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Y:\DCI\PROCEDURES\ACCORD-CADRE\DCI2024544 - FMT 2026\07_RELANCE LOT 04&amp;05\Lot 05\"/>
    </mc:Choice>
  </mc:AlternateContent>
  <bookViews>
    <workbookView xWindow="0" yWindow="0" windowWidth="19185" windowHeight="7245" tabRatio="848" activeTab="2"/>
  </bookViews>
  <sheets>
    <sheet name="Thermique" sheetId="22" r:id="rId1"/>
    <sheet name="Filtration" sheetId="14" r:id="rId2"/>
    <sheet name="Divers" sheetId="28" r:id="rId3"/>
    <sheet name="Liste_D" sheetId="12" r:id="rId4"/>
  </sheets>
  <externalReferences>
    <externalReference r:id="rId5"/>
    <externalReference r:id="rId6"/>
  </externalReferences>
  <definedNames>
    <definedName name="_xlnm._FilterDatabase" localSheetId="1" hidden="1">Filtration!$A$19:$BG$116</definedName>
    <definedName name="_xlnm._FilterDatabase" localSheetId="0" hidden="1">Thermique!$A$19:$AY$61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55" i="22" l="1"/>
  <c r="O21" i="28" l="1"/>
  <c r="O22" i="28"/>
  <c r="O23" i="28"/>
  <c r="O24" i="28"/>
  <c r="O25" i="28"/>
  <c r="O26" i="28"/>
  <c r="O27" i="28"/>
  <c r="O28" i="28"/>
  <c r="O29" i="28"/>
  <c r="O20" i="28"/>
  <c r="Q21" i="22"/>
  <c r="Q22" i="22"/>
  <c r="Q23" i="22"/>
  <c r="Q24" i="22"/>
  <c r="Q25" i="22"/>
  <c r="Q26" i="22"/>
  <c r="Q27" i="22"/>
  <c r="Q28" i="22"/>
  <c r="Q29" i="22"/>
  <c r="Q30" i="22"/>
  <c r="Q31" i="22"/>
  <c r="Q32" i="22"/>
  <c r="Q33" i="22"/>
  <c r="Q34" i="22"/>
  <c r="Q35" i="22"/>
  <c r="Q36" i="22"/>
  <c r="Q37" i="22"/>
  <c r="Q38" i="22"/>
  <c r="Q39" i="22"/>
  <c r="Q40" i="22"/>
  <c r="Q41" i="22"/>
  <c r="Q42" i="22"/>
  <c r="Q43" i="22"/>
  <c r="Q44" i="22"/>
  <c r="Q45" i="22"/>
  <c r="Q46" i="22"/>
  <c r="Q47" i="22"/>
  <c r="Q48" i="22"/>
  <c r="Q49" i="22"/>
  <c r="Q50" i="22"/>
  <c r="Q51" i="22"/>
  <c r="Q52" i="22"/>
  <c r="Q53" i="22"/>
  <c r="Q54" i="22"/>
  <c r="Q20" i="22"/>
  <c r="E15" i="28" l="1"/>
  <c r="AS27" i="28" s="1"/>
  <c r="AT27" i="28" s="1"/>
  <c r="AV27" i="28" s="1"/>
  <c r="E14" i="28"/>
  <c r="E13" i="28"/>
  <c r="AG27" i="28" s="1"/>
  <c r="AI27" i="28" s="1"/>
  <c r="E12" i="28"/>
  <c r="AA26" i="28" s="1"/>
  <c r="E11" i="28"/>
  <c r="AS29" i="28"/>
  <c r="AT29" i="28" s="1"/>
  <c r="AV29" i="28" s="1"/>
  <c r="AM29" i="28"/>
  <c r="AO29" i="28" s="1"/>
  <c r="AG29" i="28"/>
  <c r="AI29" i="28" s="1"/>
  <c r="P29" i="28"/>
  <c r="R29" i="28" s="1"/>
  <c r="Q29" i="28"/>
  <c r="E29" i="28"/>
  <c r="AS28" i="28"/>
  <c r="AT28" i="28" s="1"/>
  <c r="AV28" i="28" s="1"/>
  <c r="AM28" i="28"/>
  <c r="AN28" i="28" s="1"/>
  <c r="AP28" i="28" s="1"/>
  <c r="AA28" i="28"/>
  <c r="AB28" i="28" s="1"/>
  <c r="AD28" i="28" s="1"/>
  <c r="P28" i="28"/>
  <c r="R28" i="28" s="1"/>
  <c r="Q28" i="28"/>
  <c r="E28" i="28"/>
  <c r="AM27" i="28"/>
  <c r="AN27" i="28" s="1"/>
  <c r="AP27" i="28" s="1"/>
  <c r="P27" i="28"/>
  <c r="R27" i="28" s="1"/>
  <c r="Q27" i="28"/>
  <c r="E27" i="28"/>
  <c r="AS26" i="28"/>
  <c r="AT26" i="28" s="1"/>
  <c r="AV26" i="28" s="1"/>
  <c r="AM26" i="28"/>
  <c r="AN26" i="28" s="1"/>
  <c r="AP26" i="28" s="1"/>
  <c r="AG26" i="28"/>
  <c r="AI26" i="28" s="1"/>
  <c r="P26" i="28"/>
  <c r="R26" i="28" s="1"/>
  <c r="Q26" i="28"/>
  <c r="E26" i="28"/>
  <c r="AS25" i="28"/>
  <c r="AT25" i="28" s="1"/>
  <c r="AV25" i="28" s="1"/>
  <c r="AM25" i="28"/>
  <c r="AN25" i="28" s="1"/>
  <c r="AP25" i="28" s="1"/>
  <c r="AG25" i="28"/>
  <c r="AI25" i="28" s="1"/>
  <c r="AA25" i="28"/>
  <c r="AB25" i="28" s="1"/>
  <c r="AD25" i="28" s="1"/>
  <c r="P25" i="28"/>
  <c r="R25" i="28" s="1"/>
  <c r="Q25" i="28"/>
  <c r="E25" i="28"/>
  <c r="AS24" i="28"/>
  <c r="AT24" i="28" s="1"/>
  <c r="AV24" i="28" s="1"/>
  <c r="AM24" i="28"/>
  <c r="AO24" i="28" s="1"/>
  <c r="AG24" i="28"/>
  <c r="AI24" i="28" s="1"/>
  <c r="AA24" i="28"/>
  <c r="AB24" i="28" s="1"/>
  <c r="AD24" i="28" s="1"/>
  <c r="P24" i="28"/>
  <c r="R24" i="28" s="1"/>
  <c r="Q24" i="28"/>
  <c r="E24" i="28"/>
  <c r="AM23" i="28"/>
  <c r="AN23" i="28" s="1"/>
  <c r="AP23" i="28" s="1"/>
  <c r="AG23" i="28"/>
  <c r="AI23" i="28" s="1"/>
  <c r="AA23" i="28"/>
  <c r="AB23" i="28" s="1"/>
  <c r="AD23" i="28" s="1"/>
  <c r="P23" i="28"/>
  <c r="R23" i="28" s="1"/>
  <c r="Q23" i="28"/>
  <c r="E23" i="28"/>
  <c r="AS22" i="28"/>
  <c r="AT22" i="28" s="1"/>
  <c r="AV22" i="28" s="1"/>
  <c r="AM22" i="28"/>
  <c r="AN22" i="28" s="1"/>
  <c r="AP22" i="28" s="1"/>
  <c r="AG22" i="28"/>
  <c r="AI22" i="28" s="1"/>
  <c r="P22" i="28"/>
  <c r="R22" i="28" s="1"/>
  <c r="Q22" i="28"/>
  <c r="E22" i="28"/>
  <c r="AS21" i="28"/>
  <c r="AT21" i="28" s="1"/>
  <c r="AV21" i="28" s="1"/>
  <c r="AM21" i="28"/>
  <c r="AO21" i="28" s="1"/>
  <c r="AG21" i="28"/>
  <c r="AI21" i="28" s="1"/>
  <c r="AA21" i="28"/>
  <c r="AB21" i="28" s="1"/>
  <c r="AD21" i="28" s="1"/>
  <c r="P21" i="28"/>
  <c r="R21" i="28" s="1"/>
  <c r="Q21" i="28"/>
  <c r="E21" i="28"/>
  <c r="AS20" i="28"/>
  <c r="AT20" i="28" s="1"/>
  <c r="AV20" i="28" s="1"/>
  <c r="AM20" i="28"/>
  <c r="AO20" i="28" s="1"/>
  <c r="AG20" i="28"/>
  <c r="AH20" i="28" s="1"/>
  <c r="AJ20" i="28" s="1"/>
  <c r="AA20" i="28"/>
  <c r="AB20" i="28" s="1"/>
  <c r="AD20" i="28" s="1"/>
  <c r="P20" i="28"/>
  <c r="R20" i="28" s="1"/>
  <c r="Q20" i="28"/>
  <c r="E20" i="28"/>
  <c r="E15" i="22"/>
  <c r="AU50" i="22" s="1"/>
  <c r="AV50" i="22" s="1"/>
  <c r="E14" i="22"/>
  <c r="AO32" i="22" s="1"/>
  <c r="AP32" i="22" s="1"/>
  <c r="AO49" i="22"/>
  <c r="AP49" i="22" s="1"/>
  <c r="E13" i="22"/>
  <c r="AI53" i="22" s="1"/>
  <c r="AJ53" i="22" s="1"/>
  <c r="E12" i="22"/>
  <c r="AC51" i="22" s="1"/>
  <c r="AD51" i="22" s="1"/>
  <c r="AC41" i="22"/>
  <c r="AC37" i="22"/>
  <c r="AD37" i="22" s="1"/>
  <c r="E11" i="22"/>
  <c r="W51" i="22" s="1"/>
  <c r="X51" i="22" s="1"/>
  <c r="W44" i="22"/>
  <c r="X44" i="22" s="1"/>
  <c r="W26" i="22"/>
  <c r="X26" i="22" s="1"/>
  <c r="W20" i="22"/>
  <c r="R20" i="22"/>
  <c r="R21" i="22"/>
  <c r="R22" i="22"/>
  <c r="R23" i="22"/>
  <c r="R24" i="22"/>
  <c r="T23" i="22" s="1"/>
  <c r="R25" i="22"/>
  <c r="R26" i="22"/>
  <c r="R27" i="22"/>
  <c r="R28" i="22"/>
  <c r="R29" i="22"/>
  <c r="R30" i="22"/>
  <c r="R31" i="22"/>
  <c r="R32" i="22"/>
  <c r="R33" i="22"/>
  <c r="R34" i="22"/>
  <c r="R35" i="22"/>
  <c r="R36" i="22"/>
  <c r="R37" i="22"/>
  <c r="R38" i="22"/>
  <c r="R39" i="22"/>
  <c r="R40" i="22"/>
  <c r="R41" i="22"/>
  <c r="R42" i="22"/>
  <c r="R43" i="22"/>
  <c r="R44" i="22"/>
  <c r="R45" i="22"/>
  <c r="T45" i="22" s="1"/>
  <c r="R46" i="22"/>
  <c r="T46" i="22" s="1"/>
  <c r="R47" i="22"/>
  <c r="R48" i="22"/>
  <c r="R49" i="22"/>
  <c r="R50" i="22"/>
  <c r="R51" i="22"/>
  <c r="R52" i="22"/>
  <c r="R53" i="22"/>
  <c r="R54" i="22"/>
  <c r="T54" i="22" s="1"/>
  <c r="Q55" i="22"/>
  <c r="R55" i="22" s="1"/>
  <c r="Q56" i="22"/>
  <c r="R56" i="22" s="1"/>
  <c r="Q57" i="22"/>
  <c r="AI57" i="22" s="1"/>
  <c r="AJ57" i="22" s="1"/>
  <c r="R57" i="22"/>
  <c r="Q58" i="22"/>
  <c r="Q59" i="22"/>
  <c r="Q60" i="22"/>
  <c r="R60" i="22" s="1"/>
  <c r="Q61" i="22"/>
  <c r="R61" i="22" s="1"/>
  <c r="S20" i="22"/>
  <c r="S23" i="22"/>
  <c r="S25" i="22"/>
  <c r="S31" i="22"/>
  <c r="S37" i="22"/>
  <c r="S40" i="22"/>
  <c r="S45" i="22"/>
  <c r="S46" i="22"/>
  <c r="S47" i="22"/>
  <c r="S54" i="22"/>
  <c r="T37" i="22"/>
  <c r="U62" i="22"/>
  <c r="V62" i="22"/>
  <c r="AA62" i="22"/>
  <c r="AB62" i="22"/>
  <c r="AG62" i="22"/>
  <c r="AH62" i="22"/>
  <c r="AM62" i="22"/>
  <c r="AN62" i="22"/>
  <c r="AS62" i="22"/>
  <c r="AT62" i="22"/>
  <c r="AY62" i="22"/>
  <c r="AB51" i="14"/>
  <c r="AC51" i="14" s="1"/>
  <c r="AE51" i="14" s="1"/>
  <c r="AB48" i="14"/>
  <c r="AC48" i="14" s="1"/>
  <c r="AE48" i="14" s="1"/>
  <c r="AB49" i="14"/>
  <c r="AC49" i="14" s="1"/>
  <c r="AE49" i="14" s="1"/>
  <c r="AB50" i="14"/>
  <c r="AC50" i="14" s="1"/>
  <c r="AE50" i="14" s="1"/>
  <c r="AB20" i="14"/>
  <c r="AC20" i="14" s="1"/>
  <c r="AE20" i="14" s="1"/>
  <c r="AB21" i="14"/>
  <c r="AC21" i="14" s="1"/>
  <c r="AE21" i="14" s="1"/>
  <c r="AB22" i="14"/>
  <c r="AC22" i="14" s="1"/>
  <c r="AE22" i="14" s="1"/>
  <c r="AB23" i="14"/>
  <c r="AC23" i="14" s="1"/>
  <c r="AE23" i="14" s="1"/>
  <c r="AB24" i="14"/>
  <c r="AC24" i="14" s="1"/>
  <c r="AE24" i="14" s="1"/>
  <c r="AB25" i="14"/>
  <c r="AC25" i="14" s="1"/>
  <c r="AE25" i="14" s="1"/>
  <c r="AB26" i="14"/>
  <c r="AC26" i="14" s="1"/>
  <c r="AE26" i="14" s="1"/>
  <c r="AB27" i="14"/>
  <c r="AC27" i="14" s="1"/>
  <c r="AE27" i="14" s="1"/>
  <c r="AB28" i="14"/>
  <c r="AC28" i="14" s="1"/>
  <c r="AE28" i="14" s="1"/>
  <c r="AY28" i="14" s="1"/>
  <c r="AB29" i="14"/>
  <c r="AC29" i="14" s="1"/>
  <c r="AE29" i="14" s="1"/>
  <c r="AB30" i="14"/>
  <c r="AC30" i="14" s="1"/>
  <c r="AE30" i="14" s="1"/>
  <c r="AB31" i="14"/>
  <c r="AC31" i="14" s="1"/>
  <c r="AE31" i="14" s="1"/>
  <c r="AB32" i="14"/>
  <c r="AC32" i="14" s="1"/>
  <c r="AE32" i="14" s="1"/>
  <c r="AB33" i="14"/>
  <c r="AC33" i="14" s="1"/>
  <c r="AE33" i="14" s="1"/>
  <c r="AB34" i="14"/>
  <c r="AC34" i="14" s="1"/>
  <c r="AE34" i="14" s="1"/>
  <c r="AB35" i="14"/>
  <c r="AC35" i="14" s="1"/>
  <c r="AE35" i="14" s="1"/>
  <c r="AB36" i="14"/>
  <c r="AC36" i="14" s="1"/>
  <c r="AE36" i="14" s="1"/>
  <c r="AB37" i="14"/>
  <c r="AC37" i="14" s="1"/>
  <c r="AE37" i="14" s="1"/>
  <c r="AB38" i="14"/>
  <c r="AC38" i="14" s="1"/>
  <c r="AE38" i="14" s="1"/>
  <c r="AB39" i="14"/>
  <c r="AC39" i="14" s="1"/>
  <c r="AE39" i="14" s="1"/>
  <c r="AB40" i="14"/>
  <c r="AC40" i="14" s="1"/>
  <c r="AE40" i="14" s="1"/>
  <c r="AB41" i="14"/>
  <c r="AC41" i="14" s="1"/>
  <c r="AE41" i="14" s="1"/>
  <c r="AB42" i="14"/>
  <c r="AC42" i="14" s="1"/>
  <c r="AE42" i="14" s="1"/>
  <c r="AB43" i="14"/>
  <c r="AC43" i="14" s="1"/>
  <c r="AE43" i="14" s="1"/>
  <c r="AB44" i="14"/>
  <c r="AC44" i="14" s="1"/>
  <c r="AE44" i="14" s="1"/>
  <c r="AB45" i="14"/>
  <c r="AC45" i="14" s="1"/>
  <c r="AE45" i="14" s="1"/>
  <c r="AB46" i="14"/>
  <c r="AC46" i="14" s="1"/>
  <c r="AE46" i="14" s="1"/>
  <c r="AB47" i="14"/>
  <c r="AC47" i="14" s="1"/>
  <c r="AE47" i="14" s="1"/>
  <c r="AB52" i="14"/>
  <c r="AC52" i="14" s="1"/>
  <c r="AE52" i="14" s="1"/>
  <c r="AB53" i="14"/>
  <c r="AC53" i="14" s="1"/>
  <c r="AE53" i="14" s="1"/>
  <c r="AB54" i="14"/>
  <c r="AC54" i="14" s="1"/>
  <c r="AE54" i="14" s="1"/>
  <c r="AB55" i="14"/>
  <c r="AC55" i="14" s="1"/>
  <c r="AE55" i="14" s="1"/>
  <c r="AB56" i="14"/>
  <c r="AC56" i="14" s="1"/>
  <c r="AE56" i="14" s="1"/>
  <c r="AB57" i="14"/>
  <c r="AC57" i="14" s="1"/>
  <c r="AE57" i="14" s="1"/>
  <c r="AB58" i="14"/>
  <c r="AC58" i="14" s="1"/>
  <c r="AE58" i="14" s="1"/>
  <c r="AB59" i="14"/>
  <c r="AC59" i="14" s="1"/>
  <c r="AE59" i="14" s="1"/>
  <c r="AB60" i="14"/>
  <c r="AC60" i="14" s="1"/>
  <c r="AE60" i="14" s="1"/>
  <c r="AB61" i="14"/>
  <c r="AC61" i="14" s="1"/>
  <c r="AE61" i="14" s="1"/>
  <c r="AB62" i="14"/>
  <c r="AC62" i="14" s="1"/>
  <c r="AE62" i="14" s="1"/>
  <c r="AB63" i="14"/>
  <c r="AC63" i="14" s="1"/>
  <c r="AE63" i="14" s="1"/>
  <c r="AB64" i="14"/>
  <c r="AC64" i="14" s="1"/>
  <c r="AE64" i="14" s="1"/>
  <c r="AB65" i="14"/>
  <c r="AC65" i="14" s="1"/>
  <c r="AE65" i="14" s="1"/>
  <c r="AB66" i="14"/>
  <c r="AC66" i="14" s="1"/>
  <c r="AE66" i="14" s="1"/>
  <c r="AB67" i="14"/>
  <c r="AC67" i="14" s="1"/>
  <c r="AE67" i="14" s="1"/>
  <c r="AB68" i="14"/>
  <c r="AC68" i="14" s="1"/>
  <c r="AE68" i="14" s="1"/>
  <c r="AB69" i="14"/>
  <c r="AC69" i="14" s="1"/>
  <c r="AE69" i="14" s="1"/>
  <c r="AB70" i="14"/>
  <c r="AC70" i="14" s="1"/>
  <c r="AE70" i="14" s="1"/>
  <c r="AB71" i="14"/>
  <c r="AC71" i="14" s="1"/>
  <c r="AE71" i="14" s="1"/>
  <c r="AB72" i="14"/>
  <c r="AC72" i="14" s="1"/>
  <c r="AE72" i="14" s="1"/>
  <c r="AB73" i="14"/>
  <c r="AC73" i="14" s="1"/>
  <c r="AE73" i="14" s="1"/>
  <c r="AB74" i="14"/>
  <c r="AC74" i="14" s="1"/>
  <c r="AE74" i="14" s="1"/>
  <c r="AB75" i="14"/>
  <c r="AC75" i="14" s="1"/>
  <c r="AE75" i="14" s="1"/>
  <c r="AB76" i="14"/>
  <c r="AC76" i="14" s="1"/>
  <c r="AE76" i="14" s="1"/>
  <c r="AB77" i="14"/>
  <c r="AC77" i="14" s="1"/>
  <c r="AE77" i="14" s="1"/>
  <c r="AB78" i="14"/>
  <c r="AC78" i="14" s="1"/>
  <c r="AE78" i="14" s="1"/>
  <c r="AB79" i="14"/>
  <c r="AC79" i="14" s="1"/>
  <c r="AE79" i="14" s="1"/>
  <c r="AB80" i="14"/>
  <c r="AC80" i="14" s="1"/>
  <c r="AE80" i="14" s="1"/>
  <c r="AB81" i="14"/>
  <c r="AC81" i="14" s="1"/>
  <c r="AE81" i="14" s="1"/>
  <c r="AB82" i="14"/>
  <c r="AC82" i="14" s="1"/>
  <c r="AE82" i="14" s="1"/>
  <c r="AB83" i="14"/>
  <c r="AC83" i="14" s="1"/>
  <c r="AE83" i="14" s="1"/>
  <c r="AB84" i="14"/>
  <c r="AC84" i="14" s="1"/>
  <c r="AE84" i="14" s="1"/>
  <c r="AY84" i="14" s="1"/>
  <c r="AB85" i="14"/>
  <c r="AC85" i="14" s="1"/>
  <c r="AE85" i="14" s="1"/>
  <c r="AB86" i="14"/>
  <c r="AC86" i="14" s="1"/>
  <c r="AE86" i="14" s="1"/>
  <c r="AB87" i="14"/>
  <c r="AC87" i="14" s="1"/>
  <c r="AE87" i="14" s="1"/>
  <c r="AB88" i="14"/>
  <c r="AC88" i="14" s="1"/>
  <c r="AE88" i="14" s="1"/>
  <c r="AB89" i="14"/>
  <c r="AC89" i="14" s="1"/>
  <c r="AE89" i="14" s="1"/>
  <c r="AB90" i="14"/>
  <c r="AC90" i="14" s="1"/>
  <c r="AE90" i="14" s="1"/>
  <c r="AB91" i="14"/>
  <c r="AC91" i="14" s="1"/>
  <c r="AE91" i="14" s="1"/>
  <c r="AB92" i="14"/>
  <c r="AC92" i="14" s="1"/>
  <c r="AE92" i="14" s="1"/>
  <c r="AB93" i="14"/>
  <c r="AC93" i="14" s="1"/>
  <c r="AE93" i="14" s="1"/>
  <c r="AB94" i="14"/>
  <c r="AC94" i="14" s="1"/>
  <c r="AE94" i="14" s="1"/>
  <c r="AB95" i="14"/>
  <c r="AC95" i="14" s="1"/>
  <c r="AE95" i="14" s="1"/>
  <c r="AB96" i="14"/>
  <c r="AC96" i="14" s="1"/>
  <c r="AE96" i="14" s="1"/>
  <c r="AB97" i="14"/>
  <c r="AC97" i="14" s="1"/>
  <c r="AE97" i="14" s="1"/>
  <c r="AB98" i="14"/>
  <c r="AC98" i="14" s="1"/>
  <c r="AE98" i="14" s="1"/>
  <c r="AB99" i="14"/>
  <c r="AC99" i="14" s="1"/>
  <c r="AE99" i="14" s="1"/>
  <c r="AB100" i="14"/>
  <c r="AC100" i="14" s="1"/>
  <c r="AE100" i="14" s="1"/>
  <c r="AB101" i="14"/>
  <c r="AC101" i="14" s="1"/>
  <c r="AE101" i="14" s="1"/>
  <c r="AB102" i="14"/>
  <c r="AC102" i="14" s="1"/>
  <c r="AE102" i="14" s="1"/>
  <c r="AB103" i="14"/>
  <c r="AC103" i="14" s="1"/>
  <c r="AE103" i="14" s="1"/>
  <c r="AB104" i="14"/>
  <c r="AC104" i="14" s="1"/>
  <c r="AE104" i="14" s="1"/>
  <c r="AB105" i="14"/>
  <c r="AC105" i="14" s="1"/>
  <c r="AE105" i="14" s="1"/>
  <c r="AB106" i="14"/>
  <c r="AC106" i="14" s="1"/>
  <c r="AE106" i="14" s="1"/>
  <c r="AB107" i="14"/>
  <c r="AC107" i="14" s="1"/>
  <c r="AE107" i="14" s="1"/>
  <c r="AB108" i="14"/>
  <c r="AC108" i="14" s="1"/>
  <c r="AE108" i="14" s="1"/>
  <c r="AY108" i="14" s="1"/>
  <c r="AB109" i="14"/>
  <c r="AC109" i="14" s="1"/>
  <c r="AE109" i="14" s="1"/>
  <c r="AO109" i="14" s="1"/>
  <c r="AB110" i="14"/>
  <c r="AC110" i="14" s="1"/>
  <c r="AE110" i="14" s="1"/>
  <c r="AB111" i="14"/>
  <c r="AC111" i="14" s="1"/>
  <c r="AE111" i="14" s="1"/>
  <c r="AB112" i="14"/>
  <c r="AC112" i="14" s="1"/>
  <c r="AE112" i="14" s="1"/>
  <c r="AB113" i="14"/>
  <c r="AC113" i="14" s="1"/>
  <c r="AE113" i="14" s="1"/>
  <c r="AB114" i="14"/>
  <c r="AC114" i="14" s="1"/>
  <c r="AE114" i="14" s="1"/>
  <c r="AB115" i="14"/>
  <c r="AC115" i="14" s="1"/>
  <c r="AE115" i="14" s="1"/>
  <c r="AB116" i="14"/>
  <c r="AC116" i="14" s="1"/>
  <c r="AE116" i="14" s="1"/>
  <c r="G39" i="22"/>
  <c r="F39" i="22"/>
  <c r="G29" i="22"/>
  <c r="G30" i="22"/>
  <c r="F29" i="22"/>
  <c r="F30" i="22"/>
  <c r="G38" i="22"/>
  <c r="F38" i="22"/>
  <c r="G37" i="22"/>
  <c r="F37" i="22"/>
  <c r="F21" i="22"/>
  <c r="F22" i="22"/>
  <c r="F23" i="22"/>
  <c r="F24" i="22"/>
  <c r="F25" i="22"/>
  <c r="F26" i="22"/>
  <c r="F27" i="22"/>
  <c r="F28" i="22"/>
  <c r="F31" i="22"/>
  <c r="F32" i="22"/>
  <c r="F33" i="22"/>
  <c r="F34" i="22"/>
  <c r="F35" i="22"/>
  <c r="F36" i="22"/>
  <c r="F40" i="22"/>
  <c r="F41" i="22"/>
  <c r="F42" i="22"/>
  <c r="F43" i="22"/>
  <c r="F44" i="22"/>
  <c r="F45" i="22"/>
  <c r="F46" i="22"/>
  <c r="F47" i="22"/>
  <c r="F48" i="22"/>
  <c r="F49" i="22"/>
  <c r="F50" i="22"/>
  <c r="F51" i="22"/>
  <c r="F52" i="22"/>
  <c r="F53" i="22"/>
  <c r="F54" i="22"/>
  <c r="F56" i="22"/>
  <c r="F57" i="22"/>
  <c r="F58" i="22"/>
  <c r="F59" i="22"/>
  <c r="F60" i="22"/>
  <c r="F61" i="22"/>
  <c r="F20" i="22"/>
  <c r="G45" i="22"/>
  <c r="G44" i="22"/>
  <c r="G43" i="22"/>
  <c r="G31" i="22"/>
  <c r="G32" i="22"/>
  <c r="G33" i="22"/>
  <c r="G36" i="22"/>
  <c r="G35" i="22"/>
  <c r="G34" i="22"/>
  <c r="F20" i="14"/>
  <c r="G20" i="14"/>
  <c r="F21" i="14"/>
  <c r="G21" i="14"/>
  <c r="F22" i="14"/>
  <c r="G22" i="14"/>
  <c r="F23" i="14"/>
  <c r="G23" i="14"/>
  <c r="F24" i="14"/>
  <c r="G24" i="14"/>
  <c r="F25" i="14"/>
  <c r="G25" i="14"/>
  <c r="F26" i="14"/>
  <c r="G26" i="14"/>
  <c r="F27" i="14"/>
  <c r="G27" i="14"/>
  <c r="F28" i="14"/>
  <c r="G28" i="14"/>
  <c r="F29" i="14"/>
  <c r="G29" i="14"/>
  <c r="F30" i="14"/>
  <c r="G30" i="14"/>
  <c r="F31" i="14"/>
  <c r="G31" i="14"/>
  <c r="F32" i="14"/>
  <c r="G32" i="14"/>
  <c r="F33" i="14"/>
  <c r="G33" i="14"/>
  <c r="F34" i="14"/>
  <c r="G34" i="14"/>
  <c r="F35" i="14"/>
  <c r="G35" i="14"/>
  <c r="F36" i="14"/>
  <c r="G36" i="14"/>
  <c r="F37" i="14"/>
  <c r="G37" i="14"/>
  <c r="F38" i="14"/>
  <c r="G38" i="14"/>
  <c r="F39" i="14"/>
  <c r="G39" i="14"/>
  <c r="F40" i="14"/>
  <c r="G40" i="14"/>
  <c r="F41" i="14"/>
  <c r="G41" i="14"/>
  <c r="F42" i="14"/>
  <c r="G42" i="14"/>
  <c r="F43" i="14"/>
  <c r="G43" i="14"/>
  <c r="F44" i="14"/>
  <c r="G44" i="14"/>
  <c r="F45" i="14"/>
  <c r="G45" i="14"/>
  <c r="F46" i="14"/>
  <c r="G46" i="14"/>
  <c r="F47" i="14"/>
  <c r="G47" i="14"/>
  <c r="F48" i="14"/>
  <c r="G48" i="14"/>
  <c r="F49" i="14"/>
  <c r="G49" i="14"/>
  <c r="F50" i="14"/>
  <c r="G50" i="14"/>
  <c r="F51" i="14"/>
  <c r="G51" i="14"/>
  <c r="F52" i="14"/>
  <c r="G52" i="14"/>
  <c r="F53" i="14"/>
  <c r="G53" i="14"/>
  <c r="F54" i="14"/>
  <c r="G54" i="14"/>
  <c r="F55" i="14"/>
  <c r="G55" i="14"/>
  <c r="F56" i="14"/>
  <c r="G56" i="14"/>
  <c r="F57" i="14"/>
  <c r="G57" i="14"/>
  <c r="F58" i="14"/>
  <c r="G58" i="14"/>
  <c r="F59" i="14"/>
  <c r="G59" i="14"/>
  <c r="F60" i="14"/>
  <c r="G60" i="14"/>
  <c r="F61" i="14"/>
  <c r="G61" i="14"/>
  <c r="F62" i="14"/>
  <c r="G62" i="14"/>
  <c r="F63" i="14"/>
  <c r="G63" i="14"/>
  <c r="F64" i="14"/>
  <c r="G64" i="14"/>
  <c r="F65" i="14"/>
  <c r="G65" i="14"/>
  <c r="F66" i="14"/>
  <c r="G66" i="14"/>
  <c r="F67" i="14"/>
  <c r="G67" i="14"/>
  <c r="F68" i="14"/>
  <c r="G68" i="14"/>
  <c r="F69" i="14"/>
  <c r="G69" i="14"/>
  <c r="F70" i="14"/>
  <c r="G70" i="14"/>
  <c r="F71" i="14"/>
  <c r="G71" i="14"/>
  <c r="F72" i="14"/>
  <c r="G72" i="14"/>
  <c r="F73" i="14"/>
  <c r="G73" i="14"/>
  <c r="F74" i="14"/>
  <c r="G74" i="14"/>
  <c r="F75" i="14"/>
  <c r="G75" i="14"/>
  <c r="F76" i="14"/>
  <c r="G76" i="14"/>
  <c r="F77" i="14"/>
  <c r="G77" i="14"/>
  <c r="F78" i="14"/>
  <c r="G78" i="14"/>
  <c r="F79" i="14"/>
  <c r="G79" i="14"/>
  <c r="F80" i="14"/>
  <c r="G80" i="14"/>
  <c r="F81" i="14"/>
  <c r="G81" i="14"/>
  <c r="F82" i="14"/>
  <c r="G82" i="14"/>
  <c r="F83" i="14"/>
  <c r="G83" i="14"/>
  <c r="F84" i="14"/>
  <c r="G84" i="14"/>
  <c r="F85" i="14"/>
  <c r="G85" i="14"/>
  <c r="F86" i="14"/>
  <c r="G86" i="14"/>
  <c r="F87" i="14"/>
  <c r="G87" i="14"/>
  <c r="F88" i="14"/>
  <c r="G88" i="14"/>
  <c r="F89" i="14"/>
  <c r="G89" i="14"/>
  <c r="F90" i="14"/>
  <c r="G90" i="14"/>
  <c r="F91" i="14"/>
  <c r="G91" i="14"/>
  <c r="F92" i="14"/>
  <c r="G92" i="14"/>
  <c r="F93" i="14"/>
  <c r="G93" i="14"/>
  <c r="F94" i="14"/>
  <c r="G94" i="14"/>
  <c r="F95" i="14"/>
  <c r="G95" i="14"/>
  <c r="F96" i="14"/>
  <c r="G96" i="14"/>
  <c r="F97" i="14"/>
  <c r="G97" i="14"/>
  <c r="F98" i="14"/>
  <c r="G98" i="14"/>
  <c r="F99" i="14"/>
  <c r="G99" i="14"/>
  <c r="F100" i="14"/>
  <c r="G100" i="14"/>
  <c r="F101" i="14"/>
  <c r="G101" i="14"/>
  <c r="F102" i="14"/>
  <c r="G102" i="14"/>
  <c r="F103" i="14"/>
  <c r="G103" i="14"/>
  <c r="F104" i="14"/>
  <c r="G104" i="14"/>
  <c r="F105" i="14"/>
  <c r="G105" i="14"/>
  <c r="F106" i="14"/>
  <c r="G106" i="14"/>
  <c r="F107" i="14"/>
  <c r="G107" i="14"/>
  <c r="F108" i="14"/>
  <c r="G108" i="14"/>
  <c r="F109" i="14"/>
  <c r="G109" i="14"/>
  <c r="F110" i="14"/>
  <c r="G110" i="14"/>
  <c r="F111" i="14"/>
  <c r="G111" i="14"/>
  <c r="F112" i="14"/>
  <c r="G112" i="14"/>
  <c r="F113" i="14"/>
  <c r="G113" i="14"/>
  <c r="F114" i="14"/>
  <c r="G114" i="14"/>
  <c r="F115" i="14"/>
  <c r="G115" i="14"/>
  <c r="F116" i="14"/>
  <c r="G116" i="14"/>
  <c r="G21" i="22"/>
  <c r="G22" i="22"/>
  <c r="G23" i="22"/>
  <c r="G24" i="22"/>
  <c r="G25" i="22"/>
  <c r="G26" i="22"/>
  <c r="G27" i="22"/>
  <c r="G28" i="22"/>
  <c r="G40" i="22"/>
  <c r="G41" i="22"/>
  <c r="G42" i="22"/>
  <c r="G46" i="22"/>
  <c r="G47" i="22"/>
  <c r="G48" i="22"/>
  <c r="G49" i="22"/>
  <c r="G50" i="22"/>
  <c r="G51" i="22"/>
  <c r="G52" i="22"/>
  <c r="G53" i="22"/>
  <c r="G54" i="22"/>
  <c r="G55" i="22"/>
  <c r="G56" i="22"/>
  <c r="G57" i="22"/>
  <c r="G58" i="22"/>
  <c r="G59" i="22"/>
  <c r="G60" i="22"/>
  <c r="G61" i="22"/>
  <c r="G20" i="22"/>
  <c r="G15" i="14"/>
  <c r="BD54" i="14" s="1"/>
  <c r="G14" i="14"/>
  <c r="AY66" i="14" s="1"/>
  <c r="G13" i="14"/>
  <c r="AT114" i="14" s="1"/>
  <c r="G12" i="14"/>
  <c r="AO23" i="14" s="1"/>
  <c r="G11" i="14"/>
  <c r="AT68" i="14"/>
  <c r="AT108" i="14"/>
  <c r="AT39" i="14"/>
  <c r="AY35" i="14"/>
  <c r="AA29" i="28" l="1"/>
  <c r="AB29" i="28" s="1"/>
  <c r="AD29" i="28" s="1"/>
  <c r="AN24" i="28"/>
  <c r="AP24" i="28" s="1"/>
  <c r="AJ44" i="14"/>
  <c r="AT94" i="14"/>
  <c r="AO44" i="14"/>
  <c r="AJ60" i="14"/>
  <c r="AT52" i="14"/>
  <c r="AO108" i="14"/>
  <c r="BD30" i="14"/>
  <c r="AO84" i="14"/>
  <c r="AY97" i="14"/>
  <c r="AJ73" i="14"/>
  <c r="AO114" i="14"/>
  <c r="AI61" i="22"/>
  <c r="AJ61" i="22" s="1"/>
  <c r="W57" i="22"/>
  <c r="X57" i="22" s="1"/>
  <c r="AC36" i="22"/>
  <c r="AD36" i="22" s="1"/>
  <c r="AI25" i="22"/>
  <c r="AJ25" i="22" s="1"/>
  <c r="AI47" i="22"/>
  <c r="AJ47" i="22" s="1"/>
  <c r="AO53" i="22"/>
  <c r="AP53" i="22" s="1"/>
  <c r="AU48" i="22"/>
  <c r="AV48" i="22" s="1"/>
  <c r="AI33" i="22"/>
  <c r="AJ33" i="22" s="1"/>
  <c r="AC57" i="22"/>
  <c r="AD57" i="22" s="1"/>
  <c r="W34" i="22"/>
  <c r="X34" i="22" s="1"/>
  <c r="AC49" i="22"/>
  <c r="AD49" i="22" s="1"/>
  <c r="AI38" i="22"/>
  <c r="AJ38" i="22" s="1"/>
  <c r="AO30" i="22"/>
  <c r="AP30" i="22" s="1"/>
  <c r="AU20" i="22"/>
  <c r="AV20" i="22" s="1"/>
  <c r="AI55" i="22"/>
  <c r="AJ55" i="22" s="1"/>
  <c r="AO21" i="22"/>
  <c r="AP21" i="22" s="1"/>
  <c r="AI43" i="22"/>
  <c r="AJ43" i="22" s="1"/>
  <c r="AO26" i="22"/>
  <c r="AU30" i="22"/>
  <c r="AV30" i="22" s="1"/>
  <c r="AU57" i="22"/>
  <c r="AV57" i="22" s="1"/>
  <c r="AO60" i="22"/>
  <c r="AP60" i="22" s="1"/>
  <c r="AC56" i="22"/>
  <c r="AD56" i="22" s="1"/>
  <c r="W49" i="22"/>
  <c r="X49" i="22" s="1"/>
  <c r="AI21" i="22"/>
  <c r="AJ21" i="22" s="1"/>
  <c r="AI41" i="22"/>
  <c r="AJ41" i="22" s="1"/>
  <c r="AO34" i="22"/>
  <c r="AP34" i="22" s="1"/>
  <c r="AU35" i="22"/>
  <c r="AV35" i="22" s="1"/>
  <c r="AI20" i="22"/>
  <c r="AJ20" i="22" s="1"/>
  <c r="AI45" i="22"/>
  <c r="AJ45" i="22" s="1"/>
  <c r="AL45" i="22" s="1"/>
  <c r="AO39" i="22"/>
  <c r="AP39" i="22" s="1"/>
  <c r="AU31" i="22"/>
  <c r="AV31" i="22" s="1"/>
  <c r="AX31" i="22" s="1"/>
  <c r="AI35" i="22"/>
  <c r="AJ35" i="22" s="1"/>
  <c r="AC28" i="22"/>
  <c r="AD28" i="22" s="1"/>
  <c r="AI29" i="22"/>
  <c r="AJ29" i="22" s="1"/>
  <c r="AI51" i="22"/>
  <c r="AJ51" i="22" s="1"/>
  <c r="AO43" i="22"/>
  <c r="AP43" i="22" s="1"/>
  <c r="AU41" i="22"/>
  <c r="AV41" i="22" s="1"/>
  <c r="AB26" i="28"/>
  <c r="AD26" i="28" s="1"/>
  <c r="AC26" i="28"/>
  <c r="U25" i="28"/>
  <c r="V25" i="28" s="1"/>
  <c r="X25" i="28" s="1"/>
  <c r="U21" i="28"/>
  <c r="W21" i="28" s="1"/>
  <c r="AU26" i="28"/>
  <c r="U24" i="28"/>
  <c r="W24" i="28" s="1"/>
  <c r="U28" i="28"/>
  <c r="V28" i="28" s="1"/>
  <c r="X28" i="28" s="1"/>
  <c r="U20" i="28"/>
  <c r="W20" i="28" s="1"/>
  <c r="AC20" i="28"/>
  <c r="AG28" i="28"/>
  <c r="AI28" i="28" s="1"/>
  <c r="U23" i="28"/>
  <c r="V23" i="28" s="1"/>
  <c r="X23" i="28" s="1"/>
  <c r="U27" i="28"/>
  <c r="V27" i="28" s="1"/>
  <c r="X27" i="28" s="1"/>
  <c r="AA27" i="28"/>
  <c r="AB27" i="28" s="1"/>
  <c r="AD27" i="28" s="1"/>
  <c r="AU20" i="28"/>
  <c r="AO23" i="28"/>
  <c r="U26" i="28"/>
  <c r="V26" i="28" s="1"/>
  <c r="X26" i="28" s="1"/>
  <c r="U22" i="28"/>
  <c r="V22" i="28" s="1"/>
  <c r="X22" i="28" s="1"/>
  <c r="AA22" i="28"/>
  <c r="AB22" i="28" s="1"/>
  <c r="AD22" i="28" s="1"/>
  <c r="AS23" i="28"/>
  <c r="AT23" i="28" s="1"/>
  <c r="AV23" i="28" s="1"/>
  <c r="U29" i="28"/>
  <c r="V29" i="28" s="1"/>
  <c r="X29" i="28" s="1"/>
  <c r="AU24" i="28"/>
  <c r="AN21" i="28"/>
  <c r="AP21" i="28" s="1"/>
  <c r="AO26" i="28"/>
  <c r="AU27" i="28"/>
  <c r="AI20" i="28"/>
  <c r="AO41" i="14"/>
  <c r="AT50" i="14"/>
  <c r="AT51" i="14"/>
  <c r="AU51" i="14" s="1"/>
  <c r="AV51" i="14" s="1"/>
  <c r="AY47" i="14"/>
  <c r="AY48" i="14"/>
  <c r="AZ48" i="14" s="1"/>
  <c r="BA48" i="14" s="1"/>
  <c r="AT21" i="14"/>
  <c r="BD59" i="14"/>
  <c r="AJ22" i="14"/>
  <c r="BD105" i="14"/>
  <c r="AY98" i="14"/>
  <c r="AT102" i="14"/>
  <c r="BD115" i="14"/>
  <c r="AY49" i="14"/>
  <c r="AT37" i="14"/>
  <c r="AY101" i="14"/>
  <c r="AU60" i="22"/>
  <c r="AV60" i="22" s="1"/>
  <c r="AO55" i="22"/>
  <c r="AP55" i="22" s="1"/>
  <c r="AC60" i="22"/>
  <c r="AD60" i="22" s="1"/>
  <c r="W50" i="22"/>
  <c r="X50" i="22" s="1"/>
  <c r="AC29" i="22"/>
  <c r="AC38" i="22"/>
  <c r="AD38" i="22" s="1"/>
  <c r="AC50" i="22"/>
  <c r="AD50" i="22" s="1"/>
  <c r="AI30" i="22"/>
  <c r="AJ30" i="22" s="1"/>
  <c r="AI39" i="22"/>
  <c r="AJ39" i="22" s="1"/>
  <c r="AI52" i="22"/>
  <c r="AJ52" i="22" s="1"/>
  <c r="AO23" i="22"/>
  <c r="AP23" i="22" s="1"/>
  <c r="AR23" i="22" s="1"/>
  <c r="AO31" i="22"/>
  <c r="AP31" i="22" s="1"/>
  <c r="AO46" i="22"/>
  <c r="AU21" i="22"/>
  <c r="AV21" i="22" s="1"/>
  <c r="AU36" i="22"/>
  <c r="AV36" i="22" s="1"/>
  <c r="AU42" i="22"/>
  <c r="AV42" i="22" s="1"/>
  <c r="AU49" i="22"/>
  <c r="AV49" i="22" s="1"/>
  <c r="AU56" i="22"/>
  <c r="AV56" i="22" s="1"/>
  <c r="W25" i="22"/>
  <c r="X25" i="22" s="1"/>
  <c r="W43" i="22"/>
  <c r="X43" i="22" s="1"/>
  <c r="W48" i="22"/>
  <c r="X48" i="22" s="1"/>
  <c r="AC27" i="22"/>
  <c r="AC44" i="22"/>
  <c r="AD44" i="22" s="1"/>
  <c r="AC48" i="22"/>
  <c r="AD48" i="22" s="1"/>
  <c r="AI28" i="22"/>
  <c r="AJ28" i="22" s="1"/>
  <c r="AI50" i="22"/>
  <c r="AJ50" i="22" s="1"/>
  <c r="AO29" i="22"/>
  <c r="AP29" i="22" s="1"/>
  <c r="AO38" i="22"/>
  <c r="AP38" i="22" s="1"/>
  <c r="AO52" i="22"/>
  <c r="AP52" i="22" s="1"/>
  <c r="AU24" i="22"/>
  <c r="AV24" i="22" s="1"/>
  <c r="AU34" i="22"/>
  <c r="AV34" i="22" s="1"/>
  <c r="AU40" i="22"/>
  <c r="AV40" i="22" s="1"/>
  <c r="AU55" i="22"/>
  <c r="AV55" i="22" s="1"/>
  <c r="W22" i="22"/>
  <c r="X22" i="22" s="1"/>
  <c r="W36" i="22"/>
  <c r="X36" i="22" s="1"/>
  <c r="W42" i="22"/>
  <c r="X42" i="22" s="1"/>
  <c r="W47" i="22"/>
  <c r="X47" i="22" s="1"/>
  <c r="AC26" i="22"/>
  <c r="AD26" i="22" s="1"/>
  <c r="AC43" i="22"/>
  <c r="AD43" i="22" s="1"/>
  <c r="AC47" i="22"/>
  <c r="AD47" i="22" s="1"/>
  <c r="AI27" i="22"/>
  <c r="AJ27" i="22" s="1"/>
  <c r="AI37" i="22"/>
  <c r="AJ37" i="22" s="1"/>
  <c r="AI49" i="22"/>
  <c r="AJ49" i="22" s="1"/>
  <c r="AO28" i="22"/>
  <c r="AP28" i="22" s="1"/>
  <c r="AO37" i="22"/>
  <c r="AO51" i="22"/>
  <c r="AP51" i="22" s="1"/>
  <c r="AU33" i="22"/>
  <c r="AV33" i="22" s="1"/>
  <c r="AU47" i="22"/>
  <c r="AV47" i="22" s="1"/>
  <c r="W60" i="22"/>
  <c r="X60" i="22" s="1"/>
  <c r="W21" i="22"/>
  <c r="X21" i="22" s="1"/>
  <c r="W35" i="22"/>
  <c r="X35" i="22" s="1"/>
  <c r="W41" i="22"/>
  <c r="X41" i="22" s="1"/>
  <c r="W54" i="22"/>
  <c r="Y54" i="22" s="1"/>
  <c r="AC25" i="22"/>
  <c r="AD25" i="22" s="1"/>
  <c r="AC42" i="22"/>
  <c r="AD42" i="22" s="1"/>
  <c r="AC54" i="22"/>
  <c r="AD54" i="22" s="1"/>
  <c r="AF54" i="22" s="1"/>
  <c r="AI26" i="22"/>
  <c r="AI44" i="22"/>
  <c r="AJ44" i="22" s="1"/>
  <c r="AI48" i="22"/>
  <c r="AJ48" i="22" s="1"/>
  <c r="AO27" i="22"/>
  <c r="AP27" i="22" s="1"/>
  <c r="AO44" i="22"/>
  <c r="AP44" i="22" s="1"/>
  <c r="AO50" i="22"/>
  <c r="AP50" i="22" s="1"/>
  <c r="AU23" i="22"/>
  <c r="AV23" i="22" s="1"/>
  <c r="AU32" i="22"/>
  <c r="AV32" i="22" s="1"/>
  <c r="AU45" i="22"/>
  <c r="AU54" i="22"/>
  <c r="AV54" i="22" s="1"/>
  <c r="AX54" i="22" s="1"/>
  <c r="AI60" i="22"/>
  <c r="AJ60" i="22" s="1"/>
  <c r="W56" i="22"/>
  <c r="X56" i="22" s="1"/>
  <c r="W24" i="22"/>
  <c r="X24" i="22" s="1"/>
  <c r="W33" i="22"/>
  <c r="X33" i="22" s="1"/>
  <c r="W40" i="22"/>
  <c r="X40" i="22" s="1"/>
  <c r="Z40" i="22" s="1"/>
  <c r="AC22" i="22"/>
  <c r="AD22" i="22" s="1"/>
  <c r="AC35" i="22"/>
  <c r="AD35" i="22" s="1"/>
  <c r="AC40" i="22"/>
  <c r="AD40" i="22" s="1"/>
  <c r="AI22" i="22"/>
  <c r="AJ22" i="22" s="1"/>
  <c r="AI36" i="22"/>
  <c r="AJ36" i="22" s="1"/>
  <c r="AI42" i="22"/>
  <c r="AJ42" i="22" s="1"/>
  <c r="AI54" i="22"/>
  <c r="AJ54" i="22" s="1"/>
  <c r="AL54" i="22" s="1"/>
  <c r="AO25" i="22"/>
  <c r="AP25" i="22" s="1"/>
  <c r="AO42" i="22"/>
  <c r="AP42" i="22" s="1"/>
  <c r="AO48" i="22"/>
  <c r="AP48" i="22" s="1"/>
  <c r="AU46" i="22"/>
  <c r="W23" i="22"/>
  <c r="X23" i="22" s="1"/>
  <c r="Z23" i="22" s="1"/>
  <c r="W32" i="22"/>
  <c r="X32" i="22" s="1"/>
  <c r="W45" i="22"/>
  <c r="X45" i="22" s="1"/>
  <c r="Z45" i="22" s="1"/>
  <c r="AC21" i="22"/>
  <c r="AD21" i="22" s="1"/>
  <c r="AC34" i="22"/>
  <c r="AD34" i="22" s="1"/>
  <c r="AC45" i="22"/>
  <c r="AD45" i="22" s="1"/>
  <c r="AF45" i="22" s="1"/>
  <c r="AO36" i="22"/>
  <c r="AP36" i="22" s="1"/>
  <c r="AO41" i="22"/>
  <c r="AP41" i="22" s="1"/>
  <c r="AO47" i="22"/>
  <c r="AP47" i="22" s="1"/>
  <c r="AR47" i="22" s="1"/>
  <c r="AU29" i="22"/>
  <c r="AV29" i="22" s="1"/>
  <c r="AU39" i="22"/>
  <c r="AO61" i="22"/>
  <c r="AP61" i="22" s="1"/>
  <c r="AI56" i="22"/>
  <c r="AJ56" i="22" s="1"/>
  <c r="W30" i="22"/>
  <c r="X30" i="22" s="1"/>
  <c r="W31" i="22"/>
  <c r="X31" i="22" s="1"/>
  <c r="W46" i="22"/>
  <c r="X46" i="22" s="1"/>
  <c r="Z46" i="22" s="1"/>
  <c r="AC20" i="22"/>
  <c r="AD20" i="22" s="1"/>
  <c r="AF20" i="22" s="1"/>
  <c r="AC33" i="22"/>
  <c r="AD33" i="22" s="1"/>
  <c r="AC46" i="22"/>
  <c r="AD46" i="22" s="1"/>
  <c r="AF46" i="22" s="1"/>
  <c r="AI34" i="22"/>
  <c r="AJ34" i="22" s="1"/>
  <c r="AI40" i="22"/>
  <c r="AJ40" i="22" s="1"/>
  <c r="AO22" i="22"/>
  <c r="AP22" i="22" s="1"/>
  <c r="AO35" i="22"/>
  <c r="AP35" i="22" s="1"/>
  <c r="AO40" i="22"/>
  <c r="AP40" i="22" s="1"/>
  <c r="AR40" i="22" s="1"/>
  <c r="AO54" i="22"/>
  <c r="AP54" i="22" s="1"/>
  <c r="AR54" i="22" s="1"/>
  <c r="AU28" i="22"/>
  <c r="AV28" i="22" s="1"/>
  <c r="AU38" i="22"/>
  <c r="AV38" i="22" s="1"/>
  <c r="AU53" i="22"/>
  <c r="AV53" i="22" s="1"/>
  <c r="W29" i="22"/>
  <c r="X29" i="22" s="1"/>
  <c r="W39" i="22"/>
  <c r="X39" i="22" s="1"/>
  <c r="W53" i="22"/>
  <c r="X53" i="22" s="1"/>
  <c r="AC24" i="22"/>
  <c r="AD24" i="22" s="1"/>
  <c r="AC32" i="22"/>
  <c r="AD32" i="22" s="1"/>
  <c r="AC53" i="22"/>
  <c r="AD53" i="22" s="1"/>
  <c r="AU27" i="22"/>
  <c r="AV27" i="22" s="1"/>
  <c r="AU37" i="22"/>
  <c r="AV37" i="22" s="1"/>
  <c r="AX37" i="22" s="1"/>
  <c r="AU52" i="22"/>
  <c r="AV52" i="22" s="1"/>
  <c r="AO57" i="22"/>
  <c r="AP57" i="22" s="1"/>
  <c r="AC59" i="22"/>
  <c r="AD59" i="22" s="1"/>
  <c r="W28" i="22"/>
  <c r="X28" i="22" s="1"/>
  <c r="W38" i="22"/>
  <c r="X38" i="22" s="1"/>
  <c r="W52" i="22"/>
  <c r="X52" i="22" s="1"/>
  <c r="AC23" i="22"/>
  <c r="AD23" i="22" s="1"/>
  <c r="AC31" i="22"/>
  <c r="AD31" i="22" s="1"/>
  <c r="AC52" i="22"/>
  <c r="AD52" i="22" s="1"/>
  <c r="AI24" i="22"/>
  <c r="AJ24" i="22" s="1"/>
  <c r="AI32" i="22"/>
  <c r="AJ32" i="22" s="1"/>
  <c r="AI46" i="22"/>
  <c r="AJ46" i="22" s="1"/>
  <c r="AL46" i="22" s="1"/>
  <c r="AO20" i="22"/>
  <c r="AP20" i="22" s="1"/>
  <c r="AR20" i="22" s="1"/>
  <c r="AO33" i="22"/>
  <c r="AO45" i="22"/>
  <c r="AU26" i="22"/>
  <c r="AV26" i="22" s="1"/>
  <c r="AU44" i="22"/>
  <c r="AV44" i="22" s="1"/>
  <c r="AU51" i="22"/>
  <c r="AV51" i="22" s="1"/>
  <c r="AU61" i="22"/>
  <c r="AV61" i="22" s="1"/>
  <c r="AO56" i="22"/>
  <c r="AP56" i="22" s="1"/>
  <c r="AC58" i="22"/>
  <c r="AD58" i="22" s="1"/>
  <c r="W27" i="22"/>
  <c r="X27" i="22" s="1"/>
  <c r="W37" i="22"/>
  <c r="X37" i="22" s="1"/>
  <c r="AC30" i="22"/>
  <c r="AD30" i="22" s="1"/>
  <c r="AC39" i="22"/>
  <c r="AD39" i="22" s="1"/>
  <c r="AI23" i="22"/>
  <c r="AK23" i="22" s="1"/>
  <c r="AI31" i="22"/>
  <c r="AJ31" i="22" s="1"/>
  <c r="AO24" i="22"/>
  <c r="AP24" i="22" s="1"/>
  <c r="AU22" i="22"/>
  <c r="AV22" i="22" s="1"/>
  <c r="AU25" i="22"/>
  <c r="AV25" i="22" s="1"/>
  <c r="AU43" i="22"/>
  <c r="AV43" i="22" s="1"/>
  <c r="T47" i="22"/>
  <c r="AW20" i="22"/>
  <c r="Y37" i="22"/>
  <c r="AW40" i="22"/>
  <c r="T40" i="22"/>
  <c r="T25" i="22"/>
  <c r="BD93" i="14"/>
  <c r="AJ93" i="14"/>
  <c r="AO103" i="14"/>
  <c r="AT103" i="14"/>
  <c r="AO85" i="14"/>
  <c r="AJ98" i="14"/>
  <c r="AJ76" i="14"/>
  <c r="AJ94" i="14"/>
  <c r="AO33" i="14"/>
  <c r="AO104" i="14"/>
  <c r="AY104" i="14"/>
  <c r="BD104" i="14"/>
  <c r="AT104" i="14"/>
  <c r="AT88" i="14"/>
  <c r="AO88" i="14"/>
  <c r="BD88" i="14"/>
  <c r="AJ88" i="14"/>
  <c r="AY88" i="14"/>
  <c r="AT72" i="14"/>
  <c r="AO72" i="14"/>
  <c r="AJ72" i="14"/>
  <c r="AT64" i="14"/>
  <c r="AY64" i="14"/>
  <c r="AJ64" i="14"/>
  <c r="BD64" i="14"/>
  <c r="AJ56" i="14"/>
  <c r="BD56" i="14"/>
  <c r="AT56" i="14"/>
  <c r="AO56" i="14"/>
  <c r="AY56" i="14"/>
  <c r="AY45" i="14"/>
  <c r="AO45" i="14"/>
  <c r="BD45" i="14"/>
  <c r="AJ45" i="14"/>
  <c r="AT45" i="14"/>
  <c r="AJ23" i="14"/>
  <c r="BD23" i="14"/>
  <c r="AY23" i="14"/>
  <c r="AT23" i="14"/>
  <c r="AJ111" i="14"/>
  <c r="AO111" i="14"/>
  <c r="BD111" i="14"/>
  <c r="AT111" i="14"/>
  <c r="AY111" i="14"/>
  <c r="BD103" i="14"/>
  <c r="AJ103" i="14"/>
  <c r="AY103" i="14"/>
  <c r="AT95" i="14"/>
  <c r="BD95" i="14"/>
  <c r="AJ95" i="14"/>
  <c r="AY95" i="14"/>
  <c r="BD87" i="14"/>
  <c r="AT87" i="14"/>
  <c r="AJ87" i="14"/>
  <c r="AY87" i="14"/>
  <c r="AO87" i="14"/>
  <c r="AO79" i="14"/>
  <c r="AT79" i="14"/>
  <c r="BD79" i="14"/>
  <c r="AJ79" i="14"/>
  <c r="AY79" i="14"/>
  <c r="AJ71" i="14"/>
  <c r="AY71" i="14"/>
  <c r="BD71" i="14"/>
  <c r="AT71" i="14"/>
  <c r="AY63" i="14"/>
  <c r="AO63" i="14"/>
  <c r="AJ63" i="14"/>
  <c r="BD63" i="14"/>
  <c r="AT63" i="14"/>
  <c r="AT44" i="14"/>
  <c r="AY44" i="14"/>
  <c r="BD44" i="14"/>
  <c r="AT32" i="14"/>
  <c r="AO32" i="14"/>
  <c r="BD32" i="14"/>
  <c r="AJ32" i="14"/>
  <c r="AY32" i="14"/>
  <c r="BD22" i="14"/>
  <c r="AT22" i="14"/>
  <c r="AO22" i="14"/>
  <c r="AY22" i="14"/>
  <c r="BD51" i="14"/>
  <c r="BE51" i="14" s="1"/>
  <c r="BF51" i="14" s="1"/>
  <c r="AO51" i="14"/>
  <c r="AP51" i="14" s="1"/>
  <c r="AQ51" i="14" s="1"/>
  <c r="AY51" i="14"/>
  <c r="AZ51" i="14" s="1"/>
  <c r="BA51" i="14" s="1"/>
  <c r="AF51" i="14"/>
  <c r="AG51" i="14" s="1"/>
  <c r="AJ51" i="14"/>
  <c r="AK51" i="14" s="1"/>
  <c r="AL51" i="14" s="1"/>
  <c r="BD46" i="14"/>
  <c r="AT46" i="14"/>
  <c r="AO46" i="14"/>
  <c r="AY46" i="14"/>
  <c r="AJ112" i="14"/>
  <c r="AO112" i="14"/>
  <c r="BD112" i="14"/>
  <c r="AT112" i="14"/>
  <c r="AY112" i="14"/>
  <c r="AO96" i="14"/>
  <c r="AT96" i="14"/>
  <c r="AY96" i="14"/>
  <c r="AJ96" i="14"/>
  <c r="BD96" i="14"/>
  <c r="BD80" i="14"/>
  <c r="AJ80" i="14"/>
  <c r="AY80" i="14"/>
  <c r="AT80" i="14"/>
  <c r="AO80" i="14"/>
  <c r="BD33" i="14"/>
  <c r="AJ33" i="14"/>
  <c r="AY33" i="14"/>
  <c r="AO49" i="14"/>
  <c r="AO95" i="14"/>
  <c r="BD55" i="14"/>
  <c r="AT55" i="14"/>
  <c r="AY55" i="14"/>
  <c r="AJ55" i="14"/>
  <c r="AO55" i="14"/>
  <c r="AJ43" i="14"/>
  <c r="AY43" i="14"/>
  <c r="AO43" i="14"/>
  <c r="BD43" i="14"/>
  <c r="AT43" i="14"/>
  <c r="BD31" i="14"/>
  <c r="AO31" i="14"/>
  <c r="AT31" i="14"/>
  <c r="AJ31" i="14"/>
  <c r="AY31" i="14"/>
  <c r="AJ110" i="14"/>
  <c r="AO110" i="14"/>
  <c r="BD110" i="14"/>
  <c r="AT110" i="14"/>
  <c r="AY110" i="14"/>
  <c r="AO102" i="14"/>
  <c r="AJ102" i="14"/>
  <c r="BD102" i="14"/>
  <c r="AY102" i="14"/>
  <c r="BD94" i="14"/>
  <c r="AO94" i="14"/>
  <c r="AY94" i="14"/>
  <c r="AJ86" i="14"/>
  <c r="AY86" i="14"/>
  <c r="AT86" i="14"/>
  <c r="AO86" i="14"/>
  <c r="BD86" i="14"/>
  <c r="AO78" i="14"/>
  <c r="AY78" i="14"/>
  <c r="AJ78" i="14"/>
  <c r="AT78" i="14"/>
  <c r="BD78" i="14"/>
  <c r="BD70" i="14"/>
  <c r="AY70" i="14"/>
  <c r="AO70" i="14"/>
  <c r="AT70" i="14"/>
  <c r="AJ70" i="14"/>
  <c r="AT62" i="14"/>
  <c r="AO62" i="14"/>
  <c r="AY62" i="14"/>
  <c r="BD62" i="14"/>
  <c r="AJ62" i="14"/>
  <c r="BD42" i="14"/>
  <c r="AJ42" i="14"/>
  <c r="AY42" i="14"/>
  <c r="AO42" i="14"/>
  <c r="AT42" i="14"/>
  <c r="AT30" i="14"/>
  <c r="AY30" i="14"/>
  <c r="AJ30" i="14"/>
  <c r="AO30" i="14"/>
  <c r="BD21" i="14"/>
  <c r="AJ21" i="14"/>
  <c r="AO21" i="14"/>
  <c r="AY21" i="14"/>
  <c r="AO39" i="14"/>
  <c r="AO71" i="14"/>
  <c r="AJ109" i="14"/>
  <c r="BD109" i="14"/>
  <c r="AY109" i="14"/>
  <c r="AT109" i="14"/>
  <c r="BD101" i="14"/>
  <c r="AJ101" i="14"/>
  <c r="AT101" i="14"/>
  <c r="AO101" i="14"/>
  <c r="AY93" i="14"/>
  <c r="AT93" i="14"/>
  <c r="AO93" i="14"/>
  <c r="AJ85" i="14"/>
  <c r="BD85" i="14"/>
  <c r="AT85" i="14"/>
  <c r="AY85" i="14"/>
  <c r="AJ77" i="14"/>
  <c r="AT77" i="14"/>
  <c r="AO77" i="14"/>
  <c r="BD77" i="14"/>
  <c r="AY77" i="14"/>
  <c r="AO69" i="14"/>
  <c r="AT69" i="14"/>
  <c r="AJ69" i="14"/>
  <c r="AY69" i="14"/>
  <c r="BD69" i="14"/>
  <c r="AT61" i="14"/>
  <c r="BD61" i="14"/>
  <c r="AO61" i="14"/>
  <c r="AJ61" i="14"/>
  <c r="AY61" i="14"/>
  <c r="AO54" i="14"/>
  <c r="AT54" i="14"/>
  <c r="AY54" i="14"/>
  <c r="AJ54" i="14"/>
  <c r="AY41" i="14"/>
  <c r="AJ41" i="14"/>
  <c r="BD41" i="14"/>
  <c r="AT41" i="14"/>
  <c r="AF20" i="14"/>
  <c r="AG20" i="14" s="1"/>
  <c r="AT20" i="14"/>
  <c r="AO20" i="14"/>
  <c r="AE117" i="14"/>
  <c r="BD20" i="14"/>
  <c r="AJ20" i="14"/>
  <c r="AY20" i="14"/>
  <c r="AO64" i="14"/>
  <c r="AJ104" i="14"/>
  <c r="AT53" i="14"/>
  <c r="AY53" i="14"/>
  <c r="BD53" i="14"/>
  <c r="AO53" i="14"/>
  <c r="AJ53" i="14"/>
  <c r="BD40" i="14"/>
  <c r="AT40" i="14"/>
  <c r="AY40" i="14"/>
  <c r="AO40" i="14"/>
  <c r="AJ40" i="14"/>
  <c r="BD29" i="14"/>
  <c r="AO29" i="14"/>
  <c r="AY29" i="14"/>
  <c r="AT29" i="14"/>
  <c r="AJ29" i="14"/>
  <c r="AO24" i="14"/>
  <c r="BD24" i="14"/>
  <c r="AJ24" i="14"/>
  <c r="BD72" i="14"/>
  <c r="AO36" i="14"/>
  <c r="AO116" i="14"/>
  <c r="AT116" i="14"/>
  <c r="BD116" i="14"/>
  <c r="AJ116" i="14"/>
  <c r="AY116" i="14"/>
  <c r="BD108" i="14"/>
  <c r="AJ108" i="14"/>
  <c r="AJ100" i="14"/>
  <c r="BD100" i="14"/>
  <c r="AT100" i="14"/>
  <c r="AY100" i="14"/>
  <c r="AO100" i="14"/>
  <c r="AJ92" i="14"/>
  <c r="AT92" i="14"/>
  <c r="AO92" i="14"/>
  <c r="BD92" i="14"/>
  <c r="AY92" i="14"/>
  <c r="BD84" i="14"/>
  <c r="AJ84" i="14"/>
  <c r="AT84" i="14"/>
  <c r="AY76" i="14"/>
  <c r="BD76" i="14"/>
  <c r="AO76" i="14"/>
  <c r="AT76" i="14"/>
  <c r="AY68" i="14"/>
  <c r="AJ68" i="14"/>
  <c r="BD68" i="14"/>
  <c r="AO68" i="14"/>
  <c r="AO60" i="14"/>
  <c r="AT60" i="14"/>
  <c r="BD60" i="14"/>
  <c r="AY60" i="14"/>
  <c r="BD39" i="14"/>
  <c r="AY39" i="14"/>
  <c r="AJ39" i="14"/>
  <c r="AT28" i="14"/>
  <c r="BD28" i="14"/>
  <c r="AJ28" i="14"/>
  <c r="AO28" i="14"/>
  <c r="BD50" i="14"/>
  <c r="AO50" i="14"/>
  <c r="AJ50" i="14"/>
  <c r="AY50" i="14"/>
  <c r="AZ49" i="14" s="1"/>
  <c r="BA49" i="14" s="1"/>
  <c r="AY34" i="14"/>
  <c r="AO34" i="14"/>
  <c r="BD34" i="14"/>
  <c r="AJ34" i="14"/>
  <c r="AT34" i="14"/>
  <c r="AT33" i="14"/>
  <c r="AT115" i="14"/>
  <c r="AY115" i="14"/>
  <c r="AO115" i="14"/>
  <c r="AJ115" i="14"/>
  <c r="BD107" i="14"/>
  <c r="AY107" i="14"/>
  <c r="AT107" i="14"/>
  <c r="AO107" i="14"/>
  <c r="AJ107" i="14"/>
  <c r="AO99" i="14"/>
  <c r="AT99" i="14"/>
  <c r="AY99" i="14"/>
  <c r="BD99" i="14"/>
  <c r="AJ99" i="14"/>
  <c r="AY91" i="14"/>
  <c r="AO91" i="14"/>
  <c r="BD91" i="14"/>
  <c r="AJ91" i="14"/>
  <c r="AT91" i="14"/>
  <c r="AT83" i="14"/>
  <c r="AJ83" i="14"/>
  <c r="BD83" i="14"/>
  <c r="AY83" i="14"/>
  <c r="AO83" i="14"/>
  <c r="AO75" i="14"/>
  <c r="AT75" i="14"/>
  <c r="AJ75" i="14"/>
  <c r="AY75" i="14"/>
  <c r="BD75" i="14"/>
  <c r="BD67" i="14"/>
  <c r="AJ67" i="14"/>
  <c r="AT67" i="14"/>
  <c r="AY67" i="14"/>
  <c r="AO67" i="14"/>
  <c r="AJ59" i="14"/>
  <c r="AO59" i="14"/>
  <c r="AT59" i="14"/>
  <c r="AY59" i="14"/>
  <c r="BD52" i="14"/>
  <c r="AO52" i="14"/>
  <c r="AY52" i="14"/>
  <c r="AF52" i="14"/>
  <c r="AG52" i="14" s="1"/>
  <c r="AJ52" i="14"/>
  <c r="AT38" i="14"/>
  <c r="BD38" i="14"/>
  <c r="AO38" i="14"/>
  <c r="AY38" i="14"/>
  <c r="AJ38" i="14"/>
  <c r="AY27" i="14"/>
  <c r="AJ27" i="14"/>
  <c r="AT27" i="14"/>
  <c r="AO27" i="14"/>
  <c r="BD27" i="14"/>
  <c r="AT49" i="14"/>
  <c r="AU49" i="14" s="1"/>
  <c r="AV49" i="14" s="1"/>
  <c r="BD49" i="14"/>
  <c r="BE49" i="14" s="1"/>
  <c r="BF49" i="14" s="1"/>
  <c r="AJ49" i="14"/>
  <c r="AK49" i="14" s="1"/>
  <c r="AL49" i="14" s="1"/>
  <c r="AF49" i="14"/>
  <c r="AG49" i="14" s="1"/>
  <c r="AY24" i="14"/>
  <c r="AT24" i="14"/>
  <c r="AY37" i="14"/>
  <c r="BD37" i="14"/>
  <c r="AJ37" i="14"/>
  <c r="AO37" i="14"/>
  <c r="AJ26" i="14"/>
  <c r="AY26" i="14"/>
  <c r="AT26" i="14"/>
  <c r="AO26" i="14"/>
  <c r="BD26" i="14"/>
  <c r="BD114" i="14"/>
  <c r="AJ114" i="14"/>
  <c r="AY114" i="14"/>
  <c r="AT106" i="14"/>
  <c r="AO106" i="14"/>
  <c r="BD106" i="14"/>
  <c r="AJ106" i="14"/>
  <c r="AY106" i="14"/>
  <c r="AT98" i="14"/>
  <c r="AO98" i="14"/>
  <c r="BD98" i="14"/>
  <c r="AT90" i="14"/>
  <c r="AO90" i="14"/>
  <c r="BD90" i="14"/>
  <c r="AJ90" i="14"/>
  <c r="AY90" i="14"/>
  <c r="AT82" i="14"/>
  <c r="AO82" i="14"/>
  <c r="BD82" i="14"/>
  <c r="AJ82" i="14"/>
  <c r="AY82" i="14"/>
  <c r="BD74" i="14"/>
  <c r="AT74" i="14"/>
  <c r="AJ74" i="14"/>
  <c r="AO74" i="14"/>
  <c r="AY74" i="14"/>
  <c r="AJ66" i="14"/>
  <c r="BD66" i="14"/>
  <c r="AO66" i="14"/>
  <c r="AT66" i="14"/>
  <c r="AY58" i="14"/>
  <c r="AO58" i="14"/>
  <c r="BD58" i="14"/>
  <c r="AJ58" i="14"/>
  <c r="AT58" i="14"/>
  <c r="AT36" i="14"/>
  <c r="AY36" i="14"/>
  <c r="BD36" i="14"/>
  <c r="AJ36" i="14"/>
  <c r="AY72" i="14"/>
  <c r="AJ46" i="14"/>
  <c r="AY113" i="14"/>
  <c r="AJ113" i="14"/>
  <c r="AT113" i="14"/>
  <c r="BD113" i="14"/>
  <c r="AO113" i="14"/>
  <c r="AY105" i="14"/>
  <c r="AJ105" i="14"/>
  <c r="AT105" i="14"/>
  <c r="AO105" i="14"/>
  <c r="AJ97" i="14"/>
  <c r="BD97" i="14"/>
  <c r="AO97" i="14"/>
  <c r="AT97" i="14"/>
  <c r="BD89" i="14"/>
  <c r="AO89" i="14"/>
  <c r="AY89" i="14"/>
  <c r="AJ89" i="14"/>
  <c r="AT89" i="14"/>
  <c r="BD81" i="14"/>
  <c r="AY81" i="14"/>
  <c r="AJ81" i="14"/>
  <c r="AT81" i="14"/>
  <c r="AO81" i="14"/>
  <c r="BD73" i="14"/>
  <c r="AO73" i="14"/>
  <c r="AY73" i="14"/>
  <c r="AT73" i="14"/>
  <c r="AO65" i="14"/>
  <c r="AY65" i="14"/>
  <c r="BD65" i="14"/>
  <c r="AJ65" i="14"/>
  <c r="AT65" i="14"/>
  <c r="BD57" i="14"/>
  <c r="AY57" i="14"/>
  <c r="AO57" i="14"/>
  <c r="AJ57" i="14"/>
  <c r="AT57" i="14"/>
  <c r="AJ47" i="14"/>
  <c r="AO47" i="14"/>
  <c r="AT47" i="14"/>
  <c r="BD47" i="14"/>
  <c r="AJ35" i="14"/>
  <c r="BD35" i="14"/>
  <c r="AT35" i="14"/>
  <c r="AO35" i="14"/>
  <c r="AJ25" i="14"/>
  <c r="AO25" i="14"/>
  <c r="AT25" i="14"/>
  <c r="AY25" i="14"/>
  <c r="BD25" i="14"/>
  <c r="AF48" i="14"/>
  <c r="AG48" i="14" s="1"/>
  <c r="AJ48" i="14"/>
  <c r="AK48" i="14" s="1"/>
  <c r="AL48" i="14" s="1"/>
  <c r="BD48" i="14"/>
  <c r="BE48" i="14" s="1"/>
  <c r="BF48" i="14" s="1"/>
  <c r="AO48" i="14"/>
  <c r="AP48" i="14" s="1"/>
  <c r="AQ48" i="14" s="1"/>
  <c r="AT48" i="14"/>
  <c r="AU48" i="14" s="1"/>
  <c r="AV48" i="14" s="1"/>
  <c r="AC23" i="28"/>
  <c r="AN29" i="28"/>
  <c r="AP29" i="28" s="1"/>
  <c r="AO25" i="28"/>
  <c r="AO28" i="28"/>
  <c r="V21" i="28"/>
  <c r="X21" i="28" s="1"/>
  <c r="AC21" i="28"/>
  <c r="AU28" i="28"/>
  <c r="W26" i="28"/>
  <c r="W28" i="28"/>
  <c r="AU22" i="28"/>
  <c r="AC25" i="28"/>
  <c r="AU29" i="28"/>
  <c r="W23" i="28"/>
  <c r="AC22" i="28"/>
  <c r="AU25" i="28"/>
  <c r="W29" i="28"/>
  <c r="AO27" i="28"/>
  <c r="AC28" i="28"/>
  <c r="AO22" i="28"/>
  <c r="W25" i="28"/>
  <c r="AC29" i="28"/>
  <c r="AU21" i="28"/>
  <c r="AC24" i="28"/>
  <c r="AH21" i="28"/>
  <c r="AJ21" i="28" s="1"/>
  <c r="AH22" i="28"/>
  <c r="AJ22" i="28" s="1"/>
  <c r="AH23" i="28"/>
  <c r="AJ23" i="28" s="1"/>
  <c r="AH24" i="28"/>
  <c r="AJ24" i="28" s="1"/>
  <c r="AH25" i="28"/>
  <c r="AJ25" i="28" s="1"/>
  <c r="AH26" i="28"/>
  <c r="AJ26" i="28" s="1"/>
  <c r="AH27" i="28"/>
  <c r="AJ27" i="28" s="1"/>
  <c r="AH28" i="28"/>
  <c r="AJ28" i="28" s="1"/>
  <c r="AH29" i="28"/>
  <c r="AJ29" i="28" s="1"/>
  <c r="V20" i="28"/>
  <c r="X20" i="28" s="1"/>
  <c r="AN20" i="28"/>
  <c r="AP20" i="28" s="1"/>
  <c r="W61" i="22"/>
  <c r="X61" i="22" s="1"/>
  <c r="R59" i="22"/>
  <c r="AO59" i="22"/>
  <c r="AP59" i="22" s="1"/>
  <c r="AC55" i="22"/>
  <c r="AD55" i="22" s="1"/>
  <c r="W59" i="22"/>
  <c r="X59" i="22" s="1"/>
  <c r="R58" i="22"/>
  <c r="AI59" i="22"/>
  <c r="AJ59" i="22" s="1"/>
  <c r="W55" i="22"/>
  <c r="X55" i="22" s="1"/>
  <c r="AI58" i="22"/>
  <c r="AJ58" i="22" s="1"/>
  <c r="AC61" i="22"/>
  <c r="AD61" i="22" s="1"/>
  <c r="AO58" i="22"/>
  <c r="AP58" i="22" s="1"/>
  <c r="W58" i="22"/>
  <c r="X58" i="22" s="1"/>
  <c r="AU59" i="22"/>
  <c r="AV59" i="22" s="1"/>
  <c r="Q62" i="22"/>
  <c r="AU58" i="22"/>
  <c r="AV58" i="22" s="1"/>
  <c r="T31" i="22"/>
  <c r="AF23" i="22"/>
  <c r="Z31" i="22"/>
  <c r="X54" i="22"/>
  <c r="Z54" i="22" s="1"/>
  <c r="AL37" i="22"/>
  <c r="AK20" i="22"/>
  <c r="AK25" i="22"/>
  <c r="AX40" i="22"/>
  <c r="AW54" i="22"/>
  <c r="Y47" i="22"/>
  <c r="AW23" i="22"/>
  <c r="Y31" i="22"/>
  <c r="AC62" i="22"/>
  <c r="AX25" i="22"/>
  <c r="AU62" i="22"/>
  <c r="Y25" i="22"/>
  <c r="AE25" i="22"/>
  <c r="S62" i="22"/>
  <c r="AF37" i="22"/>
  <c r="AW25" i="22"/>
  <c r="Z37" i="22"/>
  <c r="AQ25" i="22"/>
  <c r="AQ37" i="22"/>
  <c r="Z47" i="22"/>
  <c r="Z25" i="22"/>
  <c r="AF31" i="22"/>
  <c r="AX23" i="22"/>
  <c r="AL40" i="22"/>
  <c r="AL47" i="22"/>
  <c r="AL31" i="22"/>
  <c r="AF47" i="22"/>
  <c r="AX47" i="22"/>
  <c r="AD29" i="22"/>
  <c r="AE37" i="22"/>
  <c r="AE46" i="22"/>
  <c r="AJ23" i="22"/>
  <c r="AL23" i="22" s="1"/>
  <c r="AJ26" i="22"/>
  <c r="AL25" i="22" s="1"/>
  <c r="AE23" i="22"/>
  <c r="AK40" i="22"/>
  <c r="AK45" i="22"/>
  <c r="AK54" i="22"/>
  <c r="AQ47" i="22"/>
  <c r="R62" i="22"/>
  <c r="AD27" i="22"/>
  <c r="AD41" i="22"/>
  <c r="AF40" i="22" s="1"/>
  <c r="AE47" i="22"/>
  <c r="AK31" i="22"/>
  <c r="AP26" i="22"/>
  <c r="AR25" i="22" s="1"/>
  <c r="AP33" i="22"/>
  <c r="AP37" i="22"/>
  <c r="AR37" i="22" s="1"/>
  <c r="AL20" i="22"/>
  <c r="AK37" i="22"/>
  <c r="AE45" i="22"/>
  <c r="AE54" i="22"/>
  <c r="AE31" i="22"/>
  <c r="AK47" i="22"/>
  <c r="AV62" i="22"/>
  <c r="AX20" i="22"/>
  <c r="X20" i="22"/>
  <c r="T20" i="22"/>
  <c r="T62" i="22" s="1"/>
  <c r="Y20" i="22"/>
  <c r="AU23" i="28" l="1"/>
  <c r="V24" i="28"/>
  <c r="X24" i="28" s="1"/>
  <c r="AC27" i="28"/>
  <c r="W22" i="28"/>
  <c r="AE20" i="22"/>
  <c r="AQ40" i="22"/>
  <c r="AE40" i="22"/>
  <c r="AO62" i="22"/>
  <c r="Y46" i="22"/>
  <c r="AW31" i="22"/>
  <c r="W27" i="28"/>
  <c r="AK46" i="22"/>
  <c r="Y40" i="22"/>
  <c r="AW37" i="22"/>
  <c r="AV39" i="22"/>
  <c r="AW47" i="22"/>
  <c r="AQ31" i="22"/>
  <c r="AQ54" i="22"/>
  <c r="AR31" i="22"/>
  <c r="AQ23" i="22"/>
  <c r="AV45" i="22"/>
  <c r="AX45" i="22" s="1"/>
  <c r="AW45" i="22"/>
  <c r="AQ20" i="22"/>
  <c r="AQ62" i="22" s="1"/>
  <c r="Y23" i="22"/>
  <c r="AP45" i="22"/>
  <c r="AR45" i="22" s="1"/>
  <c r="AQ45" i="22"/>
  <c r="AV46" i="22"/>
  <c r="AX46" i="22" s="1"/>
  <c r="AW46" i="22"/>
  <c r="Y45" i="22"/>
  <c r="AQ46" i="22"/>
  <c r="AP46" i="22"/>
  <c r="AR46" i="22" s="1"/>
  <c r="AW62" i="22"/>
  <c r="AG117" i="14"/>
  <c r="AU52" i="14"/>
  <c r="AV52" i="14" s="1"/>
  <c r="AK52" i="14"/>
  <c r="AL52" i="14" s="1"/>
  <c r="AU20" i="14"/>
  <c r="AT117" i="14"/>
  <c r="AF117" i="14"/>
  <c r="AZ52" i="14"/>
  <c r="BA52" i="14" s="1"/>
  <c r="AP52" i="14"/>
  <c r="AQ52" i="14" s="1"/>
  <c r="BE52" i="14"/>
  <c r="BF52" i="14" s="1"/>
  <c r="AP20" i="14"/>
  <c r="AO117" i="14"/>
  <c r="AZ20" i="14"/>
  <c r="AY117" i="14"/>
  <c r="AJ117" i="14"/>
  <c r="AK20" i="14"/>
  <c r="BD117" i="14"/>
  <c r="BE20" i="14"/>
  <c r="AP49" i="14"/>
  <c r="AQ49" i="14" s="1"/>
  <c r="AI62" i="22"/>
  <c r="W62" i="22"/>
  <c r="AD62" i="22"/>
  <c r="AK62" i="22"/>
  <c r="AP62" i="22"/>
  <c r="AJ62" i="22"/>
  <c r="AE62" i="22"/>
  <c r="Y62" i="22"/>
  <c r="AX62" i="22"/>
  <c r="AL62" i="22"/>
  <c r="AF25" i="22"/>
  <c r="AF62" i="22" s="1"/>
  <c r="AR62" i="22"/>
  <c r="Z20" i="22"/>
  <c r="Z62" i="22" s="1"/>
  <c r="X62" i="22"/>
  <c r="AP117" i="14" l="1"/>
  <c r="AQ20" i="14"/>
  <c r="AQ117" i="14" s="1"/>
  <c r="AZ117" i="14"/>
  <c r="BA20" i="14"/>
  <c r="BA117" i="14" s="1"/>
  <c r="AU117" i="14"/>
  <c r="AV20" i="14"/>
  <c r="AV117" i="14" s="1"/>
  <c r="AK117" i="14"/>
  <c r="AL20" i="14"/>
  <c r="AL117" i="14" s="1"/>
  <c r="BE117" i="14"/>
  <c r="BF20" i="14"/>
</calcChain>
</file>

<file path=xl/sharedStrings.xml><?xml version="1.0" encoding="utf-8"?>
<sst xmlns="http://schemas.openxmlformats.org/spreadsheetml/2006/main" count="1524" uniqueCount="366">
  <si>
    <t>Secteur Maintenance</t>
  </si>
  <si>
    <t>Nom Bâtiment</t>
  </si>
  <si>
    <t>Code
Bat.</t>
  </si>
  <si>
    <t>Noms du rapports (Concatener)</t>
  </si>
  <si>
    <t>Equipements</t>
  </si>
  <si>
    <t>Type Installation</t>
  </si>
  <si>
    <t>Type Composant</t>
  </si>
  <si>
    <t>Fréquence maintenance ou vérification
Annuelle</t>
  </si>
  <si>
    <t>Localisation</t>
  </si>
  <si>
    <t>Code Localisation</t>
  </si>
  <si>
    <t>_</t>
  </si>
  <si>
    <t>VENT</t>
  </si>
  <si>
    <t>VE</t>
  </si>
  <si>
    <t>SSTA</t>
  </si>
  <si>
    <t>VENP</t>
  </si>
  <si>
    <t>PROF</t>
  </si>
  <si>
    <t>PROC</t>
  </si>
  <si>
    <t>PROA</t>
  </si>
  <si>
    <t>TRAE</t>
  </si>
  <si>
    <t>TH</t>
  </si>
  <si>
    <t>SA</t>
  </si>
  <si>
    <t>CALCUL DE LA REVISION ANNUELLE</t>
  </si>
  <si>
    <t>Révision des prix figurants au DPGF</t>
  </si>
  <si>
    <t>P=P0(0,15+0,85In/I0)</t>
  </si>
  <si>
    <t>Révision à arrondir au millième supérieur</t>
  </si>
  <si>
    <t>Indice</t>
  </si>
  <si>
    <t>Coefficient révision</t>
  </si>
  <si>
    <t>P0</t>
  </si>
  <si>
    <t>Mars 2025</t>
  </si>
  <si>
    <t>I0</t>
  </si>
  <si>
    <t>Prix 2022</t>
  </si>
  <si>
    <t>MARS 2026 *</t>
  </si>
  <si>
    <t>I(d-3)</t>
  </si>
  <si>
    <t>MARS 2027 *</t>
  </si>
  <si>
    <t>MARS 2028 *</t>
  </si>
  <si>
    <t>MARS 2029 *</t>
  </si>
  <si>
    <t>MARS 2030 *</t>
  </si>
  <si>
    <t>% astreinte</t>
  </si>
  <si>
    <t>Prix HT Mensuel avec Astreinte
(2025-2026)</t>
  </si>
  <si>
    <t>Prix HT Annuel avec Astreinte
(2025-2026)</t>
  </si>
  <si>
    <t>Prix HT Mensuel avec Astreinte
(2026-2027)</t>
  </si>
  <si>
    <t>Prix HT Annuel avec Astreinte
(2026-2027)</t>
  </si>
  <si>
    <t>Prix HT Mensuel avec Astreinte
(2027-2028)</t>
  </si>
  <si>
    <t>Prix HT Annuel avec Astreinte
(2027-2028)</t>
  </si>
  <si>
    <t>Prix HT Mensuel avec Astreinte
(2028-2029)</t>
  </si>
  <si>
    <t>Prix HT Annuel avec Astreinte
(2028-2029)</t>
  </si>
  <si>
    <t>Prix HT Mensuel avec Astreinte
(2029-2030)</t>
  </si>
  <si>
    <t>Prix HT Annuel avec Astreinte
(2029-2030)</t>
  </si>
  <si>
    <t>Prix HT Mensuel avec Astreinte
(2030-2031)</t>
  </si>
  <si>
    <t>Prix HT Annuel avec Astreinte
(2030-2031)</t>
  </si>
  <si>
    <t>A saisir par l'entreprise</t>
  </si>
  <si>
    <t>Total Mensuel par Batiment avec Astreinte (2025-2026)</t>
  </si>
  <si>
    <t>Total Annuel par Batiment avec Astreinte (2025-2026)</t>
  </si>
  <si>
    <t>BC AN 1</t>
  </si>
  <si>
    <t>BC AN 2</t>
  </si>
  <si>
    <t>Total Mensuel par Batiment avec Astreinte (2026-2027) Révisé</t>
  </si>
  <si>
    <t>BC AN 3</t>
  </si>
  <si>
    <t>BC AN 4</t>
  </si>
  <si>
    <t>BC AN 5</t>
  </si>
  <si>
    <t>BC AN 6</t>
  </si>
  <si>
    <t>Total Mensuel par Batiment avec Astreinte (2028-2029) Révisé</t>
  </si>
  <si>
    <t>Total Annuel par Batiment avec Astreinte (2028-2029) Révisé</t>
  </si>
  <si>
    <t>Total Mensuel par Batiment avec Astreinte (2029-2030) Révisé</t>
  </si>
  <si>
    <t>Total Annuel par Batiment avec Astreinte (2029-2030) Révisé</t>
  </si>
  <si>
    <t>Total Mensuel par Batiment avec Astreinte (2030-2031) Révisé</t>
  </si>
  <si>
    <t>Total Annuel par Batiment avec Astreinte (2030-2031) Révisé</t>
  </si>
  <si>
    <t>Sous installation</t>
  </si>
  <si>
    <t>BLSA</t>
  </si>
  <si>
    <t>DICH</t>
  </si>
  <si>
    <t>EL</t>
  </si>
  <si>
    <t>DIEL</t>
  </si>
  <si>
    <t>DIFR</t>
  </si>
  <si>
    <t>SI</t>
  </si>
  <si>
    <t>DIMI</t>
  </si>
  <si>
    <t>LE</t>
  </si>
  <si>
    <t>DISA</t>
  </si>
  <si>
    <t>PA</t>
  </si>
  <si>
    <t>DOSE</t>
  </si>
  <si>
    <t>TT</t>
  </si>
  <si>
    <t>ECLS</t>
  </si>
  <si>
    <t>SE</t>
  </si>
  <si>
    <t>ESSA</t>
  </si>
  <si>
    <t>DISA + DOSE</t>
  </si>
  <si>
    <t>FABA</t>
  </si>
  <si>
    <t>ITEL</t>
  </si>
  <si>
    <t>LEAS</t>
  </si>
  <si>
    <t>LEMC</t>
  </si>
  <si>
    <t>LEMD</t>
  </si>
  <si>
    <t>LEMR</t>
  </si>
  <si>
    <t>PEPA</t>
  </si>
  <si>
    <t>POST</t>
  </si>
  <si>
    <t>PRGA</t>
  </si>
  <si>
    <t>PROE</t>
  </si>
  <si>
    <t>PROM</t>
  </si>
  <si>
    <t>PRSA</t>
  </si>
  <si>
    <t>PUIC</t>
  </si>
  <si>
    <t>PUIM</t>
  </si>
  <si>
    <t>PUIC + PUIR</t>
  </si>
  <si>
    <t>PUIR</t>
  </si>
  <si>
    <t>RESA</t>
  </si>
  <si>
    <t>SEAR</t>
  </si>
  <si>
    <t>SEER</t>
  </si>
  <si>
    <t>SSEV</t>
  </si>
  <si>
    <t>SEFO</t>
  </si>
  <si>
    <t>SEGR</t>
  </si>
  <si>
    <t>SEGZ</t>
  </si>
  <si>
    <t>SEMA</t>
  </si>
  <si>
    <t>SEPR</t>
  </si>
  <si>
    <t>SESM</t>
  </si>
  <si>
    <t>SSIC</t>
  </si>
  <si>
    <t>SSID</t>
  </si>
  <si>
    <t>SSIE</t>
  </si>
  <si>
    <t>SSUR</t>
  </si>
  <si>
    <t>STAP</t>
  </si>
  <si>
    <t>TTPL</t>
  </si>
  <si>
    <t>TTTD</t>
  </si>
  <si>
    <t>TTVE</t>
  </si>
  <si>
    <t>TTVG</t>
  </si>
  <si>
    <t>VENO</t>
  </si>
  <si>
    <t>Nom Installation (Concatener)</t>
  </si>
  <si>
    <t xml:space="preserve">Nom Installation (Concatener) </t>
  </si>
  <si>
    <t>Quantité
Filtres identiques</t>
  </si>
  <si>
    <t>Périodicité/ an</t>
  </si>
  <si>
    <t>Longueur</t>
  </si>
  <si>
    <t>Hauteur</t>
  </si>
  <si>
    <t>Lg poche</t>
  </si>
  <si>
    <t>Categorie de Filtration 
EN779</t>
  </si>
  <si>
    <t xml:space="preserve">CADRE </t>
  </si>
  <si>
    <t xml:space="preserve">MEDIA </t>
  </si>
  <si>
    <t xml:space="preserve">Nouvelle Norme
ISO16890 </t>
  </si>
  <si>
    <t>Fiche Technique</t>
  </si>
  <si>
    <t>Acier</t>
  </si>
  <si>
    <t>Aluminium</t>
  </si>
  <si>
    <t>Metal</t>
  </si>
  <si>
    <t>Pvc</t>
  </si>
  <si>
    <t>Synthetique</t>
  </si>
  <si>
    <t>Fibre de verre</t>
  </si>
  <si>
    <t>G4</t>
  </si>
  <si>
    <t>F7</t>
  </si>
  <si>
    <t>F9</t>
  </si>
  <si>
    <t>E10</t>
  </si>
  <si>
    <t>E11</t>
  </si>
  <si>
    <t>E12</t>
  </si>
  <si>
    <t>H13</t>
  </si>
  <si>
    <t>H14</t>
  </si>
  <si>
    <t>M5</t>
  </si>
  <si>
    <t>Type de Filtre</t>
  </si>
  <si>
    <t>Plisse Metal</t>
  </si>
  <si>
    <t>Consu fil rond</t>
  </si>
  <si>
    <t>Filtre Plan</t>
  </si>
  <si>
    <t>Media découpé</t>
  </si>
  <si>
    <t>Mini plie</t>
  </si>
  <si>
    <t>Diedre (F9)</t>
  </si>
  <si>
    <t>Filtre à poche</t>
  </si>
  <si>
    <t>Coarse 50-60%</t>
  </si>
  <si>
    <t>EPM1 50-60%</t>
  </si>
  <si>
    <t>EPM1 81-90%</t>
  </si>
  <si>
    <t>Coarse 61-70%</t>
  </si>
  <si>
    <t>Coarse 71-80%</t>
  </si>
  <si>
    <t>EPM1 61-70%</t>
  </si>
  <si>
    <t>G3</t>
  </si>
  <si>
    <t>Prix HT  Unitaire</t>
  </si>
  <si>
    <t>Diedre (E)</t>
  </si>
  <si>
    <t>Diedre (H)</t>
  </si>
  <si>
    <t>/</t>
  </si>
  <si>
    <t>Multiplan MP55J 3400</t>
  </si>
  <si>
    <t>Diedre (F7-M6)</t>
  </si>
  <si>
    <t>EPM10 61-70%</t>
  </si>
  <si>
    <t>EPM1 71-85%</t>
  </si>
  <si>
    <t>Type de Toiture</t>
  </si>
  <si>
    <t>Gravillons</t>
  </si>
  <si>
    <t>Dalle sur Plots</t>
  </si>
  <si>
    <t>Auto protégée</t>
  </si>
  <si>
    <t>Couverture inox</t>
  </si>
  <si>
    <t>Couverture bac acier</t>
  </si>
  <si>
    <t>Etancheité cuivre</t>
  </si>
  <si>
    <t>Etancheité zinc</t>
  </si>
  <si>
    <t>Chape beton</t>
  </si>
  <si>
    <t>vegetaliser</t>
  </si>
  <si>
    <t>Tuiles Ardoise</t>
  </si>
  <si>
    <t>Bac Acier</t>
  </si>
  <si>
    <t>polycarbonnate</t>
  </si>
  <si>
    <t>plexyglass</t>
  </si>
  <si>
    <t>Bac Acier/Auto protégée</t>
  </si>
  <si>
    <t>brise soleil</t>
  </si>
  <si>
    <t>Lamelles</t>
  </si>
  <si>
    <t>Gravillons/Dalle dur plots</t>
  </si>
  <si>
    <t>Bois exotique</t>
  </si>
  <si>
    <t>dalles sur plots / auvent béton</t>
  </si>
  <si>
    <t>Verre</t>
  </si>
  <si>
    <t>Tuiles Terre Cuite</t>
  </si>
  <si>
    <t>Skydome</t>
  </si>
  <si>
    <t>Gravi</t>
  </si>
  <si>
    <t>Dplot</t>
  </si>
  <si>
    <t>AutoP</t>
  </si>
  <si>
    <t>CouvI</t>
  </si>
  <si>
    <t>CouvA</t>
  </si>
  <si>
    <t>EtanC</t>
  </si>
  <si>
    <t>EtanZ</t>
  </si>
  <si>
    <t>ChapB</t>
  </si>
  <si>
    <t>Veget</t>
  </si>
  <si>
    <t>TuiArd</t>
  </si>
  <si>
    <t>BacAc</t>
  </si>
  <si>
    <t>Polyc</t>
  </si>
  <si>
    <t>Plexy</t>
  </si>
  <si>
    <t>BriSo</t>
  </si>
  <si>
    <t>Lamel</t>
  </si>
  <si>
    <t>BoisE</t>
  </si>
  <si>
    <t>TuiTC</t>
  </si>
  <si>
    <t>Skydo</t>
  </si>
  <si>
    <t>Nom Installation</t>
  </si>
  <si>
    <t>% main d'œuvre</t>
  </si>
  <si>
    <t>Prix catalogue fournisseur</t>
  </si>
  <si>
    <t>Remise fournisseur 
en %</t>
  </si>
  <si>
    <t>Prix Total annuel fourniture</t>
  </si>
  <si>
    <t>Prix HT Annuel
(2025-2026)</t>
  </si>
  <si>
    <t>Prix total fourni posé
(2025-2026)</t>
  </si>
  <si>
    <t>Pour information : Marque proposée</t>
  </si>
  <si>
    <t>Pour information : Modèle proposé</t>
  </si>
  <si>
    <t>Total Annuel par Batiment avec Astreinte (2026-2027) Révisé</t>
  </si>
  <si>
    <t>Total Mensuel par Batiment avec Astreinte (2025-2026) Révisé</t>
  </si>
  <si>
    <t>Total Annuel par Batiment avec Astreinte (2027-2028) Révisé</t>
  </si>
  <si>
    <t>Total Annuel par Batiment avec MO (2025-2026)</t>
  </si>
  <si>
    <t>Total Mensuel par Batiment avec MO (2025-2026)</t>
  </si>
  <si>
    <t>Prix total fourni posé
(2026-2027)</t>
  </si>
  <si>
    <t>Total Annuel par Batiment avec MO (2026-2027)</t>
  </si>
  <si>
    <t>Total Mensuel par Batiment avec MO (2026-2027)</t>
  </si>
  <si>
    <t>Prix total fourni posé
(2027-2028)</t>
  </si>
  <si>
    <t>Total Annuel par Batiment avec MO (2027-2028)</t>
  </si>
  <si>
    <t>Total Mensuel par Batiment avec MO (2027-2028)</t>
  </si>
  <si>
    <t>Prix total fourni posé
(2028-2029)</t>
  </si>
  <si>
    <t>Total Annuel par Batiment avec MO (2028-2029)</t>
  </si>
  <si>
    <t>Total Mensuel par Batiment avec MO (2028-2029)</t>
  </si>
  <si>
    <t>Prix total fourni posé
(2029-2030)</t>
  </si>
  <si>
    <t>Total Annuel par Batiment avec MO (2029-2030)</t>
  </si>
  <si>
    <t>Total Mensuel par Batiment avec MO (2029-2030)</t>
  </si>
  <si>
    <t>Prix total fourni posé
(2030-2031)</t>
  </si>
  <si>
    <t>Total Annuel par Batiment avec MO (2030-2031)</t>
  </si>
  <si>
    <t>Total Mensuel par Batiment avec MO (2030-2031)</t>
  </si>
  <si>
    <t>Etage</t>
  </si>
  <si>
    <t>INSTITUT DE PHYSIQUE  BIOLOGIQUE</t>
  </si>
  <si>
    <t>056001</t>
  </si>
  <si>
    <t>1 Groupe Froid TRANE IPB (jardin hémato) + distribution sous-sol et combles</t>
  </si>
  <si>
    <t>IRM</t>
  </si>
  <si>
    <t>056002</t>
  </si>
  <si>
    <t>Production froid IRM</t>
  </si>
  <si>
    <t>Batiment</t>
  </si>
  <si>
    <t>INSTITUT D'HEMATOLOGIE</t>
  </si>
  <si>
    <t>058001</t>
  </si>
  <si>
    <t xml:space="preserve">CERIP
1 Groupe froid de 19 kW
7 Ventilo-convecteurs </t>
  </si>
  <si>
    <t>CERIP</t>
  </si>
  <si>
    <t>059101</t>
  </si>
  <si>
    <t>MEDECINE BAT 03</t>
  </si>
  <si>
    <t>FACULTE DE DENTAIRE</t>
  </si>
  <si>
    <t>053001</t>
  </si>
  <si>
    <t>1 splits system rég 2 bureaux RdC</t>
  </si>
  <si>
    <t>1 splits system  &gt;&gt;&gt; ???</t>
  </si>
  <si>
    <t>1 slit system @Régie Amphi Frank</t>
  </si>
  <si>
    <t>054003</t>
  </si>
  <si>
    <t>EXTENSION VIROLOGIE</t>
  </si>
  <si>
    <t xml:space="preserve">Production de froid </t>
  </si>
  <si>
    <t>2 chaudières à décontamination</t>
  </si>
  <si>
    <t>xx Splis Sytéme</t>
  </si>
  <si>
    <t>Armoire clim CIAT sous-sol &gt;&gt;&gt; LT IRM Petit Animal</t>
  </si>
  <si>
    <t>Adoucisseur sous-station chaud &gt;&gt;&gt; laverie</t>
  </si>
  <si>
    <t>Production froid pour LT</t>
  </si>
  <si>
    <t>2 Ventilo-convecteurs plafonniers LT</t>
  </si>
  <si>
    <t xml:space="preserve">CTA Local IRM &gt;&gt;&gt; cage à faraday </t>
  </si>
  <si>
    <t>Sous-station EG + distribution + échangeur + pompes circulation + pompes puisage double</t>
  </si>
  <si>
    <t>Système secours sur puits (armoire panoplie) + 2 pompes</t>
  </si>
  <si>
    <t>VC</t>
  </si>
  <si>
    <t>Cta</t>
  </si>
  <si>
    <t>LT</t>
  </si>
  <si>
    <t>Secours</t>
  </si>
  <si>
    <t xml:space="preserve"> 3 Split Système 501;507a.507b</t>
  </si>
  <si>
    <t>1 Production de froid (animalerie)</t>
  </si>
  <si>
    <t>CTA Salle blanche + GF EG IML RdC</t>
  </si>
  <si>
    <t>Inserm</t>
  </si>
  <si>
    <t>Animalerie</t>
  </si>
  <si>
    <t>Composante</t>
  </si>
  <si>
    <t>IML_R01_SUD</t>
  </si>
  <si>
    <t>EG_IML</t>
  </si>
  <si>
    <t>MEDECINE BAT 02</t>
  </si>
  <si>
    <t>059401</t>
  </si>
  <si>
    <t>3 Split Système</t>
  </si>
  <si>
    <t>18x UTA AIRCALO FUN et MISTRAL - 31x V2V batterie chaude et froide
1x groupe froid 148,5 + 1 vase expansion externe 20L
1x ens de capteur,organnes de réglage, vannes manuel</t>
  </si>
  <si>
    <t>5x ventillo-convecteur à détente direct avec condenseur à eau avec 1 chambre froide +4°C</t>
  </si>
  <si>
    <t xml:space="preserve">Detection gaz -VENP_Stock. ATEX     
 1x Centrale OLDAM + 1 détecteur
</t>
  </si>
  <si>
    <t>CRBS</t>
  </si>
  <si>
    <t>076001</t>
  </si>
  <si>
    <t>Imagerie</t>
  </si>
  <si>
    <t>Chambre Froide</t>
  </si>
  <si>
    <t>Principal</t>
  </si>
  <si>
    <t>humidificateurs</t>
  </si>
  <si>
    <t>Plateau_Technique</t>
  </si>
  <si>
    <t>CARDO</t>
  </si>
  <si>
    <t>077001</t>
  </si>
  <si>
    <t>Virologie</t>
  </si>
  <si>
    <t>U15</t>
  </si>
  <si>
    <t>Labo_P3C</t>
  </si>
  <si>
    <t>Labo_Micro</t>
  </si>
  <si>
    <t>Labo_P3A</t>
  </si>
  <si>
    <t>Labo_EOPS</t>
  </si>
  <si>
    <t>ArmoireLTss-sol</t>
  </si>
  <si>
    <t>Cage_Faraday</t>
  </si>
  <si>
    <t>Medecine Bat 3</t>
  </si>
  <si>
    <t>IML_1erSud</t>
  </si>
  <si>
    <t>8P390</t>
  </si>
  <si>
    <t>076001VENP_Imagerie055</t>
  </si>
  <si>
    <t>076001VENP_SPF_S030</t>
  </si>
  <si>
    <t>076001VENP_SPF_S031</t>
  </si>
  <si>
    <t>076001VENP_SPF_S032</t>
  </si>
  <si>
    <t>076001VENP_SPF_S035</t>
  </si>
  <si>
    <t>076001VENP_SPF_S033</t>
  </si>
  <si>
    <t>076001VENP_SPF_S037</t>
  </si>
  <si>
    <t>076001VENP_SPF_S041</t>
  </si>
  <si>
    <t>076001VENP_SPF_S045</t>
  </si>
  <si>
    <t>076001VENP_SPF_S049</t>
  </si>
  <si>
    <t>076001VENP_SPF_S048</t>
  </si>
  <si>
    <t>076001VENP_SPF_S044</t>
  </si>
  <si>
    <t>076001VENP_SPF_S040</t>
  </si>
  <si>
    <t>076001VENP_SPF_S036</t>
  </si>
  <si>
    <t>076001VENP_SPF_S034</t>
  </si>
  <si>
    <t>076001VENP_SPF_S029</t>
  </si>
  <si>
    <t>076001VENP_SPF_S026</t>
  </si>
  <si>
    <t>076001VENP_SPF_S028</t>
  </si>
  <si>
    <t>076001VENP_SPF_S019</t>
  </si>
  <si>
    <t>076001VENP_SPF_S020</t>
  </si>
  <si>
    <t>076001VENP_SPF_S002</t>
  </si>
  <si>
    <t>076001VENP_SPF_S008</t>
  </si>
  <si>
    <t>076001VENP_SPF_DGS002</t>
  </si>
  <si>
    <t>076001VENP_SPF_DGS006</t>
  </si>
  <si>
    <t>076001VENP_SPF_DGS020</t>
  </si>
  <si>
    <t>076001VENP_SPF_DGS007</t>
  </si>
  <si>
    <t>076001VENP_SPF_DGS011</t>
  </si>
  <si>
    <t>076001VENP_SPF_DGS004</t>
  </si>
  <si>
    <t>076001VENP_SPF_DGS021</t>
  </si>
  <si>
    <t>076001VENP_SPF_DGS005</t>
  </si>
  <si>
    <t>076001VENP_Animalerie</t>
  </si>
  <si>
    <t xml:space="preserve"> 13 Splits Système</t>
  </si>
  <si>
    <t>CAMPUS</t>
  </si>
  <si>
    <t>Campus Hopital Civil</t>
  </si>
  <si>
    <t>Campus</t>
  </si>
  <si>
    <t>9999001</t>
  </si>
  <si>
    <t>Climatisation inf à 2kg de fluides</t>
  </si>
  <si>
    <t>Climatisation sup à 2kg de fluides</t>
  </si>
  <si>
    <t>Groupe froid</t>
  </si>
  <si>
    <t>Air comprimé de 0 à 7,5KW (Jusqu’à 4000h de marche en charge)</t>
  </si>
  <si>
    <t>Air comprimé de sup à 7,5KW (Jusqu’à 10000h de marche en charge)</t>
  </si>
  <si>
    <t>Traitement d'eau 1 bouteille</t>
  </si>
  <si>
    <t>Traitement d'eau 2 bouteilles</t>
  </si>
  <si>
    <t>Adoucisseur (Jusqu'à 4 passages)</t>
  </si>
  <si>
    <t>Cassettes, Ventilo-convecteur (avec filtres max 2x)</t>
  </si>
  <si>
    <t>Elec ITEL</t>
  </si>
  <si>
    <t>Secteur 5</t>
  </si>
  <si>
    <t>THERMIQUE</t>
  </si>
  <si>
    <r>
      <rPr>
        <b/>
        <sz val="9"/>
        <color theme="1"/>
        <rFont val="Unistra A"/>
      </rPr>
      <t>Médecine Légale</t>
    </r>
    <r>
      <rPr>
        <sz val="9"/>
        <color theme="1"/>
        <rFont val="Unistra A"/>
      </rPr>
      <t xml:space="preserve">
Split Système labo ADN ou Toxicologie
Split Système Règ CF1 MèdLèg
Split Système Règ CF2 MèdLèg
Split Système Règ CF3 MèdLèg
Split Système Règ MèdLèg pièce 024
Split Système Règ MèdLèg salle d'attente 126
Split Système Règ MèdLèg secrétariat
2 groupes froid
xx cassettes</t>
    </r>
  </si>
  <si>
    <r>
      <rPr>
        <b/>
        <sz val="9"/>
        <color theme="1"/>
        <rFont val="Unistra A"/>
      </rPr>
      <t xml:space="preserve">Médecine Légale
1er étage sud (génétique)
</t>
    </r>
    <r>
      <rPr>
        <sz val="9"/>
        <color theme="1"/>
        <rFont val="Unistra A"/>
      </rPr>
      <t>1 multisplit system 11KW (local 123)
1 unité intérieure (local 105)
1 unité intérieure (local 111)
1 unité intérieure (local 109/113)
1 unité intérieure (local 125)</t>
    </r>
  </si>
  <si>
    <r>
      <rPr>
        <b/>
        <sz val="9"/>
        <color theme="1"/>
        <rFont val="Unistra A"/>
      </rPr>
      <t>Animalerie</t>
    </r>
    <r>
      <rPr>
        <sz val="9"/>
        <rFont val="Unistra A"/>
      </rPr>
      <t xml:space="preserve">
+ 4 humidificateurs</t>
    </r>
  </si>
  <si>
    <r>
      <rPr>
        <u/>
        <sz val="9"/>
        <color theme="1"/>
        <rFont val="Unistra A"/>
      </rPr>
      <t xml:space="preserve">Air comprimé </t>
    </r>
    <r>
      <rPr>
        <sz val="9"/>
        <color theme="1"/>
        <rFont val="Unistra A"/>
      </rPr>
      <t xml:space="preserve">
2x compresseur à piston 0,4m3/min
1x ballon tampon 250L
1x sécheur 
1x purgeur de condensat + traitement condensat</t>
    </r>
  </si>
  <si>
    <r>
      <rPr>
        <u/>
        <sz val="9"/>
        <rFont val="Unistra A"/>
      </rPr>
      <t>Détection gaz</t>
    </r>
    <r>
      <rPr>
        <sz val="9"/>
        <rFont val="Unistra A"/>
      </rPr>
      <t xml:space="preserve"> - Azote - VENP_EXT Stockage N2
1x Centrale OLDAM avec 2 comutateur 0/1 + 2 capteurs Azote</t>
    </r>
  </si>
  <si>
    <r>
      <rPr>
        <u/>
        <sz val="9"/>
        <rFont val="Unistra A"/>
      </rPr>
      <t>Détection gaz</t>
    </r>
    <r>
      <rPr>
        <sz val="9"/>
        <rFont val="Unistra A"/>
      </rPr>
      <t xml:space="preserve"> - Circuit CO2
7x Coffret de centralisation (N-1 au N5) Centrale OLDAM
38x détecteurs C02
38x sirènes / flache lumineux</t>
    </r>
  </si>
  <si>
    <r>
      <rPr>
        <b/>
        <u/>
        <sz val="9"/>
        <color theme="1"/>
        <rFont val="Unistra A"/>
      </rPr>
      <t>CTA 05A</t>
    </r>
    <r>
      <rPr>
        <sz val="9"/>
        <color theme="1"/>
        <rFont val="Unistra A"/>
      </rPr>
      <t xml:space="preserve">
4x Humidificateur en gaine CONDAIR RS160
1x Humidifaicateur à contact
1x"caisson" adiabatique (traitement eau osmose inverse)
1x module hydraulique 
Comprenant: 2 surpresseurs, 2 échangeurs à plaques, coffret de régulation intégré.
1x vase d'expansion
Ens, vannes, capteur, sondes, V2V, V3V
</t>
    </r>
    <r>
      <rPr>
        <b/>
        <u/>
        <sz val="9"/>
        <color theme="1"/>
        <rFont val="Unistra A"/>
      </rPr>
      <t>CTA 5b</t>
    </r>
    <r>
      <rPr>
        <sz val="9"/>
        <color theme="1"/>
        <rFont val="Unistra A"/>
      </rPr>
      <t xml:space="preserve">
6x Humidificateur en gaine
CONDAIR RS30 
1x Humidifaicateur à contact
1x"caisson" adiabatique (traitement eau osmose inverse)
1x module hydrolique 
Comprenant: 2 surpresseurs, 2 échangeurs à plaques, coffret de régulation intégré.
1x vase d'expansion
Ens, vannes, capteur, sondes, 
V2V, V3V</t>
    </r>
  </si>
  <si>
    <t>FILTRATION</t>
  </si>
  <si>
    <t>Epaisseur</t>
  </si>
  <si>
    <t>DIVERS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</si>
</sst>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mmmm\ yyyy"/>
    <numFmt numFmtId="165" formatCode="0.0000"/>
    <numFmt numFmtId="166" formatCode="_-* #,##0.00\ [$€-40C]_-;\-* #,##0.00\ [$€-40C]_-;_-* &quot;-&quot;??\ [$€-40C]_-;_-@_-"/>
    <numFmt numFmtId="167" formatCode="#,##0.00\ &quot;€&quot;"/>
  </numFmts>
  <fonts count="38" x14ac:knownFonts="1">
    <font>
      <sz val="11"/>
      <color theme="1"/>
      <name val="Calibri"/>
      <family val="2"/>
      <scheme val="minor"/>
    </font>
    <font>
      <sz val="11"/>
      <color theme="1"/>
      <name val="Calibri"/>
      <family val="2"/>
      <scheme val="minor"/>
    </font>
    <font>
      <b/>
      <sz val="8"/>
      <name val="Arial"/>
      <family val="2"/>
    </font>
    <font>
      <b/>
      <u/>
      <sz val="11"/>
      <color theme="1"/>
      <name val="Calibri"/>
      <family val="2"/>
      <scheme val="minor"/>
    </font>
    <font>
      <b/>
      <u/>
      <sz val="8"/>
      <color theme="1"/>
      <name val="Calibri"/>
      <family val="2"/>
      <scheme val="minor"/>
    </font>
    <font>
      <sz val="8"/>
      <color theme="1"/>
      <name val="Calibri"/>
      <family val="2"/>
      <scheme val="minor"/>
    </font>
    <font>
      <b/>
      <sz val="8"/>
      <color theme="1"/>
      <name val="Calibri"/>
      <family val="2"/>
      <scheme val="minor"/>
    </font>
    <font>
      <b/>
      <sz val="8"/>
      <color rgb="FFFF0000"/>
      <name val="Calibri"/>
      <family val="2"/>
      <scheme val="minor"/>
    </font>
    <font>
      <b/>
      <sz val="6"/>
      <name val="Arial"/>
      <family val="2"/>
    </font>
    <font>
      <b/>
      <sz val="8"/>
      <name val="Calibri"/>
      <family val="2"/>
      <scheme val="minor"/>
    </font>
    <font>
      <b/>
      <sz val="10"/>
      <color theme="1"/>
      <name val="Arial"/>
      <family val="2"/>
    </font>
    <font>
      <sz val="11"/>
      <color theme="1"/>
      <name val="Arial"/>
      <family val="2"/>
    </font>
    <font>
      <sz val="11"/>
      <color rgb="FFFF0000"/>
      <name val="Arial"/>
      <family val="2"/>
    </font>
    <font>
      <sz val="6"/>
      <name val="Calibri"/>
      <family val="2"/>
      <scheme val="minor"/>
    </font>
    <font>
      <sz val="10"/>
      <name val="Arial"/>
      <family val="2"/>
    </font>
    <font>
      <b/>
      <u/>
      <sz val="8"/>
      <color theme="1"/>
      <name val="Unistra A"/>
    </font>
    <font>
      <sz val="8"/>
      <color theme="1"/>
      <name val="Unistra A"/>
    </font>
    <font>
      <b/>
      <sz val="8"/>
      <color theme="1"/>
      <name val="Unistra A"/>
    </font>
    <font>
      <b/>
      <sz val="8"/>
      <color rgb="FFFF0000"/>
      <name val="Unistra A"/>
    </font>
    <font>
      <b/>
      <sz val="8"/>
      <name val="Unistra A"/>
    </font>
    <font>
      <sz val="8"/>
      <name val="Unistra A"/>
    </font>
    <font>
      <b/>
      <sz val="15"/>
      <color theme="1"/>
      <name val="Unistra A"/>
    </font>
    <font>
      <sz val="9"/>
      <color theme="1"/>
      <name val="Unistra A"/>
    </font>
    <font>
      <b/>
      <sz val="9"/>
      <color rgb="FFFF0000"/>
      <name val="Unistra A"/>
    </font>
    <font>
      <b/>
      <sz val="9"/>
      <color theme="1"/>
      <name val="Unistra A"/>
    </font>
    <font>
      <b/>
      <sz val="9"/>
      <name val="Unistra A"/>
    </font>
    <font>
      <sz val="9"/>
      <name val="Unistra A"/>
    </font>
    <font>
      <u/>
      <sz val="9"/>
      <color theme="1"/>
      <name val="Unistra A"/>
    </font>
    <font>
      <u/>
      <sz val="9"/>
      <name val="Unistra A"/>
    </font>
    <font>
      <sz val="9"/>
      <color rgb="FFFF0000"/>
      <name val="Unistra A"/>
    </font>
    <font>
      <b/>
      <u/>
      <sz val="9"/>
      <color theme="1"/>
      <name val="Unistra A"/>
    </font>
    <font>
      <b/>
      <sz val="12"/>
      <color rgb="FFFF0000"/>
      <name val="Unistra A"/>
    </font>
    <font>
      <b/>
      <sz val="15"/>
      <color theme="1"/>
      <name val="Calibri"/>
      <family val="2"/>
      <scheme val="minor"/>
    </font>
    <font>
      <b/>
      <sz val="12"/>
      <color rgb="FFFF0000"/>
      <name val="Calibri"/>
      <family val="2"/>
      <scheme val="minor"/>
    </font>
    <font>
      <b/>
      <sz val="9"/>
      <color theme="1"/>
      <name val="Arial"/>
      <family val="2"/>
    </font>
    <font>
      <b/>
      <sz val="9"/>
      <name val="Arial"/>
      <family val="2"/>
    </font>
    <font>
      <sz val="9"/>
      <color theme="1"/>
      <name val="Arial"/>
      <family val="2"/>
    </font>
    <font>
      <sz val="9"/>
      <name val="Arial"/>
      <family val="2"/>
    </font>
  </fonts>
  <fills count="10">
    <fill>
      <patternFill patternType="none"/>
    </fill>
    <fill>
      <patternFill patternType="gray125"/>
    </fill>
    <fill>
      <patternFill patternType="solid">
        <fgColor rgb="FFFFFF00"/>
        <bgColor indexed="64"/>
      </patternFill>
    </fill>
    <fill>
      <patternFill patternType="solid">
        <fgColor rgb="FFFFFF66"/>
        <bgColor indexed="64"/>
      </patternFill>
    </fill>
    <fill>
      <patternFill patternType="solid">
        <fgColor rgb="FFFFC000"/>
        <bgColor indexed="64"/>
      </patternFill>
    </fill>
    <fill>
      <patternFill patternType="solid">
        <fgColor rgb="FF92D050"/>
        <bgColor indexed="64"/>
      </patternFill>
    </fill>
    <fill>
      <patternFill patternType="solid">
        <fgColor rgb="FF00B050"/>
        <bgColor indexed="64"/>
      </patternFill>
    </fill>
    <fill>
      <patternFill patternType="solid">
        <fgColor rgb="FF0070C0"/>
        <bgColor indexed="64"/>
      </patternFill>
    </fill>
    <fill>
      <patternFill patternType="solid">
        <fgColor rgb="FF00B0F0"/>
        <bgColor indexed="64"/>
      </patternFill>
    </fill>
    <fill>
      <patternFill patternType="solid">
        <fgColor theme="0" tint="-0.34998626667073579"/>
        <bgColor indexed="64"/>
      </patternFill>
    </fill>
  </fills>
  <borders count="8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hair">
        <color theme="0" tint="-0.34998626667073579"/>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hair">
        <color theme="0" tint="-0.34998626667073579"/>
      </top>
      <bottom style="hair">
        <color theme="0" tint="-0.34998626667073579"/>
      </bottom>
      <diagonal/>
    </border>
    <border>
      <left/>
      <right/>
      <top style="hair">
        <color theme="0" tint="-0.34998626667073579"/>
      </top>
      <bottom style="hair">
        <color theme="0" tint="-0.34998626667073579"/>
      </bottom>
      <diagonal/>
    </border>
    <border>
      <left style="medium">
        <color indexed="64"/>
      </left>
      <right/>
      <top style="hair">
        <color theme="0" tint="-0.34998626667073579"/>
      </top>
      <bottom style="hair">
        <color theme="0" tint="-0.34998626667073579"/>
      </bottom>
      <diagonal/>
    </border>
    <border>
      <left/>
      <right/>
      <top style="hair">
        <color theme="0" tint="-0.34998626667073579"/>
      </top>
      <bottom style="hair">
        <color theme="0" tint="-0.24994659260841701"/>
      </bottom>
      <diagonal/>
    </border>
    <border>
      <left/>
      <right style="medium">
        <color indexed="64"/>
      </right>
      <top style="hair">
        <color theme="0" tint="-0.34998626667073579"/>
      </top>
      <bottom style="hair">
        <color theme="0" tint="-0.34998626667073579"/>
      </bottom>
      <diagonal/>
    </border>
    <border>
      <left style="thin">
        <color indexed="64"/>
      </left>
      <right/>
      <top/>
      <bottom/>
      <diagonal/>
    </border>
    <border>
      <left style="thin">
        <color indexed="64"/>
      </left>
      <right/>
      <top/>
      <bottom style="thin">
        <color indexed="64"/>
      </bottom>
      <diagonal/>
    </border>
    <border>
      <left/>
      <right/>
      <top style="hair">
        <color theme="0" tint="-0.34998626667073579"/>
      </top>
      <bottom style="thin">
        <color indexed="64"/>
      </bottom>
      <diagonal/>
    </border>
    <border>
      <left style="medium">
        <color indexed="64"/>
      </left>
      <right/>
      <top style="hair">
        <color theme="0" tint="-0.34998626667073579"/>
      </top>
      <bottom style="medium">
        <color indexed="64"/>
      </bottom>
      <diagonal/>
    </border>
    <border>
      <left/>
      <right/>
      <top/>
      <bottom style="medium">
        <color indexed="64"/>
      </bottom>
      <diagonal/>
    </border>
    <border>
      <left/>
      <right style="medium">
        <color indexed="64"/>
      </right>
      <top style="hair">
        <color theme="0" tint="-0.34998626667073579"/>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diagonal/>
    </border>
    <border>
      <left/>
      <right style="thin">
        <color indexed="64"/>
      </right>
      <top/>
      <bottom/>
      <diagonal/>
    </border>
    <border>
      <left/>
      <right/>
      <top style="medium">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top style="hair">
        <color theme="0" tint="-0.34998626667073579"/>
      </top>
      <bottom/>
      <diagonal/>
    </border>
    <border>
      <left/>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bottom style="medium">
        <color indexed="64"/>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medium">
        <color indexed="64"/>
      </bottom>
      <diagonal/>
    </border>
  </borders>
  <cellStyleXfs count="3">
    <xf numFmtId="0" fontId="0" fillId="0" borderId="0"/>
    <xf numFmtId="9" fontId="1" fillId="0" borderId="0" applyFont="0" applyFill="0" applyBorder="0" applyAlignment="0" applyProtection="0"/>
    <xf numFmtId="0" fontId="14" fillId="0" borderId="0"/>
  </cellStyleXfs>
  <cellXfs count="555">
    <xf numFmtId="0" fontId="0" fillId="0" borderId="0" xfId="0"/>
    <xf numFmtId="0" fontId="0" fillId="0" borderId="0" xfId="0" applyFill="1"/>
    <xf numFmtId="0" fontId="5" fillId="0" borderId="7" xfId="0" applyFont="1" applyFill="1" applyBorder="1"/>
    <xf numFmtId="0" fontId="6" fillId="0" borderId="10" xfId="0" applyFont="1" applyFill="1" applyBorder="1"/>
    <xf numFmtId="164" fontId="5" fillId="0" borderId="8" xfId="0" quotePrefix="1" applyNumberFormat="1" applyFont="1" applyFill="1" applyBorder="1" applyAlignment="1">
      <alignment horizontal="left"/>
    </xf>
    <xf numFmtId="0" fontId="5" fillId="0" borderId="11" xfId="0" applyFont="1" applyFill="1" applyBorder="1" applyAlignment="1">
      <alignment horizontal="right"/>
    </xf>
    <xf numFmtId="0" fontId="6" fillId="0" borderId="15" xfId="0" applyFont="1" applyFill="1" applyBorder="1" applyAlignment="1">
      <alignment vertical="center"/>
    </xf>
    <xf numFmtId="0" fontId="5" fillId="0" borderId="16" xfId="0" applyFont="1" applyFill="1" applyBorder="1" applyAlignment="1">
      <alignment vertical="center" wrapText="1"/>
    </xf>
    <xf numFmtId="0" fontId="5" fillId="0" borderId="16" xfId="0" applyFont="1" applyFill="1" applyBorder="1" applyAlignment="1">
      <alignment horizontal="right" vertical="center"/>
    </xf>
    <xf numFmtId="0" fontId="6" fillId="0" borderId="20" xfId="0" applyFont="1" applyFill="1" applyBorder="1" applyAlignment="1">
      <alignment vertical="center"/>
    </xf>
    <xf numFmtId="0" fontId="6" fillId="0" borderId="21" xfId="0" applyFont="1" applyFill="1" applyBorder="1" applyAlignment="1">
      <alignment vertical="center"/>
    </xf>
    <xf numFmtId="0" fontId="5" fillId="0" borderId="22" xfId="0" applyFont="1" applyFill="1" applyBorder="1" applyAlignment="1">
      <alignment vertical="center" wrapText="1"/>
    </xf>
    <xf numFmtId="0" fontId="5" fillId="0" borderId="22" xfId="0" applyFont="1" applyFill="1" applyBorder="1" applyAlignment="1">
      <alignment horizontal="right" vertical="center"/>
    </xf>
    <xf numFmtId="0" fontId="0" fillId="0" borderId="0" xfId="0" applyAlignment="1">
      <alignment horizontal="center" vertical="center"/>
    </xf>
    <xf numFmtId="166" fontId="0" fillId="0" borderId="0" xfId="0" applyNumberFormat="1" applyAlignment="1">
      <alignment horizontal="center" vertical="center"/>
    </xf>
    <xf numFmtId="166" fontId="8" fillId="7" borderId="28" xfId="0" applyNumberFormat="1" applyFont="1" applyFill="1" applyBorder="1" applyAlignment="1">
      <alignment horizontal="center" vertical="center" wrapText="1"/>
    </xf>
    <xf numFmtId="10" fontId="0" fillId="0" borderId="0" xfId="0" applyNumberFormat="1" applyAlignment="1">
      <alignment horizontal="center" vertical="center"/>
    </xf>
    <xf numFmtId="166" fontId="8" fillId="2" borderId="37" xfId="0" applyNumberFormat="1" applyFont="1" applyFill="1" applyBorder="1" applyAlignment="1">
      <alignment horizontal="center" vertical="center" wrapText="1"/>
    </xf>
    <xf numFmtId="166" fontId="8" fillId="2" borderId="38" xfId="0" applyNumberFormat="1" applyFont="1" applyFill="1" applyBorder="1" applyAlignment="1">
      <alignment horizontal="center" vertical="center" wrapText="1"/>
    </xf>
    <xf numFmtId="166" fontId="8" fillId="2" borderId="40" xfId="0" applyNumberFormat="1" applyFont="1" applyFill="1" applyBorder="1" applyAlignment="1">
      <alignment horizontal="center" vertical="center" wrapText="1"/>
    </xf>
    <xf numFmtId="166" fontId="8" fillId="5" borderId="37" xfId="0" applyNumberFormat="1" applyFont="1" applyFill="1" applyBorder="1" applyAlignment="1">
      <alignment horizontal="center" vertical="center" wrapText="1"/>
    </xf>
    <xf numFmtId="166" fontId="8" fillId="5" borderId="38" xfId="0" applyNumberFormat="1" applyFont="1" applyFill="1" applyBorder="1" applyAlignment="1">
      <alignment horizontal="center" vertical="center" wrapText="1"/>
    </xf>
    <xf numFmtId="166" fontId="8" fillId="5" borderId="40" xfId="0" applyNumberFormat="1" applyFont="1" applyFill="1" applyBorder="1" applyAlignment="1">
      <alignment horizontal="center" vertical="center" wrapText="1"/>
    </xf>
    <xf numFmtId="166" fontId="8" fillId="6" borderId="37" xfId="0" applyNumberFormat="1" applyFont="1" applyFill="1" applyBorder="1" applyAlignment="1">
      <alignment horizontal="center" vertical="center" wrapText="1"/>
    </xf>
    <xf numFmtId="166" fontId="8" fillId="6" borderId="38" xfId="0" applyNumberFormat="1" applyFont="1" applyFill="1" applyBorder="1" applyAlignment="1">
      <alignment horizontal="center" vertical="center" wrapText="1"/>
    </xf>
    <xf numFmtId="166" fontId="8" fillId="6" borderId="40" xfId="0" applyNumberFormat="1" applyFont="1" applyFill="1" applyBorder="1" applyAlignment="1">
      <alignment horizontal="center" vertical="center" wrapText="1"/>
    </xf>
    <xf numFmtId="166" fontId="8" fillId="8" borderId="37" xfId="0" applyNumberFormat="1" applyFont="1" applyFill="1" applyBorder="1" applyAlignment="1">
      <alignment horizontal="center" vertical="center" wrapText="1"/>
    </xf>
    <xf numFmtId="166" fontId="8" fillId="8" borderId="38" xfId="0" applyNumberFormat="1" applyFont="1" applyFill="1" applyBorder="1" applyAlignment="1">
      <alignment horizontal="center" vertical="center" wrapText="1"/>
    </xf>
    <xf numFmtId="166" fontId="8" fillId="8" borderId="40" xfId="0" applyNumberFormat="1" applyFont="1" applyFill="1" applyBorder="1" applyAlignment="1">
      <alignment horizontal="center" vertical="center" wrapText="1"/>
    </xf>
    <xf numFmtId="166" fontId="8" fillId="7" borderId="41" xfId="0" applyNumberFormat="1" applyFont="1" applyFill="1" applyBorder="1" applyAlignment="1">
      <alignment horizontal="center" vertical="center" wrapText="1"/>
    </xf>
    <xf numFmtId="166" fontId="8" fillId="7" borderId="40" xfId="0" applyNumberFormat="1" applyFont="1" applyFill="1" applyBorder="1" applyAlignment="1">
      <alignment horizontal="center" vertical="center" wrapText="1"/>
    </xf>
    <xf numFmtId="166" fontId="8" fillId="7" borderId="38" xfId="0" applyNumberFormat="1" applyFont="1" applyFill="1" applyBorder="1" applyAlignment="1">
      <alignment horizontal="center" vertical="center" wrapText="1"/>
    </xf>
    <xf numFmtId="166" fontId="13" fillId="0" borderId="29" xfId="0" applyNumberFormat="1" applyFont="1" applyBorder="1" applyAlignment="1">
      <alignment horizontal="center" vertical="center"/>
    </xf>
    <xf numFmtId="0" fontId="0" fillId="0" borderId="0" xfId="0" applyFill="1" applyAlignment="1">
      <alignment horizontal="center"/>
    </xf>
    <xf numFmtId="0" fontId="0" fillId="0" borderId="0" xfId="0" applyAlignment="1">
      <alignment horizontal="center"/>
    </xf>
    <xf numFmtId="166" fontId="13" fillId="0" borderId="2" xfId="0" applyNumberFormat="1" applyFont="1" applyBorder="1" applyAlignment="1">
      <alignment horizontal="center" vertical="center"/>
    </xf>
    <xf numFmtId="166" fontId="13" fillId="0" borderId="46" xfId="0" applyNumberFormat="1" applyFont="1" applyBorder="1" applyAlignment="1">
      <alignment horizontal="center" vertical="center"/>
    </xf>
    <xf numFmtId="2" fontId="5" fillId="2" borderId="29" xfId="0" applyNumberFormat="1" applyFont="1" applyFill="1" applyBorder="1" applyAlignment="1">
      <alignment vertical="center"/>
    </xf>
    <xf numFmtId="165" fontId="6" fillId="2" borderId="30" xfId="1" applyNumberFormat="1" applyFont="1" applyFill="1" applyBorder="1" applyAlignment="1">
      <alignment horizontal="center" vertical="center"/>
    </xf>
    <xf numFmtId="2" fontId="5" fillId="5" borderId="29" xfId="0" applyNumberFormat="1" applyFont="1" applyFill="1" applyBorder="1" applyAlignment="1">
      <alignment vertical="center"/>
    </xf>
    <xf numFmtId="165" fontId="6" fillId="5" borderId="30" xfId="1" applyNumberFormat="1" applyFont="1" applyFill="1" applyBorder="1" applyAlignment="1">
      <alignment horizontal="center" vertical="center"/>
    </xf>
    <xf numFmtId="2" fontId="5" fillId="6" borderId="29" xfId="0" applyNumberFormat="1" applyFont="1" applyFill="1" applyBorder="1" applyAlignment="1">
      <alignment vertical="center"/>
    </xf>
    <xf numFmtId="165" fontId="9" fillId="6" borderId="30" xfId="1" applyNumberFormat="1" applyFont="1" applyFill="1" applyBorder="1" applyAlignment="1">
      <alignment horizontal="center" vertical="center"/>
    </xf>
    <xf numFmtId="2" fontId="5" fillId="8" borderId="29" xfId="0" applyNumberFormat="1" applyFont="1" applyFill="1" applyBorder="1" applyAlignment="1">
      <alignment vertical="center"/>
    </xf>
    <xf numFmtId="165" fontId="6" fillId="8" borderId="30" xfId="1" applyNumberFormat="1" applyFont="1" applyFill="1" applyBorder="1" applyAlignment="1">
      <alignment horizontal="center" vertical="center"/>
    </xf>
    <xf numFmtId="2" fontId="5" fillId="7" borderId="31" xfId="0" applyNumberFormat="1" applyFont="1" applyFill="1" applyBorder="1" applyAlignment="1">
      <alignment vertical="center"/>
    </xf>
    <xf numFmtId="165" fontId="6" fillId="7" borderId="33" xfId="1" applyNumberFormat="1" applyFont="1" applyFill="1" applyBorder="1" applyAlignment="1">
      <alignment horizontal="center" vertical="center"/>
    </xf>
    <xf numFmtId="0" fontId="5" fillId="4" borderId="35" xfId="0" applyFont="1" applyFill="1" applyBorder="1"/>
    <xf numFmtId="0" fontId="5" fillId="2" borderId="37" xfId="0" applyFont="1" applyFill="1" applyBorder="1" applyAlignment="1">
      <alignment horizontal="center" vertical="center"/>
    </xf>
    <xf numFmtId="0" fontId="5" fillId="3" borderId="40" xfId="0" applyFont="1" applyFill="1" applyBorder="1" applyAlignment="1">
      <alignment horizontal="center" vertical="center" wrapText="1"/>
    </xf>
    <xf numFmtId="166" fontId="8" fillId="2" borderId="56" xfId="0" applyNumberFormat="1" applyFont="1" applyFill="1" applyBorder="1" applyAlignment="1">
      <alignment horizontal="center" vertical="center" wrapText="1"/>
    </xf>
    <xf numFmtId="166" fontId="8" fillId="5" borderId="56" xfId="0" applyNumberFormat="1" applyFont="1" applyFill="1" applyBorder="1" applyAlignment="1">
      <alignment horizontal="center" vertical="center" wrapText="1"/>
    </xf>
    <xf numFmtId="166" fontId="8" fillId="6" borderId="56" xfId="0" applyNumberFormat="1" applyFont="1" applyFill="1" applyBorder="1" applyAlignment="1">
      <alignment horizontal="center" vertical="center" wrapText="1"/>
    </xf>
    <xf numFmtId="166" fontId="8" fillId="8" borderId="56" xfId="0" applyNumberFormat="1" applyFont="1" applyFill="1" applyBorder="1" applyAlignment="1">
      <alignment horizontal="center" vertical="center" wrapText="1"/>
    </xf>
    <xf numFmtId="166" fontId="8" fillId="4" borderId="26" xfId="0" applyNumberFormat="1" applyFont="1" applyFill="1" applyBorder="1" applyAlignment="1">
      <alignment horizontal="center" vertical="center" wrapText="1"/>
    </xf>
    <xf numFmtId="0" fontId="5" fillId="4" borderId="36" xfId="0" applyFont="1" applyFill="1" applyBorder="1" applyAlignment="1">
      <alignment horizontal="center"/>
    </xf>
    <xf numFmtId="166" fontId="13" fillId="0" borderId="1" xfId="0" applyNumberFormat="1" applyFont="1" applyBorder="1" applyAlignment="1">
      <alignment vertical="center"/>
    </xf>
    <xf numFmtId="0" fontId="13" fillId="0" borderId="0" xfId="0" applyFont="1"/>
    <xf numFmtId="166" fontId="13" fillId="0" borderId="30" xfId="0" applyNumberFormat="1" applyFont="1" applyBorder="1" applyAlignment="1">
      <alignment vertical="center"/>
    </xf>
    <xf numFmtId="166" fontId="13" fillId="0" borderId="31" xfId="0" applyNumberFormat="1" applyFont="1" applyBorder="1" applyAlignment="1">
      <alignment horizontal="center" vertical="center"/>
    </xf>
    <xf numFmtId="166" fontId="8" fillId="4" borderId="79" xfId="0" applyNumberFormat="1" applyFont="1" applyFill="1" applyBorder="1" applyAlignment="1">
      <alignment horizontal="center" vertical="center" wrapText="1"/>
    </xf>
    <xf numFmtId="166" fontId="13" fillId="0" borderId="49" xfId="0" applyNumberFormat="1" applyFont="1" applyBorder="1" applyAlignment="1">
      <alignment horizontal="center" vertical="center"/>
    </xf>
    <xf numFmtId="166" fontId="13" fillId="0" borderId="45" xfId="0" applyNumberFormat="1" applyFont="1" applyBorder="1" applyAlignment="1">
      <alignment vertical="center"/>
    </xf>
    <xf numFmtId="166" fontId="13" fillId="0" borderId="49" xfId="0" applyNumberFormat="1" applyFont="1" applyBorder="1" applyAlignment="1">
      <alignment vertical="center"/>
    </xf>
    <xf numFmtId="166" fontId="13" fillId="0" borderId="32" xfId="0" applyNumberFormat="1" applyFont="1" applyBorder="1" applyAlignment="1">
      <alignment vertical="center"/>
    </xf>
    <xf numFmtId="166" fontId="13" fillId="0" borderId="33" xfId="0" applyNumberFormat="1" applyFont="1" applyBorder="1" applyAlignment="1">
      <alignment vertical="center"/>
    </xf>
    <xf numFmtId="0" fontId="16" fillId="0" borderId="7" xfId="0" applyFont="1" applyFill="1" applyBorder="1"/>
    <xf numFmtId="0" fontId="16" fillId="2" borderId="37" xfId="0" applyFont="1" applyFill="1" applyBorder="1" applyAlignment="1">
      <alignment horizontal="center" vertical="center"/>
    </xf>
    <xf numFmtId="0" fontId="16" fillId="3" borderId="40" xfId="0" applyFont="1" applyFill="1" applyBorder="1" applyAlignment="1">
      <alignment horizontal="center" vertical="center" wrapText="1"/>
    </xf>
    <xf numFmtId="0" fontId="17" fillId="0" borderId="10" xfId="0" applyFont="1" applyFill="1" applyBorder="1"/>
    <xf numFmtId="164" fontId="16" fillId="0" borderId="8" xfId="0" quotePrefix="1" applyNumberFormat="1" applyFont="1" applyFill="1" applyBorder="1" applyAlignment="1">
      <alignment horizontal="left"/>
    </xf>
    <xf numFmtId="0" fontId="16" fillId="0" borderId="11" xfId="0" applyFont="1" applyFill="1" applyBorder="1" applyAlignment="1">
      <alignment horizontal="right"/>
    </xf>
    <xf numFmtId="0" fontId="16" fillId="4" borderId="35" xfId="0" applyFont="1" applyFill="1" applyBorder="1"/>
    <xf numFmtId="0" fontId="16" fillId="4" borderId="36" xfId="0" applyFont="1" applyFill="1" applyBorder="1" applyAlignment="1">
      <alignment horizontal="center"/>
    </xf>
    <xf numFmtId="0" fontId="17" fillId="0" borderId="0" xfId="0" applyFont="1" applyFill="1" applyBorder="1" applyAlignment="1">
      <alignment horizontal="center" vertical="center"/>
    </xf>
    <xf numFmtId="0" fontId="17" fillId="0" borderId="15" xfId="0" applyFont="1" applyFill="1" applyBorder="1" applyAlignment="1">
      <alignment vertical="center"/>
    </xf>
    <xf numFmtId="0" fontId="16" fillId="0" borderId="16" xfId="0" applyFont="1" applyFill="1" applyBorder="1" applyAlignment="1">
      <alignment vertical="center" wrapText="1"/>
    </xf>
    <xf numFmtId="0" fontId="16" fillId="0" borderId="16" xfId="0" applyFont="1" applyFill="1" applyBorder="1" applyAlignment="1">
      <alignment horizontal="right" vertical="center"/>
    </xf>
    <xf numFmtId="2" fontId="16" fillId="2" borderId="29" xfId="0" applyNumberFormat="1" applyFont="1" applyFill="1" applyBorder="1" applyAlignment="1">
      <alignment vertical="center"/>
    </xf>
    <xf numFmtId="165" fontId="17" fillId="2" borderId="30" xfId="1" applyNumberFormat="1" applyFont="1" applyFill="1" applyBorder="1" applyAlignment="1">
      <alignment horizontal="center" vertical="center"/>
    </xf>
    <xf numFmtId="0" fontId="17" fillId="0" borderId="20" xfId="0" applyFont="1" applyFill="1" applyBorder="1" applyAlignment="1">
      <alignment vertical="center"/>
    </xf>
    <xf numFmtId="2" fontId="16" fillId="5" borderId="29" xfId="0" applyNumberFormat="1" applyFont="1" applyFill="1" applyBorder="1" applyAlignment="1">
      <alignment vertical="center"/>
    </xf>
    <xf numFmtId="165" fontId="17" fillId="5" borderId="30" xfId="1" applyNumberFormat="1" applyFont="1" applyFill="1" applyBorder="1" applyAlignment="1">
      <alignment horizontal="center" vertical="center"/>
    </xf>
    <xf numFmtId="2" fontId="16" fillId="6" borderId="29" xfId="0" applyNumberFormat="1" applyFont="1" applyFill="1" applyBorder="1" applyAlignment="1">
      <alignment vertical="center"/>
    </xf>
    <xf numFmtId="165" fontId="19" fillId="6" borderId="30" xfId="1" applyNumberFormat="1" applyFont="1" applyFill="1" applyBorder="1" applyAlignment="1">
      <alignment horizontal="center" vertical="center"/>
    </xf>
    <xf numFmtId="2" fontId="16" fillId="8" borderId="29" xfId="0" applyNumberFormat="1" applyFont="1" applyFill="1" applyBorder="1" applyAlignment="1">
      <alignment vertical="center"/>
    </xf>
    <xf numFmtId="165" fontId="17" fillId="8" borderId="30" xfId="1" applyNumberFormat="1" applyFont="1" applyFill="1" applyBorder="1" applyAlignment="1">
      <alignment horizontal="center" vertical="center"/>
    </xf>
    <xf numFmtId="0" fontId="17" fillId="0" borderId="21" xfId="0" applyFont="1" applyFill="1" applyBorder="1" applyAlignment="1">
      <alignment vertical="center"/>
    </xf>
    <xf numFmtId="0" fontId="16" fillId="0" borderId="22" xfId="0" applyFont="1" applyFill="1" applyBorder="1" applyAlignment="1">
      <alignment vertical="center" wrapText="1"/>
    </xf>
    <xf numFmtId="0" fontId="16" fillId="0" borderId="22" xfId="0" applyFont="1" applyFill="1" applyBorder="1" applyAlignment="1">
      <alignment horizontal="right" vertical="center"/>
    </xf>
    <xf numFmtId="2" fontId="16" fillId="7" borderId="31" xfId="0" applyNumberFormat="1" applyFont="1" applyFill="1" applyBorder="1" applyAlignment="1">
      <alignment vertical="center"/>
    </xf>
    <xf numFmtId="165" fontId="17" fillId="7" borderId="33" xfId="1" applyNumberFormat="1" applyFont="1" applyFill="1" applyBorder="1" applyAlignment="1">
      <alignment horizontal="center" vertical="center"/>
    </xf>
    <xf numFmtId="0" fontId="16" fillId="0" borderId="0" xfId="0" applyFont="1" applyFill="1"/>
    <xf numFmtId="0" fontId="16" fillId="0" borderId="0" xfId="0" applyFont="1" applyFill="1" applyAlignment="1">
      <alignment horizontal="center"/>
    </xf>
    <xf numFmtId="0" fontId="16" fillId="0" borderId="0" xfId="0" applyFont="1" applyFill="1" applyAlignment="1">
      <alignment horizontal="center" vertical="center"/>
    </xf>
    <xf numFmtId="0" fontId="16" fillId="0" borderId="0" xfId="0" applyFont="1"/>
    <xf numFmtId="0" fontId="16" fillId="0" borderId="0" xfId="0" applyFont="1" applyAlignment="1">
      <alignment horizontal="center" vertical="center"/>
    </xf>
    <xf numFmtId="166" fontId="16" fillId="0" borderId="0" xfId="0" applyNumberFormat="1" applyFont="1" applyAlignment="1">
      <alignment horizontal="center" vertical="center"/>
    </xf>
    <xf numFmtId="10" fontId="16" fillId="0" borderId="0" xfId="0" applyNumberFormat="1" applyFont="1" applyAlignment="1">
      <alignment horizontal="center" vertical="center"/>
    </xf>
    <xf numFmtId="0" fontId="16" fillId="0" borderId="0" xfId="0" applyFont="1" applyAlignment="1">
      <alignment horizontal="center"/>
    </xf>
    <xf numFmtId="0" fontId="16" fillId="0" borderId="0" xfId="0" applyFont="1" applyBorder="1" applyAlignment="1">
      <alignment horizontal="center"/>
    </xf>
    <xf numFmtId="0" fontId="20" fillId="0" borderId="0" xfId="0" applyFont="1"/>
    <xf numFmtId="166" fontId="13" fillId="0" borderId="43" xfId="0" applyNumberFormat="1" applyFont="1" applyBorder="1" applyAlignment="1">
      <alignment horizontal="center" vertical="center"/>
    </xf>
    <xf numFmtId="166" fontId="13" fillId="0" borderId="75" xfId="0" applyNumberFormat="1" applyFont="1" applyBorder="1" applyAlignment="1">
      <alignment horizontal="center" vertical="center"/>
    </xf>
    <xf numFmtId="166" fontId="13" fillId="0" borderId="36" xfId="0" applyNumberFormat="1" applyFont="1" applyBorder="1" applyAlignment="1">
      <alignment horizontal="center" vertical="center"/>
    </xf>
    <xf numFmtId="166" fontId="13" fillId="0" borderId="45" xfId="0" applyNumberFormat="1" applyFont="1" applyBorder="1" applyAlignment="1">
      <alignment horizontal="center" vertical="center"/>
    </xf>
    <xf numFmtId="0" fontId="15" fillId="0" borderId="0" xfId="0" applyFont="1" applyFill="1" applyAlignment="1">
      <alignment horizontal="center"/>
    </xf>
    <xf numFmtId="0" fontId="15" fillId="0" borderId="7" xfId="0" applyFont="1" applyFill="1" applyBorder="1" applyAlignment="1">
      <alignment horizontal="left"/>
    </xf>
    <xf numFmtId="0" fontId="15" fillId="0" borderId="0" xfId="0" applyFont="1" applyFill="1" applyBorder="1" applyAlignment="1">
      <alignment horizontal="left"/>
    </xf>
    <xf numFmtId="0" fontId="17" fillId="0" borderId="7" xfId="0" applyFont="1" applyFill="1" applyBorder="1" applyAlignment="1">
      <alignment horizontal="left"/>
    </xf>
    <xf numFmtId="0" fontId="17" fillId="0" borderId="0" xfId="0" applyFont="1" applyFill="1" applyBorder="1" applyAlignment="1">
      <alignment horizontal="left"/>
    </xf>
    <xf numFmtId="0" fontId="18" fillId="0" borderId="7" xfId="0" applyFont="1" applyFill="1" applyBorder="1" applyAlignment="1">
      <alignment horizontal="left"/>
    </xf>
    <xf numFmtId="0" fontId="18" fillId="0" borderId="0" xfId="0" applyFont="1" applyFill="1" applyBorder="1" applyAlignment="1">
      <alignment horizontal="left"/>
    </xf>
    <xf numFmtId="166" fontId="13" fillId="0" borderId="66" xfId="0" applyNumberFormat="1" applyFont="1" applyBorder="1" applyAlignment="1">
      <alignment horizontal="center" vertical="center"/>
    </xf>
    <xf numFmtId="166" fontId="13" fillId="0" borderId="67" xfId="0" applyNumberFormat="1" applyFont="1" applyBorder="1" applyAlignment="1">
      <alignment horizontal="center" vertical="center"/>
    </xf>
    <xf numFmtId="0" fontId="3" fillId="0" borderId="0" xfId="0" applyFont="1" applyFill="1" applyAlignment="1">
      <alignment horizontal="center"/>
    </xf>
    <xf numFmtId="0" fontId="4" fillId="0" borderId="7" xfId="0" applyFont="1" applyFill="1" applyBorder="1" applyAlignment="1">
      <alignment horizontal="left"/>
    </xf>
    <xf numFmtId="0" fontId="4" fillId="0" borderId="0" xfId="0" applyFont="1" applyFill="1" applyBorder="1" applyAlignment="1">
      <alignment horizontal="left"/>
    </xf>
    <xf numFmtId="0" fontId="6" fillId="0" borderId="7" xfId="0" applyFont="1" applyFill="1" applyBorder="1" applyAlignment="1">
      <alignment horizontal="left"/>
    </xf>
    <xf numFmtId="0" fontId="6" fillId="0" borderId="0" xfId="0" applyFont="1" applyFill="1" applyBorder="1" applyAlignment="1">
      <alignment horizontal="left"/>
    </xf>
    <xf numFmtId="0" fontId="7" fillId="0" borderId="7" xfId="0" applyFont="1" applyFill="1" applyBorder="1" applyAlignment="1">
      <alignment horizontal="left"/>
    </xf>
    <xf numFmtId="0" fontId="7" fillId="0" borderId="0" xfId="0" applyFont="1" applyFill="1" applyBorder="1" applyAlignment="1">
      <alignment horizontal="left"/>
    </xf>
    <xf numFmtId="166" fontId="13" fillId="0" borderId="14" xfId="0" applyNumberFormat="1" applyFont="1" applyBorder="1" applyAlignment="1">
      <alignment horizontal="center" vertical="center"/>
    </xf>
    <xf numFmtId="166" fontId="13" fillId="0" borderId="81" xfId="0" applyNumberFormat="1" applyFont="1" applyBorder="1" applyAlignment="1">
      <alignment horizontal="center" vertical="center"/>
    </xf>
    <xf numFmtId="0" fontId="21" fillId="0" borderId="0" xfId="0" applyFont="1" applyAlignment="1">
      <alignment horizontal="center"/>
    </xf>
    <xf numFmtId="0" fontId="22" fillId="0" borderId="0" xfId="0" applyFont="1"/>
    <xf numFmtId="0" fontId="22" fillId="0" borderId="0" xfId="0" applyFont="1" applyAlignment="1">
      <alignment horizontal="center"/>
    </xf>
    <xf numFmtId="0" fontId="22" fillId="0" borderId="0" xfId="0" applyFont="1" applyAlignment="1">
      <alignment horizontal="center" vertical="center"/>
    </xf>
    <xf numFmtId="166" fontId="22" fillId="0" borderId="0" xfId="0" applyNumberFormat="1" applyFont="1" applyAlignment="1">
      <alignment horizontal="center" vertical="center"/>
    </xf>
    <xf numFmtId="0" fontId="24" fillId="0" borderId="77" xfId="0" applyFont="1" applyFill="1" applyBorder="1" applyAlignment="1">
      <alignment horizontal="center" vertical="center" wrapText="1"/>
    </xf>
    <xf numFmtId="0" fontId="24" fillId="0" borderId="42" xfId="0" applyFont="1" applyFill="1" applyBorder="1" applyAlignment="1">
      <alignment horizontal="center" vertical="center" wrapText="1"/>
    </xf>
    <xf numFmtId="0" fontId="25" fillId="0" borderId="42" xfId="0" applyFont="1" applyFill="1" applyBorder="1" applyAlignment="1">
      <alignment horizontal="center" vertical="center" wrapText="1"/>
    </xf>
    <xf numFmtId="0" fontId="24" fillId="0" borderId="79" xfId="0" applyFont="1" applyFill="1" applyBorder="1" applyAlignment="1">
      <alignment horizontal="center" vertical="center" wrapText="1"/>
    </xf>
    <xf numFmtId="0" fontId="24" fillId="0" borderId="66" xfId="0" applyFont="1" applyFill="1" applyBorder="1" applyAlignment="1">
      <alignment horizontal="center" vertical="center" wrapText="1"/>
    </xf>
    <xf numFmtId="166" fontId="25" fillId="9" borderId="14" xfId="0" applyNumberFormat="1" applyFont="1" applyFill="1" applyBorder="1" applyAlignment="1">
      <alignment horizontal="center" vertical="center" wrapText="1"/>
    </xf>
    <xf numFmtId="10" fontId="25" fillId="9" borderId="66" xfId="1" applyNumberFormat="1" applyFont="1" applyFill="1" applyBorder="1" applyAlignment="1">
      <alignment horizontal="center" vertical="center" wrapText="1"/>
    </xf>
    <xf numFmtId="166" fontId="25" fillId="4" borderId="77" xfId="0" applyNumberFormat="1" applyFont="1" applyFill="1" applyBorder="1" applyAlignment="1">
      <alignment horizontal="center" vertical="center" wrapText="1"/>
    </xf>
    <xf numFmtId="166" fontId="25" fillId="4" borderId="42" xfId="0" applyNumberFormat="1" applyFont="1" applyFill="1" applyBorder="1" applyAlignment="1">
      <alignment horizontal="center" vertical="center" wrapText="1"/>
    </xf>
    <xf numFmtId="166" fontId="25" fillId="4" borderId="79" xfId="0" applyNumberFormat="1" applyFont="1" applyFill="1" applyBorder="1" applyAlignment="1">
      <alignment horizontal="center" vertical="center" wrapText="1"/>
    </xf>
    <xf numFmtId="166" fontId="25" fillId="4" borderId="26" xfId="0" applyNumberFormat="1" applyFont="1" applyFill="1" applyBorder="1" applyAlignment="1">
      <alignment horizontal="center" vertical="center" wrapText="1"/>
    </xf>
    <xf numFmtId="166" fontId="25" fillId="2" borderId="37" xfId="0" applyNumberFormat="1" applyFont="1" applyFill="1" applyBorder="1" applyAlignment="1">
      <alignment horizontal="center" vertical="center" wrapText="1"/>
    </xf>
    <xf numFmtId="166" fontId="25" fillId="2" borderId="38" xfId="0" applyNumberFormat="1" applyFont="1" applyFill="1" applyBorder="1" applyAlignment="1">
      <alignment horizontal="center" vertical="center" wrapText="1"/>
    </xf>
    <xf numFmtId="166" fontId="25" fillId="2" borderId="40" xfId="0" applyNumberFormat="1" applyFont="1" applyFill="1" applyBorder="1" applyAlignment="1">
      <alignment horizontal="center" vertical="center" wrapText="1"/>
    </xf>
    <xf numFmtId="166" fontId="25" fillId="2" borderId="56" xfId="0" applyNumberFormat="1" applyFont="1" applyFill="1" applyBorder="1" applyAlignment="1">
      <alignment horizontal="center" vertical="center" wrapText="1"/>
    </xf>
    <xf numFmtId="166" fontId="25" fillId="5" borderId="37" xfId="0" applyNumberFormat="1" applyFont="1" applyFill="1" applyBorder="1" applyAlignment="1">
      <alignment horizontal="center" vertical="center" wrapText="1"/>
    </xf>
    <xf numFmtId="166" fontId="25" fillId="5" borderId="38" xfId="0" applyNumberFormat="1" applyFont="1" applyFill="1" applyBorder="1" applyAlignment="1">
      <alignment horizontal="center" vertical="center" wrapText="1"/>
    </xf>
    <xf numFmtId="166" fontId="25" fillId="5" borderId="40" xfId="0" applyNumberFormat="1" applyFont="1" applyFill="1" applyBorder="1" applyAlignment="1">
      <alignment horizontal="center" vertical="center" wrapText="1"/>
    </xf>
    <xf numFmtId="166" fontId="25" fillId="5" borderId="56" xfId="0" applyNumberFormat="1" applyFont="1" applyFill="1" applyBorder="1" applyAlignment="1">
      <alignment horizontal="center" vertical="center" wrapText="1"/>
    </xf>
    <xf numFmtId="166" fontId="25" fillId="6" borderId="37" xfId="0" applyNumberFormat="1" applyFont="1" applyFill="1" applyBorder="1" applyAlignment="1">
      <alignment horizontal="center" vertical="center" wrapText="1"/>
    </xf>
    <xf numFmtId="166" fontId="25" fillId="6" borderId="38" xfId="0" applyNumberFormat="1" applyFont="1" applyFill="1" applyBorder="1" applyAlignment="1">
      <alignment horizontal="center" vertical="center" wrapText="1"/>
    </xf>
    <xf numFmtId="166" fontId="25" fillId="6" borderId="40" xfId="0" applyNumberFormat="1" applyFont="1" applyFill="1" applyBorder="1" applyAlignment="1">
      <alignment horizontal="center" vertical="center" wrapText="1"/>
    </xf>
    <xf numFmtId="166" fontId="25" fillId="6" borderId="56" xfId="0" applyNumberFormat="1" applyFont="1" applyFill="1" applyBorder="1" applyAlignment="1">
      <alignment horizontal="center" vertical="center" wrapText="1"/>
    </xf>
    <xf numFmtId="166" fontId="25" fillId="8" borderId="37" xfId="0" applyNumberFormat="1" applyFont="1" applyFill="1" applyBorder="1" applyAlignment="1">
      <alignment horizontal="center" vertical="center" wrapText="1"/>
    </xf>
    <xf numFmtId="166" fontId="25" fillId="8" borderId="38" xfId="0" applyNumberFormat="1" applyFont="1" applyFill="1" applyBorder="1" applyAlignment="1">
      <alignment horizontal="center" vertical="center" wrapText="1"/>
    </xf>
    <xf numFmtId="166" fontId="25" fillId="8" borderId="40" xfId="0" applyNumberFormat="1" applyFont="1" applyFill="1" applyBorder="1" applyAlignment="1">
      <alignment horizontal="center" vertical="center" wrapText="1"/>
    </xf>
    <xf numFmtId="166" fontId="25" fillId="8" borderId="56" xfId="0" applyNumberFormat="1" applyFont="1" applyFill="1" applyBorder="1" applyAlignment="1">
      <alignment horizontal="center" vertical="center" wrapText="1"/>
    </xf>
    <xf numFmtId="166" fontId="25" fillId="7" borderId="41" xfId="0" applyNumberFormat="1" applyFont="1" applyFill="1" applyBorder="1" applyAlignment="1">
      <alignment horizontal="center" vertical="center" wrapText="1"/>
    </xf>
    <xf numFmtId="166" fontId="25" fillId="7" borderId="40" xfId="0" applyNumberFormat="1" applyFont="1" applyFill="1" applyBorder="1" applyAlignment="1">
      <alignment horizontal="center" vertical="center" wrapText="1"/>
    </xf>
    <xf numFmtId="166" fontId="25" fillId="7" borderId="38" xfId="0" applyNumberFormat="1" applyFont="1" applyFill="1" applyBorder="1" applyAlignment="1">
      <alignment horizontal="center" vertical="center" wrapText="1"/>
    </xf>
    <xf numFmtId="166" fontId="25" fillId="7" borderId="28" xfId="0" applyNumberFormat="1" applyFont="1" applyFill="1" applyBorder="1" applyAlignment="1">
      <alignment horizontal="center" vertical="center" wrapText="1"/>
    </xf>
    <xf numFmtId="0" fontId="26" fillId="0" borderId="46" xfId="0" applyFont="1" applyFill="1" applyBorder="1" applyAlignment="1">
      <alignment horizontal="center" vertical="center" wrapText="1"/>
    </xf>
    <xf numFmtId="0" fontId="24" fillId="0" borderId="45" xfId="0" applyFont="1" applyFill="1" applyBorder="1" applyAlignment="1">
      <alignment horizontal="center" vertical="center" wrapText="1"/>
    </xf>
    <xf numFmtId="0" fontId="26" fillId="0" borderId="45" xfId="0" applyFont="1" applyFill="1" applyBorder="1" applyAlignment="1">
      <alignment horizontal="center" vertical="center" wrapText="1"/>
    </xf>
    <xf numFmtId="0" fontId="22" fillId="0" borderId="45" xfId="0" applyFont="1" applyFill="1" applyBorder="1" applyAlignment="1">
      <alignment horizontal="center" vertical="center" wrapText="1"/>
    </xf>
    <xf numFmtId="0" fontId="26" fillId="0" borderId="45" xfId="0" applyFont="1" applyFill="1" applyBorder="1" applyAlignment="1">
      <alignment horizontal="center" vertical="center"/>
    </xf>
    <xf numFmtId="0" fontId="26" fillId="0" borderId="49" xfId="0" applyFont="1" applyFill="1" applyBorder="1" applyAlignment="1">
      <alignment horizontal="center" vertical="center"/>
    </xf>
    <xf numFmtId="166" fontId="26" fillId="0" borderId="46" xfId="0" applyNumberFormat="1" applyFont="1" applyBorder="1" applyAlignment="1">
      <alignment horizontal="center" vertical="center"/>
    </xf>
    <xf numFmtId="166" fontId="26" fillId="0" borderId="45" xfId="0" applyNumberFormat="1" applyFont="1" applyBorder="1" applyAlignment="1">
      <alignment horizontal="center" vertical="center"/>
    </xf>
    <xf numFmtId="166" fontId="26" fillId="0" borderId="42" xfId="0" applyNumberFormat="1" applyFont="1" applyBorder="1" applyAlignment="1">
      <alignment horizontal="center" vertical="center"/>
    </xf>
    <xf numFmtId="166" fontId="26" fillId="0" borderId="13" xfId="0" applyNumberFormat="1" applyFont="1" applyBorder="1" applyAlignment="1">
      <alignment horizontal="center" vertical="center"/>
    </xf>
    <xf numFmtId="166" fontId="26" fillId="0" borderId="63" xfId="0" applyNumberFormat="1" applyFont="1" applyBorder="1" applyAlignment="1">
      <alignment horizontal="center" vertical="center"/>
    </xf>
    <xf numFmtId="0" fontId="26" fillId="0" borderId="29" xfId="0" applyFont="1" applyFill="1" applyBorder="1" applyAlignment="1">
      <alignment horizontal="center" vertical="center" wrapText="1"/>
    </xf>
    <xf numFmtId="0" fontId="24" fillId="0" borderId="1" xfId="0" applyFont="1" applyFill="1" applyBorder="1" applyAlignment="1">
      <alignment horizontal="center" vertical="center" wrapText="1"/>
    </xf>
    <xf numFmtId="0" fontId="26" fillId="0" borderId="1" xfId="0" applyFont="1" applyFill="1" applyBorder="1" applyAlignment="1">
      <alignment horizontal="center" vertical="center" wrapText="1"/>
    </xf>
    <xf numFmtId="0" fontId="22" fillId="0" borderId="1" xfId="0" applyFont="1" applyFill="1" applyBorder="1" applyAlignment="1">
      <alignment horizontal="center" vertical="center" wrapText="1"/>
    </xf>
    <xf numFmtId="0" fontId="26" fillId="0" borderId="1" xfId="0" applyFont="1" applyFill="1" applyBorder="1" applyAlignment="1">
      <alignment horizontal="center" vertical="center"/>
    </xf>
    <xf numFmtId="0" fontId="26" fillId="0" borderId="30" xfId="0" applyFont="1" applyFill="1" applyBorder="1" applyAlignment="1">
      <alignment horizontal="center" vertical="center"/>
    </xf>
    <xf numFmtId="166" fontId="26" fillId="9" borderId="29" xfId="0" applyNumberFormat="1" applyFont="1" applyFill="1" applyBorder="1" applyAlignment="1">
      <alignment horizontal="center" vertical="center"/>
    </xf>
    <xf numFmtId="10" fontId="26" fillId="9" borderId="30" xfId="0" applyNumberFormat="1" applyFont="1" applyFill="1" applyBorder="1" applyAlignment="1">
      <alignment horizontal="center" vertical="center"/>
    </xf>
    <xf numFmtId="166" fontId="26" fillId="0" borderId="29" xfId="0" applyNumberFormat="1" applyFont="1" applyBorder="1" applyAlignment="1">
      <alignment horizontal="center" vertical="center"/>
    </xf>
    <xf numFmtId="166" fontId="26" fillId="0" borderId="1" xfId="0" applyNumberFormat="1" applyFont="1" applyBorder="1" applyAlignment="1">
      <alignment horizontal="center" vertical="center"/>
    </xf>
    <xf numFmtId="166" fontId="26" fillId="0" borderId="74" xfId="0" applyNumberFormat="1" applyFont="1" applyBorder="1" applyAlignment="1">
      <alignment horizontal="center" vertical="center"/>
    </xf>
    <xf numFmtId="166" fontId="26" fillId="0" borderId="0" xfId="0" applyNumberFormat="1" applyFont="1" applyBorder="1" applyAlignment="1">
      <alignment horizontal="center" vertical="center"/>
    </xf>
    <xf numFmtId="166" fontId="26" fillId="0" borderId="58" xfId="0" applyNumberFormat="1" applyFont="1" applyBorder="1" applyAlignment="1">
      <alignment horizontal="center" vertical="center"/>
    </xf>
    <xf numFmtId="0" fontId="26" fillId="0" borderId="31" xfId="0" applyFont="1" applyFill="1" applyBorder="1" applyAlignment="1">
      <alignment horizontal="center" vertical="center" wrapText="1"/>
    </xf>
    <xf numFmtId="0" fontId="24" fillId="0" borderId="32" xfId="0" applyFont="1" applyFill="1" applyBorder="1" applyAlignment="1">
      <alignment horizontal="center" vertical="center" wrapText="1"/>
    </xf>
    <xf numFmtId="0" fontId="26" fillId="0" borderId="32" xfId="0" applyFont="1" applyFill="1" applyBorder="1" applyAlignment="1">
      <alignment horizontal="center" vertical="center" wrapText="1"/>
    </xf>
    <xf numFmtId="0" fontId="22" fillId="0" borderId="32" xfId="0" applyFont="1" applyFill="1" applyBorder="1" applyAlignment="1">
      <alignment horizontal="center" vertical="center" wrapText="1"/>
    </xf>
    <xf numFmtId="0" fontId="26" fillId="0" borderId="32" xfId="0" applyFont="1" applyFill="1" applyBorder="1" applyAlignment="1">
      <alignment horizontal="center" vertical="center"/>
    </xf>
    <xf numFmtId="0" fontId="26" fillId="0" borderId="33" xfId="0" applyFont="1" applyFill="1" applyBorder="1" applyAlignment="1">
      <alignment horizontal="center" vertical="center"/>
    </xf>
    <xf numFmtId="166" fontId="26" fillId="0" borderId="31" xfId="0" applyNumberFormat="1" applyFont="1" applyBorder="1" applyAlignment="1">
      <alignment horizontal="center" vertical="center"/>
    </xf>
    <xf numFmtId="166" fontId="26" fillId="0" borderId="32" xfId="0" applyNumberFormat="1" applyFont="1" applyBorder="1" applyAlignment="1">
      <alignment horizontal="center" vertical="center"/>
    </xf>
    <xf numFmtId="166" fontId="26" fillId="0" borderId="43" xfId="0" applyNumberFormat="1" applyFont="1" applyBorder="1" applyAlignment="1">
      <alignment horizontal="center" vertical="center"/>
    </xf>
    <xf numFmtId="0" fontId="26" fillId="0" borderId="54" xfId="0" applyFont="1" applyFill="1" applyBorder="1" applyAlignment="1">
      <alignment horizontal="center" vertical="center" wrapText="1"/>
    </xf>
    <xf numFmtId="0" fontId="24" fillId="0" borderId="4" xfId="0" applyFont="1" applyFill="1" applyBorder="1" applyAlignment="1">
      <alignment horizontal="center" vertical="center" wrapText="1"/>
    </xf>
    <xf numFmtId="0" fontId="26" fillId="0" borderId="4" xfId="0" applyFont="1" applyFill="1" applyBorder="1" applyAlignment="1">
      <alignment horizontal="center" vertical="center" wrapText="1"/>
    </xf>
    <xf numFmtId="0" fontId="22" fillId="0" borderId="4" xfId="0" applyFont="1" applyFill="1" applyBorder="1" applyAlignment="1">
      <alignment horizontal="center" vertical="center" wrapText="1"/>
    </xf>
    <xf numFmtId="0" fontId="26" fillId="0" borderId="4" xfId="0" applyFont="1" applyFill="1" applyBorder="1" applyAlignment="1">
      <alignment horizontal="center" vertical="center"/>
    </xf>
    <xf numFmtId="0" fontId="26" fillId="0" borderId="76" xfId="0" applyFont="1" applyFill="1" applyBorder="1" applyAlignment="1">
      <alignment horizontal="center" vertical="center"/>
    </xf>
    <xf numFmtId="166" fontId="26" fillId="0" borderId="54" xfId="0" applyNumberFormat="1" applyFont="1" applyBorder="1" applyAlignment="1">
      <alignment horizontal="center" vertical="center"/>
    </xf>
    <xf numFmtId="166" fontId="26" fillId="0" borderId="4" xfId="0" applyNumberFormat="1" applyFont="1" applyBorder="1" applyAlignment="1">
      <alignment horizontal="center" vertical="center"/>
    </xf>
    <xf numFmtId="0" fontId="26" fillId="0" borderId="37" xfId="0" applyFont="1" applyFill="1" applyBorder="1" applyAlignment="1">
      <alignment horizontal="center" vertical="center" wrapText="1"/>
    </xf>
    <xf numFmtId="0" fontId="24" fillId="0" borderId="38" xfId="0" applyFont="1" applyFill="1" applyBorder="1" applyAlignment="1">
      <alignment horizontal="center" vertical="center" wrapText="1"/>
    </xf>
    <xf numFmtId="0" fontId="26" fillId="0" borderId="38" xfId="0" applyFont="1" applyFill="1" applyBorder="1" applyAlignment="1">
      <alignment horizontal="center" vertical="center" wrapText="1"/>
    </xf>
    <xf numFmtId="0" fontId="22" fillId="0" borderId="38" xfId="0" applyFont="1" applyFill="1" applyBorder="1" applyAlignment="1">
      <alignment horizontal="center" vertical="center" wrapText="1"/>
    </xf>
    <xf numFmtId="0" fontId="26" fillId="0" borderId="38" xfId="0" applyFont="1" applyFill="1" applyBorder="1" applyAlignment="1">
      <alignment horizontal="center" vertical="center"/>
    </xf>
    <xf numFmtId="0" fontId="26" fillId="0" borderId="40" xfId="0" applyFont="1" applyFill="1" applyBorder="1" applyAlignment="1">
      <alignment horizontal="center" vertical="center"/>
    </xf>
    <xf numFmtId="166" fontId="26" fillId="0" borderId="37" xfId="0" applyNumberFormat="1" applyFont="1" applyBorder="1" applyAlignment="1">
      <alignment horizontal="center" vertical="center"/>
    </xf>
    <xf numFmtId="166" fontId="26" fillId="0" borderId="38" xfId="0" applyNumberFormat="1" applyFont="1" applyBorder="1" applyAlignment="1">
      <alignment horizontal="center" vertical="center"/>
    </xf>
    <xf numFmtId="166" fontId="26" fillId="0" borderId="38" xfId="0" applyNumberFormat="1" applyFont="1" applyBorder="1" applyAlignment="1">
      <alignment vertical="center"/>
    </xf>
    <xf numFmtId="166" fontId="26" fillId="0" borderId="40" xfId="0" applyNumberFormat="1" applyFont="1" applyBorder="1" applyAlignment="1">
      <alignment vertical="center"/>
    </xf>
    <xf numFmtId="0" fontId="22" fillId="0" borderId="1" xfId="0" applyFont="1" applyFill="1" applyBorder="1" applyAlignment="1">
      <alignment horizontal="center" vertical="center"/>
    </xf>
    <xf numFmtId="0" fontId="29" fillId="0" borderId="1" xfId="0" applyFont="1" applyBorder="1" applyAlignment="1">
      <alignment horizontal="center" vertical="center"/>
    </xf>
    <xf numFmtId="0" fontId="22" fillId="0" borderId="1" xfId="0" applyFont="1" applyBorder="1" applyAlignment="1">
      <alignment horizontal="center" vertical="center"/>
    </xf>
    <xf numFmtId="0" fontId="22" fillId="0" borderId="32" xfId="0" applyFont="1" applyFill="1" applyBorder="1" applyAlignment="1">
      <alignment horizontal="center" vertical="center"/>
    </xf>
    <xf numFmtId="0" fontId="22" fillId="0" borderId="32" xfId="0" applyFont="1" applyBorder="1" applyAlignment="1">
      <alignment horizontal="center" vertical="center"/>
    </xf>
    <xf numFmtId="49" fontId="24" fillId="0" borderId="38" xfId="0" applyNumberFormat="1" applyFont="1" applyFill="1" applyBorder="1" applyAlignment="1">
      <alignment horizontal="center" vertical="center" wrapText="1"/>
    </xf>
    <xf numFmtId="0" fontId="22" fillId="0" borderId="38" xfId="0" applyFont="1" applyFill="1" applyBorder="1" applyAlignment="1">
      <alignment horizontal="center" vertical="center"/>
    </xf>
    <xf numFmtId="0" fontId="22" fillId="0" borderId="38" xfId="0" applyFont="1" applyBorder="1" applyAlignment="1">
      <alignment horizontal="center" vertical="center"/>
    </xf>
    <xf numFmtId="0" fontId="26" fillId="0" borderId="35"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26" fillId="0" borderId="2" xfId="0" applyFont="1" applyFill="1" applyBorder="1" applyAlignment="1">
      <alignment horizontal="center" vertical="center"/>
    </xf>
    <xf numFmtId="0" fontId="22" fillId="0" borderId="2" xfId="0" applyFont="1" applyBorder="1" applyAlignment="1">
      <alignment horizontal="center" vertical="center"/>
    </xf>
    <xf numFmtId="0" fontId="26" fillId="0" borderId="36" xfId="0" applyFont="1" applyFill="1" applyBorder="1" applyAlignment="1">
      <alignment horizontal="center" vertical="center"/>
    </xf>
    <xf numFmtId="166" fontId="26" fillId="9" borderId="35" xfId="0" applyNumberFormat="1" applyFont="1" applyFill="1" applyBorder="1" applyAlignment="1">
      <alignment horizontal="center" vertical="center"/>
    </xf>
    <xf numFmtId="10" fontId="26" fillId="9" borderId="36" xfId="0" applyNumberFormat="1" applyFont="1" applyFill="1" applyBorder="1" applyAlignment="1">
      <alignment horizontal="center" vertical="center"/>
    </xf>
    <xf numFmtId="166" fontId="26" fillId="0" borderId="36" xfId="0" applyNumberFormat="1" applyFont="1" applyBorder="1" applyAlignment="1">
      <alignment vertical="center"/>
    </xf>
    <xf numFmtId="166" fontId="26" fillId="0" borderId="1" xfId="0" applyNumberFormat="1" applyFont="1" applyBorder="1" applyAlignment="1">
      <alignment vertical="center"/>
    </xf>
    <xf numFmtId="166" fontId="26" fillId="0" borderId="30" xfId="0" applyNumberFormat="1" applyFont="1" applyBorder="1" applyAlignment="1">
      <alignment vertical="center"/>
    </xf>
    <xf numFmtId="10" fontId="22" fillId="0" borderId="0" xfId="0" applyNumberFormat="1" applyFont="1" applyAlignment="1">
      <alignment horizontal="center" vertical="center"/>
    </xf>
    <xf numFmtId="167" fontId="26" fillId="0" borderId="46" xfId="0" applyNumberFormat="1" applyFont="1" applyBorder="1" applyAlignment="1">
      <alignment horizontal="center" vertical="center"/>
    </xf>
    <xf numFmtId="167" fontId="26" fillId="0" borderId="45" xfId="0" applyNumberFormat="1" applyFont="1" applyBorder="1" applyAlignment="1">
      <alignment horizontal="center" vertical="center"/>
    </xf>
    <xf numFmtId="167" fontId="26" fillId="0" borderId="42" xfId="0" applyNumberFormat="1" applyFont="1" applyBorder="1" applyAlignment="1">
      <alignment horizontal="center" vertical="center"/>
    </xf>
    <xf numFmtId="167" fontId="26" fillId="0" borderId="29" xfId="0" applyNumberFormat="1" applyFont="1" applyBorder="1" applyAlignment="1">
      <alignment horizontal="center" vertical="center"/>
    </xf>
    <xf numFmtId="167" fontId="26" fillId="0" borderId="1" xfId="0" applyNumberFormat="1" applyFont="1" applyBorder="1" applyAlignment="1">
      <alignment horizontal="center" vertical="center"/>
    </xf>
    <xf numFmtId="167" fontId="26" fillId="0" borderId="74" xfId="0" applyNumberFormat="1" applyFont="1" applyBorder="1" applyAlignment="1">
      <alignment horizontal="center" vertical="center"/>
    </xf>
    <xf numFmtId="167" fontId="26" fillId="0" borderId="31" xfId="0" applyNumberFormat="1" applyFont="1" applyBorder="1" applyAlignment="1">
      <alignment horizontal="center" vertical="center"/>
    </xf>
    <xf numFmtId="167" fontId="26" fillId="0" borderId="32" xfId="0" applyNumberFormat="1" applyFont="1" applyBorder="1" applyAlignment="1">
      <alignment horizontal="center" vertical="center"/>
    </xf>
    <xf numFmtId="167" fontId="26" fillId="0" borderId="43" xfId="0" applyNumberFormat="1" applyFont="1" applyBorder="1" applyAlignment="1">
      <alignment horizontal="center" vertical="center"/>
    </xf>
    <xf numFmtId="167" fontId="26" fillId="0" borderId="54" xfId="0" applyNumberFormat="1" applyFont="1" applyBorder="1" applyAlignment="1">
      <alignment horizontal="center" vertical="center"/>
    </xf>
    <xf numFmtId="167" fontId="26" fillId="0" borderId="4" xfId="0" applyNumberFormat="1" applyFont="1" applyBorder="1" applyAlignment="1">
      <alignment horizontal="center" vertical="center"/>
    </xf>
    <xf numFmtId="167" fontId="26" fillId="0" borderId="37" xfId="0" applyNumberFormat="1" applyFont="1" applyBorder="1" applyAlignment="1">
      <alignment horizontal="center" vertical="center"/>
    </xf>
    <xf numFmtId="167" fontId="26" fillId="0" borderId="38" xfId="0" applyNumberFormat="1" applyFont="1" applyBorder="1" applyAlignment="1">
      <alignment horizontal="center" vertical="center"/>
    </xf>
    <xf numFmtId="167" fontId="26" fillId="0" borderId="38" xfId="0" applyNumberFormat="1" applyFont="1" applyBorder="1" applyAlignment="1">
      <alignment vertical="center"/>
    </xf>
    <xf numFmtId="167" fontId="26" fillId="0" borderId="35" xfId="0" applyNumberFormat="1" applyFont="1" applyBorder="1" applyAlignment="1">
      <alignment horizontal="center" vertical="center"/>
    </xf>
    <xf numFmtId="167" fontId="26" fillId="0" borderId="2" xfId="0" applyNumberFormat="1" applyFont="1" applyBorder="1" applyAlignment="1">
      <alignment horizontal="center" vertical="center"/>
    </xf>
    <xf numFmtId="167" fontId="26" fillId="0" borderId="2" xfId="0" applyNumberFormat="1" applyFont="1" applyBorder="1" applyAlignment="1">
      <alignment vertical="center"/>
    </xf>
    <xf numFmtId="167" fontId="26" fillId="0" borderId="1" xfId="0" applyNumberFormat="1" applyFont="1" applyBorder="1" applyAlignment="1">
      <alignment vertical="center"/>
    </xf>
    <xf numFmtId="167" fontId="22" fillId="0" borderId="0" xfId="0" applyNumberFormat="1" applyFont="1" applyAlignment="1">
      <alignment horizontal="center" vertical="center"/>
    </xf>
    <xf numFmtId="167" fontId="26" fillId="9" borderId="46" xfId="0" applyNumberFormat="1" applyFont="1" applyFill="1" applyBorder="1" applyAlignment="1" applyProtection="1">
      <alignment horizontal="center" vertical="center"/>
      <protection locked="0"/>
    </xf>
    <xf numFmtId="10" fontId="26" fillId="9" borderId="49" xfId="0" applyNumberFormat="1" applyFont="1" applyFill="1" applyBorder="1" applyAlignment="1" applyProtection="1">
      <alignment horizontal="center" vertical="center"/>
      <protection locked="0"/>
    </xf>
    <xf numFmtId="167" fontId="26" fillId="9" borderId="29" xfId="0" applyNumberFormat="1" applyFont="1" applyFill="1" applyBorder="1" applyAlignment="1" applyProtection="1">
      <alignment horizontal="center" vertical="center"/>
      <protection locked="0"/>
    </xf>
    <xf numFmtId="10" fontId="26" fillId="9" borderId="30" xfId="0" applyNumberFormat="1" applyFont="1" applyFill="1" applyBorder="1" applyAlignment="1" applyProtection="1">
      <alignment horizontal="center" vertical="center"/>
      <protection locked="0"/>
    </xf>
    <xf numFmtId="167" fontId="26" fillId="9" borderId="31" xfId="0" applyNumberFormat="1" applyFont="1" applyFill="1" applyBorder="1" applyAlignment="1" applyProtection="1">
      <alignment horizontal="center" vertical="center"/>
      <protection locked="0"/>
    </xf>
    <xf numFmtId="10" fontId="26" fillId="9" borderId="33" xfId="0" applyNumberFormat="1" applyFont="1" applyFill="1" applyBorder="1" applyAlignment="1" applyProtection="1">
      <alignment horizontal="center" vertical="center"/>
      <protection locked="0"/>
    </xf>
    <xf numFmtId="167" fontId="26" fillId="9" borderId="54" xfId="0" applyNumberFormat="1" applyFont="1" applyFill="1" applyBorder="1" applyAlignment="1" applyProtection="1">
      <alignment horizontal="center" vertical="center"/>
      <protection locked="0"/>
    </xf>
    <xf numFmtId="10" fontId="26" fillId="9" borderId="76" xfId="0" applyNumberFormat="1" applyFont="1" applyFill="1" applyBorder="1" applyAlignment="1" applyProtection="1">
      <alignment horizontal="center" vertical="center"/>
      <protection locked="0"/>
    </xf>
    <xf numFmtId="167" fontId="26" fillId="9" borderId="37" xfId="0" applyNumberFormat="1" applyFont="1" applyFill="1" applyBorder="1" applyAlignment="1" applyProtection="1">
      <alignment horizontal="center" vertical="center"/>
      <protection locked="0"/>
    </xf>
    <xf numFmtId="10" fontId="26" fillId="9" borderId="40" xfId="0" applyNumberFormat="1" applyFont="1" applyFill="1" applyBorder="1" applyAlignment="1" applyProtection="1">
      <alignment horizontal="center" vertical="center"/>
      <protection locked="0"/>
    </xf>
    <xf numFmtId="166" fontId="31" fillId="0" borderId="24" xfId="0" applyNumberFormat="1" applyFont="1" applyBorder="1" applyAlignment="1">
      <alignment horizontal="center" vertical="center"/>
    </xf>
    <xf numFmtId="0" fontId="21" fillId="0" borderId="0" xfId="0" applyFont="1" applyAlignment="1" applyProtection="1">
      <alignment horizontal="center" vertical="center"/>
    </xf>
    <xf numFmtId="0" fontId="22" fillId="0" borderId="0" xfId="0" applyFont="1" applyProtection="1"/>
    <xf numFmtId="0" fontId="22" fillId="0" borderId="0" xfId="0" applyFont="1" applyAlignment="1" applyProtection="1">
      <alignment horizontal="center" vertical="center"/>
    </xf>
    <xf numFmtId="166" fontId="22" fillId="0" borderId="0" xfId="0" applyNumberFormat="1" applyFont="1" applyAlignment="1" applyProtection="1">
      <alignment horizontal="center" vertical="center"/>
    </xf>
    <xf numFmtId="10" fontId="22" fillId="0" borderId="0" xfId="0" applyNumberFormat="1" applyFont="1" applyAlignment="1" applyProtection="1">
      <alignment horizontal="center" vertical="center"/>
    </xf>
    <xf numFmtId="0" fontId="30" fillId="0" borderId="0" xfId="0" applyFont="1" applyFill="1" applyAlignment="1" applyProtection="1">
      <alignment horizontal="center"/>
    </xf>
    <xf numFmtId="0" fontId="22" fillId="0" borderId="0" xfId="0" applyFont="1" applyFill="1" applyProtection="1"/>
    <xf numFmtId="0" fontId="22" fillId="0" borderId="0" xfId="0" applyFont="1" applyFill="1" applyAlignment="1" applyProtection="1">
      <alignment horizontal="center" vertical="center"/>
    </xf>
    <xf numFmtId="0" fontId="30" fillId="0" borderId="7" xfId="0" applyFont="1" applyFill="1" applyBorder="1" applyAlignment="1" applyProtection="1">
      <alignment horizontal="left"/>
    </xf>
    <xf numFmtId="0" fontId="30" fillId="0" borderId="0" xfId="0" applyFont="1" applyFill="1" applyBorder="1" applyAlignment="1" applyProtection="1">
      <alignment horizontal="left"/>
    </xf>
    <xf numFmtId="0" fontId="22" fillId="0" borderId="7" xfId="0" applyFont="1" applyFill="1" applyBorder="1" applyProtection="1"/>
    <xf numFmtId="0" fontId="24" fillId="0" borderId="7" xfId="0" applyFont="1" applyFill="1" applyBorder="1" applyAlignment="1" applyProtection="1">
      <alignment horizontal="left"/>
    </xf>
    <xf numFmtId="0" fontId="24" fillId="0" borderId="0" xfId="0" applyFont="1" applyFill="1" applyBorder="1" applyAlignment="1" applyProtection="1">
      <alignment horizontal="left"/>
    </xf>
    <xf numFmtId="0" fontId="23" fillId="0" borderId="7" xfId="0" applyFont="1" applyFill="1" applyBorder="1" applyAlignment="1" applyProtection="1">
      <alignment horizontal="left"/>
    </xf>
    <xf numFmtId="0" fontId="23" fillId="0" borderId="0" xfId="0" applyFont="1" applyFill="1" applyBorder="1" applyAlignment="1" applyProtection="1">
      <alignment horizontal="left"/>
    </xf>
    <xf numFmtId="0" fontId="22" fillId="2" borderId="4" xfId="0" applyFont="1" applyFill="1" applyBorder="1" applyAlignment="1" applyProtection="1">
      <alignment horizontal="center" vertical="center"/>
    </xf>
    <xf numFmtId="0" fontId="22" fillId="2" borderId="8" xfId="0" applyFont="1" applyFill="1" applyBorder="1" applyAlignment="1" applyProtection="1">
      <alignment horizontal="center" vertical="center"/>
    </xf>
    <xf numFmtId="0" fontId="22" fillId="3" borderId="8" xfId="0" applyFont="1" applyFill="1" applyBorder="1" applyAlignment="1" applyProtection="1">
      <alignment horizontal="center" vertical="center" wrapText="1"/>
    </xf>
    <xf numFmtId="0" fontId="22" fillId="3" borderId="9" xfId="0" applyFont="1" applyFill="1" applyBorder="1" applyAlignment="1" applyProtection="1">
      <alignment horizontal="center" vertical="center" wrapText="1"/>
    </xf>
    <xf numFmtId="0" fontId="24" fillId="0" borderId="10" xfId="0" applyFont="1" applyFill="1" applyBorder="1" applyProtection="1"/>
    <xf numFmtId="164" fontId="22" fillId="0" borderId="8" xfId="0" quotePrefix="1" applyNumberFormat="1" applyFont="1" applyFill="1" applyBorder="1" applyAlignment="1" applyProtection="1">
      <alignment horizontal="left"/>
    </xf>
    <xf numFmtId="0" fontId="22" fillId="0" borderId="11" xfId="0" applyFont="1" applyFill="1" applyBorder="1" applyAlignment="1" applyProtection="1">
      <alignment horizontal="right"/>
    </xf>
    <xf numFmtId="0" fontId="22" fillId="4" borderId="12" xfId="0" applyFont="1" applyFill="1" applyBorder="1" applyProtection="1"/>
    <xf numFmtId="0" fontId="22" fillId="4" borderId="13" xfId="0" applyFont="1" applyFill="1" applyBorder="1" applyProtection="1"/>
    <xf numFmtId="0" fontId="22" fillId="0" borderId="13" xfId="0" applyFont="1" applyFill="1" applyBorder="1" applyProtection="1"/>
    <xf numFmtId="0" fontId="24" fillId="0" borderId="14" xfId="0" applyFont="1" applyFill="1" applyBorder="1" applyAlignment="1" applyProtection="1">
      <alignment horizontal="center" vertical="center"/>
    </xf>
    <xf numFmtId="0" fontId="24" fillId="0" borderId="15" xfId="0" applyFont="1" applyFill="1" applyBorder="1" applyAlignment="1" applyProtection="1">
      <alignment vertical="center"/>
    </xf>
    <xf numFmtId="0" fontId="22" fillId="0" borderId="16" xfId="0" applyFont="1" applyFill="1" applyBorder="1" applyAlignment="1" applyProtection="1">
      <alignment vertical="center" wrapText="1"/>
    </xf>
    <xf numFmtId="0" fontId="22" fillId="0" borderId="16" xfId="0" applyFont="1" applyFill="1" applyBorder="1" applyAlignment="1" applyProtection="1">
      <alignment horizontal="right" vertical="center"/>
    </xf>
    <xf numFmtId="2" fontId="22" fillId="2" borderId="17" xfId="0" applyNumberFormat="1" applyFont="1" applyFill="1" applyBorder="1" applyAlignment="1" applyProtection="1">
      <alignment vertical="center"/>
    </xf>
    <xf numFmtId="2" fontId="22" fillId="2" borderId="64" xfId="0" applyNumberFormat="1" applyFont="1" applyFill="1" applyBorder="1" applyAlignment="1" applyProtection="1">
      <alignment vertical="center"/>
    </xf>
    <xf numFmtId="2" fontId="22" fillId="0" borderId="18" xfId="0" applyNumberFormat="1" applyFont="1" applyFill="1" applyBorder="1" applyAlignment="1" applyProtection="1">
      <alignment vertical="center"/>
    </xf>
    <xf numFmtId="165" fontId="24" fillId="2" borderId="19" xfId="1" applyNumberFormat="1" applyFont="1" applyFill="1" applyBorder="1" applyAlignment="1" applyProtection="1">
      <alignment horizontal="center" vertical="center"/>
    </xf>
    <xf numFmtId="0" fontId="24" fillId="0" borderId="20" xfId="0" applyFont="1" applyFill="1" applyBorder="1" applyAlignment="1" applyProtection="1">
      <alignment vertical="center"/>
    </xf>
    <xf numFmtId="2" fontId="22" fillId="5" borderId="17" xfId="0" applyNumberFormat="1" applyFont="1" applyFill="1" applyBorder="1" applyAlignment="1" applyProtection="1">
      <alignment vertical="center"/>
    </xf>
    <xf numFmtId="2" fontId="22" fillId="5" borderId="0" xfId="0" applyNumberFormat="1" applyFont="1" applyFill="1" applyBorder="1" applyAlignment="1" applyProtection="1">
      <alignment vertical="center"/>
    </xf>
    <xf numFmtId="2" fontId="22" fillId="0" borderId="0" xfId="0" applyNumberFormat="1" applyFont="1" applyFill="1" applyBorder="1" applyAlignment="1" applyProtection="1">
      <alignment vertical="center"/>
    </xf>
    <xf numFmtId="165" fontId="24" fillId="5" borderId="19" xfId="1" applyNumberFormat="1" applyFont="1" applyFill="1" applyBorder="1" applyAlignment="1" applyProtection="1">
      <alignment horizontal="center" vertical="center"/>
    </xf>
    <xf numFmtId="2" fontId="22" fillId="6" borderId="17" xfId="0" applyNumberFormat="1" applyFont="1" applyFill="1" applyBorder="1" applyAlignment="1" applyProtection="1">
      <alignment vertical="center"/>
    </xf>
    <xf numFmtId="2" fontId="22" fillId="6" borderId="0" xfId="0" applyNumberFormat="1" applyFont="1" applyFill="1" applyBorder="1" applyAlignment="1" applyProtection="1">
      <alignment vertical="center"/>
    </xf>
    <xf numFmtId="165" fontId="25" fillId="6" borderId="19" xfId="1" applyNumberFormat="1" applyFont="1" applyFill="1" applyBorder="1" applyAlignment="1" applyProtection="1">
      <alignment horizontal="center" vertical="center"/>
    </xf>
    <xf numFmtId="2" fontId="22" fillId="8" borderId="17" xfId="0" applyNumberFormat="1" applyFont="1" applyFill="1" applyBorder="1" applyAlignment="1" applyProtection="1">
      <alignment vertical="center"/>
    </xf>
    <xf numFmtId="2" fontId="22" fillId="8" borderId="0" xfId="0" applyNumberFormat="1" applyFont="1" applyFill="1" applyBorder="1" applyAlignment="1" applyProtection="1">
      <alignment vertical="center"/>
    </xf>
    <xf numFmtId="165" fontId="24" fillId="8" borderId="19" xfId="1" applyNumberFormat="1" applyFont="1" applyFill="1" applyBorder="1" applyAlignment="1" applyProtection="1">
      <alignment horizontal="center" vertical="center"/>
    </xf>
    <xf numFmtId="0" fontId="24" fillId="0" borderId="21" xfId="0" applyFont="1" applyFill="1" applyBorder="1" applyAlignment="1" applyProtection="1">
      <alignment vertical="center"/>
    </xf>
    <xf numFmtId="0" fontId="22" fillId="0" borderId="22" xfId="0" applyFont="1" applyFill="1" applyBorder="1" applyAlignment="1" applyProtection="1">
      <alignment vertical="center" wrapText="1"/>
    </xf>
    <xf numFmtId="0" fontId="22" fillId="0" borderId="22" xfId="0" applyFont="1" applyFill="1" applyBorder="1" applyAlignment="1" applyProtection="1">
      <alignment horizontal="right" vertical="center"/>
    </xf>
    <xf numFmtId="2" fontId="22" fillId="7" borderId="23" xfId="0" applyNumberFormat="1" applyFont="1" applyFill="1" applyBorder="1" applyAlignment="1" applyProtection="1">
      <alignment vertical="center"/>
    </xf>
    <xf numFmtId="2" fontId="22" fillId="7" borderId="24" xfId="0" applyNumberFormat="1" applyFont="1" applyFill="1" applyBorder="1" applyAlignment="1" applyProtection="1">
      <alignment vertical="center"/>
    </xf>
    <xf numFmtId="2" fontId="22" fillId="0" borderId="24" xfId="0" applyNumberFormat="1" applyFont="1" applyFill="1" applyBorder="1" applyAlignment="1" applyProtection="1">
      <alignment vertical="center"/>
    </xf>
    <xf numFmtId="165" fontId="24" fillId="7" borderId="25" xfId="1" applyNumberFormat="1" applyFont="1" applyFill="1" applyBorder="1" applyAlignment="1" applyProtection="1">
      <alignment horizontal="center" vertical="center"/>
    </xf>
    <xf numFmtId="0" fontId="22" fillId="0" borderId="27" xfId="0" applyFont="1" applyBorder="1" applyAlignment="1" applyProtection="1">
      <alignment horizontal="center"/>
    </xf>
    <xf numFmtId="0" fontId="22" fillId="0" borderId="56" xfId="0" applyFont="1" applyBorder="1" applyAlignment="1" applyProtection="1">
      <alignment horizontal="center"/>
    </xf>
    <xf numFmtId="0" fontId="22" fillId="0" borderId="28" xfId="0" applyFont="1" applyBorder="1" applyAlignment="1" applyProtection="1">
      <alignment horizontal="center"/>
    </xf>
    <xf numFmtId="166" fontId="23" fillId="0" borderId="0" xfId="0" applyNumberFormat="1" applyFont="1" applyBorder="1" applyAlignment="1" applyProtection="1">
      <alignment horizontal="center" vertical="center"/>
    </xf>
    <xf numFmtId="0" fontId="24" fillId="0" borderId="37" xfId="0" applyFont="1" applyFill="1" applyBorder="1" applyAlignment="1" applyProtection="1">
      <alignment horizontal="center" vertical="center" wrapText="1"/>
    </xf>
    <xf numFmtId="0" fontId="24" fillId="0" borderId="38" xfId="0" applyFont="1" applyFill="1" applyBorder="1" applyAlignment="1" applyProtection="1">
      <alignment horizontal="center" vertical="center" wrapText="1"/>
    </xf>
    <xf numFmtId="0" fontId="24" fillId="0" borderId="40" xfId="0" applyFont="1" applyFill="1" applyBorder="1" applyAlignment="1" applyProtection="1">
      <alignment horizontal="center" vertical="center" wrapText="1"/>
    </xf>
    <xf numFmtId="0" fontId="25" fillId="0" borderId="37" xfId="0" applyFont="1" applyFill="1" applyBorder="1" applyAlignment="1" applyProtection="1">
      <alignment horizontal="center" vertical="center" wrapText="1"/>
    </xf>
    <xf numFmtId="0" fontId="25" fillId="0" borderId="38" xfId="0" applyFont="1" applyFill="1" applyBorder="1" applyAlignment="1" applyProtection="1">
      <alignment horizontal="center" vertical="center" wrapText="1"/>
    </xf>
    <xf numFmtId="0" fontId="25" fillId="0" borderId="42" xfId="0" applyFont="1" applyFill="1" applyBorder="1" applyAlignment="1" applyProtection="1">
      <alignment horizontal="center" vertical="center" wrapText="1"/>
    </xf>
    <xf numFmtId="0" fontId="25" fillId="0" borderId="41" xfId="0" applyFont="1" applyFill="1" applyBorder="1" applyAlignment="1" applyProtection="1">
      <alignment horizontal="center" vertical="center" wrapText="1"/>
    </xf>
    <xf numFmtId="0" fontId="25" fillId="0" borderId="39" xfId="0" applyFont="1" applyFill="1" applyBorder="1" applyAlignment="1" applyProtection="1">
      <alignment horizontal="center" vertical="center" wrapText="1"/>
    </xf>
    <xf numFmtId="0" fontId="24" fillId="9" borderId="40" xfId="0" applyFont="1" applyFill="1" applyBorder="1" applyAlignment="1" applyProtection="1">
      <alignment horizontal="center" vertical="center" wrapText="1"/>
    </xf>
    <xf numFmtId="166" fontId="25" fillId="9" borderId="26" xfId="0" applyNumberFormat="1" applyFont="1" applyFill="1" applyBorder="1" applyAlignment="1" applyProtection="1">
      <alignment horizontal="center" vertical="center" wrapText="1"/>
    </xf>
    <xf numFmtId="10" fontId="25" fillId="9" borderId="27" xfId="1" applyNumberFormat="1" applyFont="1" applyFill="1" applyBorder="1" applyAlignment="1" applyProtection="1">
      <alignment horizontal="center" vertical="center" wrapText="1"/>
    </xf>
    <xf numFmtId="10" fontId="25" fillId="0" borderId="26" xfId="1" applyNumberFormat="1" applyFont="1" applyFill="1" applyBorder="1" applyAlignment="1" applyProtection="1">
      <alignment horizontal="center" vertical="center" wrapText="1"/>
    </xf>
    <xf numFmtId="10" fontId="25" fillId="0" borderId="27" xfId="1" applyNumberFormat="1" applyFont="1" applyFill="1" applyBorder="1" applyAlignment="1" applyProtection="1">
      <alignment horizontal="center" vertical="center" wrapText="1"/>
    </xf>
    <xf numFmtId="10" fontId="25" fillId="4" borderId="26" xfId="1" applyNumberFormat="1" applyFont="1" applyFill="1" applyBorder="1" applyAlignment="1" applyProtection="1">
      <alignment horizontal="center" vertical="center" wrapText="1"/>
    </xf>
    <xf numFmtId="166" fontId="25" fillId="4" borderId="38" xfId="0" applyNumberFormat="1" applyFont="1" applyFill="1" applyBorder="1" applyAlignment="1" applyProtection="1">
      <alignment horizontal="center" vertical="center" wrapText="1"/>
    </xf>
    <xf numFmtId="166" fontId="25" fillId="4" borderId="56" xfId="0" applyNumberFormat="1" applyFont="1" applyFill="1" applyBorder="1" applyAlignment="1" applyProtection="1">
      <alignment horizontal="center" vertical="center" wrapText="1"/>
    </xf>
    <xf numFmtId="166" fontId="25" fillId="2" borderId="37" xfId="0" applyNumberFormat="1" applyFont="1" applyFill="1" applyBorder="1" applyAlignment="1" applyProtection="1">
      <alignment horizontal="center" vertical="center" wrapText="1"/>
    </xf>
    <xf numFmtId="166" fontId="25" fillId="2" borderId="38" xfId="0" applyNumberFormat="1" applyFont="1" applyFill="1" applyBorder="1" applyAlignment="1" applyProtection="1">
      <alignment horizontal="center" vertical="center" wrapText="1"/>
    </xf>
    <xf numFmtId="166" fontId="25" fillId="2" borderId="40" xfId="0" applyNumberFormat="1" applyFont="1" applyFill="1" applyBorder="1" applyAlignment="1" applyProtection="1">
      <alignment horizontal="center" vertical="center" wrapText="1"/>
    </xf>
    <xf numFmtId="166" fontId="25" fillId="2" borderId="56" xfId="0" applyNumberFormat="1" applyFont="1" applyFill="1" applyBorder="1" applyAlignment="1" applyProtection="1">
      <alignment horizontal="center" vertical="center" wrapText="1"/>
    </xf>
    <xf numFmtId="166" fontId="25" fillId="5" borderId="37" xfId="0" applyNumberFormat="1" applyFont="1" applyFill="1" applyBorder="1" applyAlignment="1" applyProtection="1">
      <alignment horizontal="center" vertical="center" wrapText="1"/>
    </xf>
    <xf numFmtId="166" fontId="25" fillId="5" borderId="38" xfId="0" applyNumberFormat="1" applyFont="1" applyFill="1" applyBorder="1" applyAlignment="1" applyProtection="1">
      <alignment horizontal="center" vertical="center" wrapText="1"/>
    </xf>
    <xf numFmtId="166" fontId="25" fillId="5" borderId="40" xfId="0" applyNumberFormat="1" applyFont="1" applyFill="1" applyBorder="1" applyAlignment="1" applyProtection="1">
      <alignment horizontal="center" vertical="center" wrapText="1"/>
    </xf>
    <xf numFmtId="166" fontId="25" fillId="5" borderId="56" xfId="0" applyNumberFormat="1" applyFont="1" applyFill="1" applyBorder="1" applyAlignment="1" applyProtection="1">
      <alignment horizontal="center" vertical="center" wrapText="1"/>
    </xf>
    <xf numFmtId="166" fontId="25" fillId="6" borderId="37" xfId="0" applyNumberFormat="1" applyFont="1" applyFill="1" applyBorder="1" applyAlignment="1" applyProtection="1">
      <alignment horizontal="center" vertical="center" wrapText="1"/>
    </xf>
    <xf numFmtId="166" fontId="25" fillId="6" borderId="38" xfId="0" applyNumberFormat="1" applyFont="1" applyFill="1" applyBorder="1" applyAlignment="1" applyProtection="1">
      <alignment horizontal="center" vertical="center" wrapText="1"/>
    </xf>
    <xf numFmtId="166" fontId="25" fillId="6" borderId="40" xfId="0" applyNumberFormat="1" applyFont="1" applyFill="1" applyBorder="1" applyAlignment="1" applyProtection="1">
      <alignment horizontal="center" vertical="center" wrapText="1"/>
    </xf>
    <xf numFmtId="166" fontId="25" fillId="6" borderId="56" xfId="0" applyNumberFormat="1" applyFont="1" applyFill="1" applyBorder="1" applyAlignment="1" applyProtection="1">
      <alignment horizontal="center" vertical="center" wrapText="1"/>
    </xf>
    <xf numFmtId="166" fontId="25" fillId="8" borderId="37" xfId="0" applyNumberFormat="1" applyFont="1" applyFill="1" applyBorder="1" applyAlignment="1" applyProtection="1">
      <alignment horizontal="center" vertical="center" wrapText="1"/>
    </xf>
    <xf numFmtId="166" fontId="25" fillId="8" borderId="38" xfId="0" applyNumberFormat="1" applyFont="1" applyFill="1" applyBorder="1" applyAlignment="1" applyProtection="1">
      <alignment horizontal="center" vertical="center" wrapText="1"/>
    </xf>
    <xf numFmtId="166" fontId="25" fillId="8" borderId="40" xfId="0" applyNumberFormat="1" applyFont="1" applyFill="1" applyBorder="1" applyAlignment="1" applyProtection="1">
      <alignment horizontal="center" vertical="center" wrapText="1"/>
    </xf>
    <xf numFmtId="166" fontId="25" fillId="8" borderId="56" xfId="0" applyNumberFormat="1" applyFont="1" applyFill="1" applyBorder="1" applyAlignment="1" applyProtection="1">
      <alignment horizontal="center" vertical="center" wrapText="1"/>
    </xf>
    <xf numFmtId="166" fontId="25" fillId="7" borderId="41" xfId="0" applyNumberFormat="1" applyFont="1" applyFill="1" applyBorder="1" applyAlignment="1" applyProtection="1">
      <alignment horizontal="center" vertical="center" wrapText="1"/>
    </xf>
    <xf numFmtId="166" fontId="25" fillId="7" borderId="38" xfId="0" applyNumberFormat="1" applyFont="1" applyFill="1" applyBorder="1" applyAlignment="1" applyProtection="1">
      <alignment horizontal="center" vertical="center" wrapText="1"/>
    </xf>
    <xf numFmtId="166" fontId="25" fillId="7" borderId="28" xfId="0" applyNumberFormat="1" applyFont="1" applyFill="1" applyBorder="1" applyAlignment="1" applyProtection="1">
      <alignment horizontal="center" vertical="center" wrapText="1"/>
    </xf>
    <xf numFmtId="0" fontId="26" fillId="0" borderId="46" xfId="0" applyFont="1" applyFill="1" applyBorder="1" applyAlignment="1" applyProtection="1">
      <alignment horizontal="center" vertical="center" wrapText="1"/>
    </xf>
    <xf numFmtId="0" fontId="22" fillId="0" borderId="1" xfId="0" applyFont="1" applyFill="1" applyBorder="1" applyAlignment="1" applyProtection="1">
      <alignment horizontal="center" vertical="center"/>
    </xf>
    <xf numFmtId="49" fontId="26" fillId="0" borderId="1" xfId="0" applyNumberFormat="1" applyFont="1" applyFill="1" applyBorder="1" applyAlignment="1" applyProtection="1">
      <alignment horizontal="center" vertical="center"/>
    </xf>
    <xf numFmtId="0" fontId="26" fillId="0" borderId="45" xfId="0" applyFont="1" applyFill="1" applyBorder="1" applyAlignment="1" applyProtection="1">
      <alignment horizontal="center" vertical="center" wrapText="1"/>
    </xf>
    <xf numFmtId="0" fontId="26" fillId="0" borderId="1" xfId="0" applyFont="1" applyFill="1" applyBorder="1" applyAlignment="1" applyProtection="1">
      <alignment horizontal="center" vertical="center"/>
    </xf>
    <xf numFmtId="0" fontId="26" fillId="0" borderId="63" xfId="0" applyFont="1" applyFill="1" applyBorder="1" applyAlignment="1" applyProtection="1">
      <alignment horizontal="center" vertical="center" wrapText="1"/>
    </xf>
    <xf numFmtId="0" fontId="26" fillId="0" borderId="45" xfId="0" applyFont="1" applyFill="1" applyBorder="1" applyAlignment="1" applyProtection="1">
      <alignment horizontal="center" vertical="center"/>
    </xf>
    <xf numFmtId="0" fontId="26" fillId="0" borderId="42" xfId="0" applyFont="1" applyFill="1" applyBorder="1" applyAlignment="1" applyProtection="1">
      <alignment horizontal="center" vertical="center"/>
    </xf>
    <xf numFmtId="0" fontId="22" fillId="0" borderId="45" xfId="0" applyFont="1" applyFill="1" applyBorder="1" applyAlignment="1" applyProtection="1">
      <alignment horizontal="center" vertical="center"/>
    </xf>
    <xf numFmtId="0" fontId="26" fillId="0" borderId="49" xfId="0" applyFont="1" applyFill="1" applyBorder="1" applyAlignment="1" applyProtection="1">
      <alignment horizontal="center" vertical="center"/>
    </xf>
    <xf numFmtId="0" fontId="22" fillId="0" borderId="58" xfId="0" applyFont="1" applyFill="1" applyBorder="1" applyAlignment="1" applyProtection="1">
      <alignment horizontal="center" vertical="center"/>
    </xf>
    <xf numFmtId="0" fontId="22" fillId="0" borderId="48" xfId="0" applyFont="1" applyFill="1" applyBorder="1" applyAlignment="1" applyProtection="1">
      <alignment horizontal="center" vertical="center"/>
    </xf>
    <xf numFmtId="0" fontId="22" fillId="0" borderId="49" xfId="0" applyFont="1" applyFill="1" applyBorder="1" applyAlignment="1" applyProtection="1">
      <alignment horizontal="center" vertical="center"/>
    </xf>
    <xf numFmtId="0" fontId="22" fillId="0" borderId="63" xfId="0" applyFont="1" applyFill="1" applyBorder="1" applyAlignment="1" applyProtection="1">
      <alignment horizontal="center" vertical="center"/>
    </xf>
    <xf numFmtId="167" fontId="22" fillId="0" borderId="45" xfId="0" applyNumberFormat="1" applyFont="1" applyFill="1" applyBorder="1" applyAlignment="1" applyProtection="1">
      <alignment horizontal="center" vertical="center"/>
    </xf>
    <xf numFmtId="9" fontId="22" fillId="9" borderId="45" xfId="1" applyFont="1" applyFill="1" applyBorder="1" applyAlignment="1" applyProtection="1">
      <alignment horizontal="center" vertical="center"/>
    </xf>
    <xf numFmtId="166" fontId="22" fillId="0" borderId="42" xfId="0" applyNumberFormat="1" applyFont="1" applyBorder="1" applyAlignment="1" applyProtection="1">
      <alignment horizontal="center" vertical="center"/>
    </xf>
    <xf numFmtId="166" fontId="22" fillId="0" borderId="69" xfId="0" applyNumberFormat="1" applyFont="1" applyBorder="1" applyAlignment="1" applyProtection="1">
      <alignment horizontal="center" vertical="center"/>
    </xf>
    <xf numFmtId="166" fontId="22" fillId="0" borderId="29" xfId="0" applyNumberFormat="1" applyFont="1" applyBorder="1" applyAlignment="1" applyProtection="1">
      <alignment horizontal="center" vertical="center"/>
    </xf>
    <xf numFmtId="166" fontId="22" fillId="0" borderId="68" xfId="0" applyNumberFormat="1" applyFont="1" applyBorder="1" applyAlignment="1" applyProtection="1">
      <alignment horizontal="center" vertical="center"/>
    </xf>
    <xf numFmtId="166" fontId="22" fillId="0" borderId="46" xfId="0" applyNumberFormat="1" applyFont="1" applyBorder="1" applyAlignment="1" applyProtection="1">
      <alignment horizontal="center" vertical="center"/>
    </xf>
    <xf numFmtId="0" fontId="26" fillId="0" borderId="35" xfId="0" applyFont="1" applyFill="1" applyBorder="1" applyAlignment="1" applyProtection="1">
      <alignment horizontal="center" vertical="center" wrapText="1"/>
    </xf>
    <xf numFmtId="0" fontId="26" fillId="0" borderId="21" xfId="0" applyFont="1" applyFill="1" applyBorder="1" applyAlignment="1" applyProtection="1">
      <alignment horizontal="center" vertical="center" wrapText="1"/>
    </xf>
    <xf numFmtId="0" fontId="26" fillId="0" borderId="2" xfId="0" applyFont="1" applyFill="1" applyBorder="1" applyAlignment="1" applyProtection="1">
      <alignment horizontal="center" vertical="center" wrapText="1"/>
    </xf>
    <xf numFmtId="0" fontId="26" fillId="0" borderId="57" xfId="0" applyFont="1" applyFill="1" applyBorder="1" applyAlignment="1" applyProtection="1">
      <alignment horizontal="center" vertical="center" wrapText="1"/>
    </xf>
    <xf numFmtId="0" fontId="26" fillId="0" borderId="2" xfId="0" applyFont="1" applyFill="1" applyBorder="1" applyAlignment="1" applyProtection="1">
      <alignment horizontal="center" vertical="center"/>
    </xf>
    <xf numFmtId="0" fontId="26" fillId="0" borderId="36" xfId="0" applyFont="1" applyFill="1" applyBorder="1" applyAlignment="1" applyProtection="1">
      <alignment horizontal="center" vertical="center"/>
    </xf>
    <xf numFmtId="0" fontId="22" fillId="0" borderId="2" xfId="0" applyFont="1" applyFill="1" applyBorder="1" applyAlignment="1" applyProtection="1">
      <alignment horizontal="center" vertical="center"/>
    </xf>
    <xf numFmtId="0" fontId="22" fillId="0" borderId="34" xfId="0" applyFont="1" applyFill="1" applyBorder="1" applyAlignment="1" applyProtection="1">
      <alignment horizontal="center" vertical="center"/>
    </xf>
    <xf numFmtId="0" fontId="22" fillId="0" borderId="36" xfId="0" applyFont="1" applyFill="1" applyBorder="1" applyAlignment="1" applyProtection="1">
      <alignment horizontal="center" vertical="center"/>
    </xf>
    <xf numFmtId="167" fontId="22" fillId="0" borderId="1" xfId="0" applyNumberFormat="1" applyFont="1" applyFill="1" applyBorder="1" applyAlignment="1" applyProtection="1">
      <alignment horizontal="center" vertical="center"/>
    </xf>
    <xf numFmtId="167" fontId="22" fillId="0" borderId="2" xfId="0" applyNumberFormat="1" applyFont="1" applyFill="1" applyBorder="1" applyAlignment="1" applyProtection="1">
      <alignment horizontal="center" vertical="center"/>
    </xf>
    <xf numFmtId="9" fontId="22" fillId="9" borderId="2" xfId="1" applyFont="1" applyFill="1" applyBorder="1" applyAlignment="1" applyProtection="1">
      <alignment horizontal="center" vertical="center"/>
    </xf>
    <xf numFmtId="166" fontId="22" fillId="0" borderId="74" xfId="0" applyNumberFormat="1" applyFont="1" applyBorder="1" applyAlignment="1" applyProtection="1">
      <alignment horizontal="center" vertical="center"/>
    </xf>
    <xf numFmtId="0" fontId="26" fillId="0" borderId="29" xfId="0" applyFont="1" applyFill="1" applyBorder="1" applyAlignment="1" applyProtection="1">
      <alignment horizontal="center" vertical="center" wrapText="1"/>
    </xf>
    <xf numFmtId="0" fontId="26" fillId="0" borderId="3" xfId="0" applyFont="1" applyFill="1" applyBorder="1" applyAlignment="1" applyProtection="1">
      <alignment horizontal="center" vertical="center" wrapText="1"/>
    </xf>
    <xf numFmtId="0" fontId="26" fillId="0" borderId="1" xfId="0" applyFont="1" applyFill="1" applyBorder="1" applyAlignment="1" applyProtection="1">
      <alignment horizontal="center" vertical="center" wrapText="1"/>
    </xf>
    <xf numFmtId="0" fontId="26" fillId="0" borderId="58" xfId="0" applyFont="1" applyFill="1" applyBorder="1" applyAlignment="1" applyProtection="1">
      <alignment horizontal="center" vertical="center" wrapText="1"/>
    </xf>
    <xf numFmtId="0" fontId="26" fillId="0" borderId="30" xfId="0" applyFont="1" applyFill="1" applyBorder="1" applyAlignment="1" applyProtection="1">
      <alignment horizontal="center" vertical="center"/>
    </xf>
    <xf numFmtId="0" fontId="22" fillId="0" borderId="57" xfId="0" applyFont="1" applyFill="1" applyBorder="1" applyAlignment="1" applyProtection="1">
      <alignment horizontal="center" vertical="center"/>
    </xf>
    <xf numFmtId="49" fontId="22" fillId="0" borderId="1" xfId="0" applyNumberFormat="1" applyFont="1" applyFill="1" applyBorder="1" applyAlignment="1" applyProtection="1">
      <alignment horizontal="center" vertical="center"/>
    </xf>
    <xf numFmtId="0" fontId="29" fillId="0" borderId="0" xfId="0" applyFont="1" applyProtection="1"/>
    <xf numFmtId="0" fontId="26" fillId="0" borderId="54" xfId="0" applyFont="1" applyFill="1" applyBorder="1" applyAlignment="1" applyProtection="1">
      <alignment horizontal="center" vertical="center" wrapText="1"/>
    </xf>
    <xf numFmtId="0" fontId="22" fillId="0" borderId="4" xfId="0" applyFont="1" applyFill="1" applyBorder="1" applyAlignment="1" applyProtection="1">
      <alignment horizontal="center" vertical="center"/>
    </xf>
    <xf numFmtId="49" fontId="22" fillId="0" borderId="4" xfId="0" applyNumberFormat="1" applyFont="1" applyFill="1" applyBorder="1" applyAlignment="1" applyProtection="1">
      <alignment horizontal="center" vertical="center"/>
    </xf>
    <xf numFmtId="0" fontId="26" fillId="0" borderId="10" xfId="0" applyFont="1" applyFill="1" applyBorder="1" applyAlignment="1" applyProtection="1">
      <alignment horizontal="center" vertical="center" wrapText="1"/>
    </xf>
    <xf numFmtId="0" fontId="26" fillId="0" borderId="4" xfId="0" applyFont="1" applyFill="1" applyBorder="1" applyAlignment="1" applyProtection="1">
      <alignment horizontal="center" vertical="center" wrapText="1"/>
    </xf>
    <xf numFmtId="0" fontId="26" fillId="0" borderId="80" xfId="0" applyFont="1" applyFill="1" applyBorder="1" applyAlignment="1" applyProtection="1">
      <alignment horizontal="center" vertical="center" wrapText="1"/>
    </xf>
    <xf numFmtId="0" fontId="26" fillId="0" borderId="4" xfId="0" applyFont="1" applyFill="1" applyBorder="1" applyAlignment="1" applyProtection="1">
      <alignment horizontal="center" vertical="center"/>
    </xf>
    <xf numFmtId="0" fontId="26" fillId="0" borderId="76" xfId="0" applyFont="1" applyFill="1" applyBorder="1" applyAlignment="1" applyProtection="1">
      <alignment horizontal="center" vertical="center"/>
    </xf>
    <xf numFmtId="0" fontId="22" fillId="0" borderId="80" xfId="0" applyFont="1" applyFill="1" applyBorder="1" applyAlignment="1" applyProtection="1">
      <alignment horizontal="center" vertical="center"/>
    </xf>
    <xf numFmtId="0" fontId="22" fillId="0" borderId="55" xfId="0" applyFont="1" applyFill="1" applyBorder="1" applyAlignment="1" applyProtection="1">
      <alignment horizontal="center" vertical="center"/>
    </xf>
    <xf numFmtId="0" fontId="22" fillId="0" borderId="44" xfId="0" applyFont="1" applyFill="1" applyBorder="1" applyAlignment="1" applyProtection="1">
      <alignment horizontal="center" vertical="center"/>
    </xf>
    <xf numFmtId="0" fontId="22" fillId="0" borderId="81" xfId="0" applyFont="1" applyFill="1" applyBorder="1" applyAlignment="1" applyProtection="1">
      <alignment horizontal="center" vertical="center"/>
    </xf>
    <xf numFmtId="167" fontId="22" fillId="0" borderId="4" xfId="0" applyNumberFormat="1" applyFont="1" applyFill="1" applyBorder="1" applyAlignment="1" applyProtection="1">
      <alignment horizontal="center" vertical="center"/>
    </xf>
    <xf numFmtId="167" fontId="22" fillId="0" borderId="74" xfId="0" applyNumberFormat="1" applyFont="1" applyFill="1" applyBorder="1" applyAlignment="1" applyProtection="1">
      <alignment horizontal="center" vertical="center"/>
    </xf>
    <xf numFmtId="9" fontId="22" fillId="9" borderId="74" xfId="1" applyFont="1" applyFill="1" applyBorder="1" applyAlignment="1" applyProtection="1">
      <alignment horizontal="center" vertical="center"/>
    </xf>
    <xf numFmtId="166" fontId="22" fillId="0" borderId="43" xfId="0" applyNumberFormat="1" applyFont="1" applyBorder="1" applyAlignment="1" applyProtection="1">
      <alignment horizontal="center" vertical="center"/>
    </xf>
    <xf numFmtId="166" fontId="22" fillId="0" borderId="8" xfId="0" applyNumberFormat="1" applyFont="1" applyBorder="1" applyAlignment="1" applyProtection="1">
      <alignment horizontal="center" vertical="center"/>
    </xf>
    <xf numFmtId="166" fontId="22" fillId="0" borderId="54" xfId="0" applyNumberFormat="1" applyFont="1" applyBorder="1" applyAlignment="1" applyProtection="1">
      <alignment horizontal="center" vertical="center"/>
    </xf>
    <xf numFmtId="0" fontId="26" fillId="0" borderId="37" xfId="0" applyFont="1" applyFill="1" applyBorder="1" applyAlignment="1" applyProtection="1">
      <alignment horizontal="center" vertical="center" wrapText="1"/>
    </xf>
    <xf numFmtId="0" fontId="26" fillId="0" borderId="39" xfId="0" applyFont="1" applyFill="1" applyBorder="1" applyAlignment="1" applyProtection="1">
      <alignment horizontal="center" vertical="center" wrapText="1"/>
    </xf>
    <xf numFmtId="0" fontId="22" fillId="0" borderId="38" xfId="0" applyFont="1" applyFill="1" applyBorder="1" applyAlignment="1" applyProtection="1">
      <alignment horizontal="center" vertical="center"/>
    </xf>
    <xf numFmtId="0" fontId="26" fillId="0" borderId="38" xfId="0" applyFont="1" applyFill="1" applyBorder="1" applyAlignment="1" applyProtection="1">
      <alignment horizontal="center" vertical="center" wrapText="1"/>
    </xf>
    <xf numFmtId="0" fontId="26" fillId="0" borderId="28" xfId="0" applyFont="1" applyFill="1" applyBorder="1" applyAlignment="1" applyProtection="1">
      <alignment horizontal="center" vertical="center" wrapText="1"/>
    </xf>
    <xf numFmtId="0" fontId="26" fillId="0" borderId="38" xfId="0" applyFont="1" applyFill="1" applyBorder="1" applyAlignment="1" applyProtection="1">
      <alignment horizontal="center" vertical="center"/>
    </xf>
    <xf numFmtId="0" fontId="26" fillId="0" borderId="40" xfId="0" applyFont="1" applyFill="1" applyBorder="1" applyAlignment="1" applyProtection="1">
      <alignment horizontal="center" vertical="center"/>
    </xf>
    <xf numFmtId="0" fontId="22" fillId="0" borderId="28" xfId="0" applyFont="1" applyFill="1" applyBorder="1" applyAlignment="1" applyProtection="1">
      <alignment horizontal="center" vertical="center"/>
    </xf>
    <xf numFmtId="0" fontId="22" fillId="0" borderId="41" xfId="0" applyFont="1" applyFill="1" applyBorder="1" applyAlignment="1" applyProtection="1">
      <alignment horizontal="center" vertical="center"/>
    </xf>
    <xf numFmtId="0" fontId="22" fillId="0" borderId="40" xfId="0" applyFont="1" applyFill="1" applyBorder="1" applyAlignment="1" applyProtection="1">
      <alignment horizontal="center" vertical="center"/>
    </xf>
    <xf numFmtId="167" fontId="22" fillId="0" borderId="38" xfId="0" applyNumberFormat="1" applyFont="1" applyFill="1" applyBorder="1" applyAlignment="1" applyProtection="1">
      <alignment horizontal="center" vertical="center"/>
    </xf>
    <xf numFmtId="9" fontId="22" fillId="9" borderId="38" xfId="1" applyFont="1" applyFill="1" applyBorder="1" applyAlignment="1" applyProtection="1">
      <alignment horizontal="center" vertical="center"/>
    </xf>
    <xf numFmtId="166" fontId="22" fillId="0" borderId="38" xfId="0" applyNumberFormat="1" applyFont="1" applyBorder="1" applyAlignment="1" applyProtection="1">
      <alignment horizontal="center" vertical="center"/>
    </xf>
    <xf numFmtId="166" fontId="22" fillId="0" borderId="56" xfId="0" applyNumberFormat="1" applyFont="1" applyBorder="1" applyAlignment="1" applyProtection="1">
      <alignment horizontal="center" vertical="center"/>
    </xf>
    <xf numFmtId="166" fontId="22" fillId="0" borderId="37" xfId="0" applyNumberFormat="1" applyFont="1" applyBorder="1" applyAlignment="1" applyProtection="1">
      <alignment horizontal="center" vertical="center"/>
    </xf>
    <xf numFmtId="49" fontId="22" fillId="0" borderId="45" xfId="0" applyNumberFormat="1" applyFont="1" applyFill="1" applyBorder="1" applyAlignment="1" applyProtection="1">
      <alignment horizontal="center" vertical="center"/>
    </xf>
    <xf numFmtId="0" fontId="26" fillId="0" borderId="47" xfId="0" applyFont="1" applyFill="1" applyBorder="1" applyAlignment="1" applyProtection="1">
      <alignment horizontal="center" vertical="center" wrapText="1"/>
    </xf>
    <xf numFmtId="0" fontId="26" fillId="0" borderId="31" xfId="0" applyFont="1" applyFill="1" applyBorder="1" applyAlignment="1" applyProtection="1">
      <alignment horizontal="center" vertical="center" wrapText="1"/>
    </xf>
    <xf numFmtId="0" fontId="22" fillId="0" borderId="32" xfId="0" applyFont="1" applyFill="1" applyBorder="1" applyAlignment="1" applyProtection="1">
      <alignment horizontal="center" vertical="center"/>
    </xf>
    <xf numFmtId="49" fontId="22" fillId="0" borderId="32" xfId="0" applyNumberFormat="1" applyFont="1" applyFill="1" applyBorder="1" applyAlignment="1" applyProtection="1">
      <alignment horizontal="center" vertical="center"/>
    </xf>
    <xf numFmtId="0" fontId="26" fillId="0" borderId="5" xfId="0" applyFont="1" applyFill="1" applyBorder="1" applyAlignment="1" applyProtection="1">
      <alignment horizontal="center" vertical="center" wrapText="1"/>
    </xf>
    <xf numFmtId="0" fontId="26" fillId="0" borderId="32" xfId="0" applyFont="1" applyFill="1" applyBorder="1" applyAlignment="1" applyProtection="1">
      <alignment horizontal="center" vertical="center" wrapText="1"/>
    </xf>
    <xf numFmtId="0" fontId="26" fillId="0" borderId="59" xfId="0" applyFont="1" applyFill="1" applyBorder="1" applyAlignment="1" applyProtection="1">
      <alignment horizontal="center" vertical="center" wrapText="1"/>
    </xf>
    <xf numFmtId="0" fontId="26" fillId="0" borderId="32" xfId="0" applyFont="1" applyFill="1" applyBorder="1" applyAlignment="1" applyProtection="1">
      <alignment horizontal="center" vertical="center"/>
    </xf>
    <xf numFmtId="0" fontId="26" fillId="0" borderId="33" xfId="0" applyFont="1" applyFill="1" applyBorder="1" applyAlignment="1" applyProtection="1">
      <alignment horizontal="center" vertical="center"/>
    </xf>
    <xf numFmtId="0" fontId="22" fillId="0" borderId="59" xfId="0" applyFont="1" applyFill="1" applyBorder="1" applyAlignment="1" applyProtection="1">
      <alignment horizontal="center" vertical="center"/>
    </xf>
    <xf numFmtId="0" fontId="22" fillId="0" borderId="73" xfId="0" applyFont="1" applyFill="1" applyBorder="1" applyAlignment="1" applyProtection="1">
      <alignment horizontal="center" vertical="center"/>
    </xf>
    <xf numFmtId="0" fontId="22" fillId="0" borderId="75" xfId="0" applyFont="1" applyFill="1" applyBorder="1" applyAlignment="1" applyProtection="1">
      <alignment horizontal="center" vertical="center"/>
    </xf>
    <xf numFmtId="0" fontId="22" fillId="0" borderId="82" xfId="0" applyFont="1" applyFill="1" applyBorder="1" applyAlignment="1" applyProtection="1">
      <alignment horizontal="center" vertical="center"/>
    </xf>
    <xf numFmtId="167" fontId="22" fillId="0" borderId="32" xfId="0" applyNumberFormat="1" applyFont="1" applyFill="1" applyBorder="1" applyAlignment="1" applyProtection="1">
      <alignment horizontal="center" vertical="center"/>
    </xf>
    <xf numFmtId="167" fontId="22" fillId="0" borderId="43" xfId="0" applyNumberFormat="1" applyFont="1" applyFill="1" applyBorder="1" applyAlignment="1" applyProtection="1">
      <alignment horizontal="center" vertical="center"/>
    </xf>
    <xf numFmtId="9" fontId="22" fillId="9" borderId="43" xfId="1" applyFont="1" applyFill="1" applyBorder="1" applyAlignment="1" applyProtection="1">
      <alignment horizontal="center" vertical="center"/>
    </xf>
    <xf numFmtId="166" fontId="22" fillId="0" borderId="70" xfId="0" applyNumberFormat="1" applyFont="1" applyBorder="1" applyAlignment="1" applyProtection="1">
      <alignment horizontal="center" vertical="center"/>
    </xf>
    <xf numFmtId="166" fontId="22" fillId="0" borderId="31" xfId="0" applyNumberFormat="1" applyFont="1" applyBorder="1" applyAlignment="1" applyProtection="1">
      <alignment horizontal="center" vertical="center"/>
    </xf>
    <xf numFmtId="49" fontId="22" fillId="0" borderId="38" xfId="0" applyNumberFormat="1" applyFont="1" applyFill="1" applyBorder="1" applyAlignment="1" applyProtection="1">
      <alignment horizontal="center" vertical="center"/>
    </xf>
    <xf numFmtId="166" fontId="22" fillId="0" borderId="78" xfId="0" applyNumberFormat="1" applyFont="1" applyBorder="1" applyAlignment="1" applyProtection="1">
      <alignment horizontal="center" vertical="center"/>
    </xf>
    <xf numFmtId="11" fontId="22" fillId="0" borderId="1" xfId="0" applyNumberFormat="1" applyFont="1" applyFill="1" applyBorder="1" applyAlignment="1" applyProtection="1">
      <alignment horizontal="center" vertical="center"/>
    </xf>
    <xf numFmtId="166" fontId="22" fillId="0" borderId="44" xfId="0" applyNumberFormat="1" applyFont="1" applyBorder="1" applyAlignment="1" applyProtection="1">
      <alignment horizontal="center" vertical="center"/>
    </xf>
    <xf numFmtId="11" fontId="22" fillId="0" borderId="1" xfId="0" applyNumberFormat="1" applyFont="1" applyFill="1" applyBorder="1" applyAlignment="1" applyProtection="1">
      <alignment horizontal="center" vertical="center"/>
    </xf>
    <xf numFmtId="9" fontId="22" fillId="9" borderId="1" xfId="1" applyFont="1" applyFill="1" applyBorder="1" applyAlignment="1" applyProtection="1">
      <alignment horizontal="center" vertical="center"/>
    </xf>
    <xf numFmtId="166" fontId="22" fillId="0" borderId="65" xfId="0" applyNumberFormat="1" applyFont="1" applyBorder="1" applyAlignment="1" applyProtection="1">
      <alignment horizontal="center" vertical="center"/>
    </xf>
    <xf numFmtId="166" fontId="22" fillId="0" borderId="35" xfId="0" applyNumberFormat="1" applyFont="1" applyBorder="1" applyAlignment="1" applyProtection="1">
      <alignment horizontal="center" vertical="center"/>
    </xf>
    <xf numFmtId="166" fontId="22" fillId="0" borderId="75" xfId="0" applyNumberFormat="1" applyFont="1" applyBorder="1" applyAlignment="1" applyProtection="1">
      <alignment horizontal="center" vertical="center"/>
    </xf>
    <xf numFmtId="167" fontId="22" fillId="0" borderId="0" xfId="0" applyNumberFormat="1" applyFont="1" applyAlignment="1" applyProtection="1">
      <alignment horizontal="center" vertical="center"/>
    </xf>
    <xf numFmtId="166" fontId="31" fillId="0" borderId="24" xfId="0" applyNumberFormat="1" applyFont="1" applyBorder="1" applyAlignment="1" applyProtection="1">
      <alignment horizontal="center" vertical="center"/>
    </xf>
    <xf numFmtId="166" fontId="31" fillId="0" borderId="71" xfId="0" applyNumberFormat="1" applyFont="1" applyBorder="1" applyAlignment="1" applyProtection="1">
      <alignment horizontal="center" vertical="center"/>
    </xf>
    <xf numFmtId="0" fontId="22" fillId="9" borderId="63" xfId="0" applyFont="1" applyFill="1" applyBorder="1" applyAlignment="1" applyProtection="1">
      <alignment horizontal="center" vertical="center"/>
      <protection locked="0"/>
    </xf>
    <xf numFmtId="167" fontId="22" fillId="9" borderId="48" xfId="0" applyNumberFormat="1" applyFont="1" applyFill="1" applyBorder="1" applyAlignment="1" applyProtection="1">
      <alignment horizontal="center" vertical="center"/>
      <protection locked="0"/>
    </xf>
    <xf numFmtId="10" fontId="22" fillId="9" borderId="47" xfId="0" applyNumberFormat="1" applyFont="1" applyFill="1" applyBorder="1" applyAlignment="1" applyProtection="1">
      <alignment horizontal="center" vertical="center"/>
      <protection locked="0"/>
    </xf>
    <xf numFmtId="0" fontId="22" fillId="9" borderId="58" xfId="0" applyFont="1" applyFill="1" applyBorder="1" applyAlignment="1" applyProtection="1">
      <alignment horizontal="center" vertical="center"/>
      <protection locked="0"/>
    </xf>
    <xf numFmtId="167" fontId="22" fillId="9" borderId="34" xfId="0" applyNumberFormat="1" applyFont="1" applyFill="1" applyBorder="1" applyAlignment="1" applyProtection="1">
      <alignment horizontal="center" vertical="center"/>
      <protection locked="0"/>
    </xf>
    <xf numFmtId="10" fontId="22" fillId="9" borderId="21" xfId="0" applyNumberFormat="1" applyFont="1" applyFill="1" applyBorder="1" applyAlignment="1" applyProtection="1">
      <alignment horizontal="center" vertical="center"/>
      <protection locked="0"/>
    </xf>
    <xf numFmtId="0" fontId="22" fillId="9" borderId="80" xfId="0" applyFont="1" applyFill="1" applyBorder="1" applyAlignment="1" applyProtection="1">
      <alignment horizontal="center" vertical="center"/>
      <protection locked="0"/>
    </xf>
    <xf numFmtId="167" fontId="22" fillId="9" borderId="55" xfId="0" applyNumberFormat="1" applyFont="1" applyFill="1" applyBorder="1" applyAlignment="1" applyProtection="1">
      <alignment horizontal="center" vertical="center"/>
      <protection locked="0"/>
    </xf>
    <xf numFmtId="10" fontId="22" fillId="9" borderId="20" xfId="0" applyNumberFormat="1" applyFont="1" applyFill="1" applyBorder="1" applyAlignment="1" applyProtection="1">
      <alignment horizontal="center" vertical="center"/>
      <protection locked="0"/>
    </xf>
    <xf numFmtId="0" fontId="22" fillId="9" borderId="28" xfId="0" applyFont="1" applyFill="1" applyBorder="1" applyAlignment="1" applyProtection="1">
      <alignment horizontal="center" vertical="center"/>
      <protection locked="0"/>
    </xf>
    <xf numFmtId="167" fontId="22" fillId="9" borderId="41" xfId="0" applyNumberFormat="1" applyFont="1" applyFill="1" applyBorder="1" applyAlignment="1" applyProtection="1">
      <alignment horizontal="center" vertical="center"/>
      <protection locked="0"/>
    </xf>
    <xf numFmtId="10" fontId="22" fillId="9" borderId="39" xfId="0" applyNumberFormat="1" applyFont="1" applyFill="1" applyBorder="1" applyAlignment="1" applyProtection="1">
      <alignment horizontal="center" vertical="center"/>
      <protection locked="0"/>
    </xf>
    <xf numFmtId="0" fontId="22" fillId="9" borderId="59" xfId="0" applyFont="1" applyFill="1" applyBorder="1" applyAlignment="1" applyProtection="1">
      <alignment horizontal="center" vertical="center"/>
      <protection locked="0"/>
    </xf>
    <xf numFmtId="167" fontId="22" fillId="9" borderId="73" xfId="0" applyNumberFormat="1" applyFont="1" applyFill="1" applyBorder="1" applyAlignment="1" applyProtection="1">
      <alignment horizontal="center" vertical="center"/>
      <protection locked="0"/>
    </xf>
    <xf numFmtId="10" fontId="22" fillId="9" borderId="50" xfId="0" applyNumberFormat="1" applyFont="1" applyFill="1" applyBorder="1" applyAlignment="1" applyProtection="1">
      <alignment horizontal="center" vertical="center"/>
      <protection locked="0"/>
    </xf>
    <xf numFmtId="0" fontId="22" fillId="9" borderId="61" xfId="0" applyFont="1" applyFill="1" applyBorder="1" applyAlignment="1" applyProtection="1">
      <alignment horizontal="center" vertical="center"/>
      <protection locked="0"/>
    </xf>
    <xf numFmtId="167" fontId="22" fillId="9" borderId="6" xfId="0" applyNumberFormat="1" applyFont="1" applyFill="1" applyBorder="1" applyAlignment="1" applyProtection="1">
      <alignment horizontal="center" vertical="center"/>
      <protection locked="0"/>
    </xf>
    <xf numFmtId="10" fontId="22" fillId="9" borderId="3" xfId="0" applyNumberFormat="1" applyFont="1" applyFill="1" applyBorder="1" applyAlignment="1" applyProtection="1">
      <alignment horizontal="center" vertical="center"/>
      <protection locked="0"/>
    </xf>
    <xf numFmtId="0" fontId="22" fillId="9" borderId="57" xfId="0" applyFont="1" applyFill="1" applyBorder="1" applyAlignment="1" applyProtection="1">
      <alignment horizontal="center" vertical="center"/>
      <protection locked="0"/>
    </xf>
    <xf numFmtId="167" fontId="22" fillId="0" borderId="42" xfId="0" applyNumberFormat="1" applyFont="1" applyBorder="1" applyAlignment="1" applyProtection="1">
      <alignment horizontal="center" vertical="center"/>
    </xf>
    <xf numFmtId="167" fontId="22" fillId="0" borderId="74" xfId="0" applyNumberFormat="1" applyFont="1" applyBorder="1" applyAlignment="1" applyProtection="1">
      <alignment horizontal="center" vertical="center"/>
    </xf>
    <xf numFmtId="167" fontId="22" fillId="0" borderId="43" xfId="0" applyNumberFormat="1" applyFont="1" applyBorder="1" applyAlignment="1" applyProtection="1">
      <alignment horizontal="center" vertical="center"/>
    </xf>
    <xf numFmtId="167" fontId="22" fillId="0" borderId="38" xfId="0" applyNumberFormat="1" applyFont="1" applyBorder="1" applyAlignment="1" applyProtection="1">
      <alignment horizontal="center" vertical="center"/>
    </xf>
    <xf numFmtId="0" fontId="32" fillId="0" borderId="0" xfId="0" applyFont="1" applyAlignment="1">
      <alignment horizontal="center"/>
    </xf>
    <xf numFmtId="0" fontId="10" fillId="0" borderId="42" xfId="0" applyFont="1" applyFill="1" applyBorder="1" applyAlignment="1" applyProtection="1">
      <alignment horizontal="center" vertical="center" wrapText="1"/>
    </xf>
    <xf numFmtId="0" fontId="10" fillId="0" borderId="1" xfId="0" applyFont="1" applyBorder="1" applyAlignment="1" applyProtection="1">
      <alignment horizontal="center" vertical="center"/>
    </xf>
    <xf numFmtId="0" fontId="11" fillId="0" borderId="0" xfId="0" applyFont="1" applyProtection="1"/>
    <xf numFmtId="0" fontId="2" fillId="0" borderId="27" xfId="0" applyFont="1" applyFill="1" applyBorder="1" applyAlignment="1" applyProtection="1">
      <alignment horizontal="center" vertical="center" wrapText="1"/>
    </xf>
    <xf numFmtId="0" fontId="2" fillId="0" borderId="26" xfId="0" applyFont="1" applyFill="1" applyBorder="1" applyAlignment="1" applyProtection="1">
      <alignment horizontal="center" vertical="center" wrapText="1"/>
    </xf>
    <xf numFmtId="0" fontId="2" fillId="0" borderId="28" xfId="0" applyFont="1" applyFill="1" applyBorder="1" applyAlignment="1" applyProtection="1">
      <alignment horizontal="center" vertical="center" wrapText="1"/>
    </xf>
    <xf numFmtId="0" fontId="2" fillId="0" borderId="66" xfId="0" applyFont="1" applyFill="1" applyBorder="1" applyAlignment="1" applyProtection="1">
      <alignment horizontal="center" vertical="center" wrapText="1"/>
    </xf>
    <xf numFmtId="0" fontId="11" fillId="0" borderId="1" xfId="0" applyFont="1" applyBorder="1" applyAlignment="1" applyProtection="1">
      <alignment horizontal="center" vertical="center"/>
    </xf>
    <xf numFmtId="0" fontId="11" fillId="0" borderId="1" xfId="0" applyFont="1" applyBorder="1" applyAlignment="1" applyProtection="1">
      <alignment horizontal="center"/>
    </xf>
    <xf numFmtId="0" fontId="11" fillId="0" borderId="51" xfId="0" applyFont="1" applyBorder="1" applyAlignment="1" applyProtection="1">
      <alignment horizontal="center" vertical="center"/>
    </xf>
    <xf numFmtId="0" fontId="11" fillId="0" borderId="60" xfId="0" applyFont="1" applyBorder="1" applyAlignment="1" applyProtection="1">
      <alignment horizontal="center" vertical="center"/>
    </xf>
    <xf numFmtId="0" fontId="11" fillId="0" borderId="68" xfId="0" applyFont="1" applyBorder="1" applyAlignment="1" applyProtection="1">
      <alignment horizontal="center" vertical="center"/>
    </xf>
    <xf numFmtId="0" fontId="11" fillId="0" borderId="60" xfId="0" applyFont="1" applyBorder="1" applyProtection="1"/>
    <xf numFmtId="0" fontId="11" fillId="0" borderId="52" xfId="0" applyFont="1" applyBorder="1" applyAlignment="1" applyProtection="1">
      <alignment horizontal="center" vertical="center"/>
    </xf>
    <xf numFmtId="0" fontId="11" fillId="0" borderId="61" xfId="0" applyFont="1" applyBorder="1" applyAlignment="1" applyProtection="1">
      <alignment horizontal="center" vertical="center"/>
    </xf>
    <xf numFmtId="0" fontId="11" fillId="0" borderId="69" xfId="0" applyFont="1" applyBorder="1" applyAlignment="1" applyProtection="1">
      <alignment horizontal="center" vertical="center"/>
    </xf>
    <xf numFmtId="0" fontId="11" fillId="0" borderId="61" xfId="0" applyFont="1" applyBorder="1" applyProtection="1"/>
    <xf numFmtId="0" fontId="12" fillId="0" borderId="61" xfId="0" applyFont="1" applyBorder="1" applyAlignment="1" applyProtection="1">
      <alignment horizontal="center" vertical="center"/>
    </xf>
    <xf numFmtId="0" fontId="12" fillId="0" borderId="1" xfId="0" applyFont="1" applyFill="1" applyBorder="1" applyAlignment="1" applyProtection="1">
      <alignment horizontal="center"/>
    </xf>
    <xf numFmtId="0" fontId="11" fillId="0" borderId="0" xfId="0" applyFont="1" applyAlignment="1" applyProtection="1">
      <alignment horizontal="center" vertical="center"/>
    </xf>
    <xf numFmtId="0" fontId="11" fillId="0" borderId="53" xfId="0" applyFont="1" applyBorder="1" applyAlignment="1" applyProtection="1">
      <alignment horizontal="center" vertical="center"/>
    </xf>
    <xf numFmtId="0" fontId="11" fillId="0" borderId="62" xfId="0" applyFont="1" applyBorder="1" applyAlignment="1" applyProtection="1">
      <alignment horizontal="center" vertical="center"/>
    </xf>
    <xf numFmtId="0" fontId="11" fillId="0" borderId="70" xfId="0" applyFont="1" applyBorder="1" applyAlignment="1" applyProtection="1">
      <alignment horizontal="center" vertical="center"/>
    </xf>
    <xf numFmtId="0" fontId="11" fillId="0" borderId="62" xfId="0" applyFont="1" applyBorder="1" applyAlignment="1" applyProtection="1">
      <alignment horizontal="center"/>
    </xf>
    <xf numFmtId="0" fontId="12" fillId="0" borderId="1" xfId="0" applyFont="1" applyBorder="1" applyAlignment="1" applyProtection="1">
      <alignment horizontal="center"/>
    </xf>
    <xf numFmtId="0" fontId="11" fillId="0" borderId="62" xfId="0" applyFont="1" applyBorder="1" applyProtection="1"/>
    <xf numFmtId="0" fontId="11" fillId="5" borderId="1" xfId="0" applyFont="1" applyFill="1" applyBorder="1" applyAlignment="1" applyProtection="1">
      <alignment horizontal="center"/>
    </xf>
    <xf numFmtId="0" fontId="11" fillId="0" borderId="0" xfId="0" applyFont="1" applyAlignment="1" applyProtection="1">
      <alignment horizontal="center"/>
    </xf>
    <xf numFmtId="166" fontId="33" fillId="0" borderId="24" xfId="0" applyNumberFormat="1" applyFont="1" applyBorder="1" applyAlignment="1">
      <alignment horizontal="center" vertical="center"/>
    </xf>
    <xf numFmtId="0" fontId="34" fillId="0" borderId="77" xfId="0" applyFont="1" applyFill="1" applyBorder="1" applyAlignment="1">
      <alignment horizontal="center" vertical="center" wrapText="1"/>
    </xf>
    <xf numFmtId="0" fontId="34" fillId="0" borderId="42" xfId="0" applyFont="1" applyFill="1" applyBorder="1" applyAlignment="1">
      <alignment horizontal="center" vertical="center" wrapText="1"/>
    </xf>
    <xf numFmtId="0" fontId="35" fillId="0" borderId="42" xfId="0" applyFont="1" applyFill="1" applyBorder="1" applyAlignment="1">
      <alignment horizontal="center" vertical="center" wrapText="1"/>
    </xf>
    <xf numFmtId="0" fontId="34" fillId="0" borderId="79" xfId="0" applyFont="1" applyFill="1" applyBorder="1" applyAlignment="1">
      <alignment horizontal="center" vertical="center" wrapText="1"/>
    </xf>
    <xf numFmtId="0" fontId="34" fillId="0" borderId="66" xfId="0" applyFont="1" applyFill="1" applyBorder="1" applyAlignment="1">
      <alignment horizontal="center" vertical="center" wrapText="1"/>
    </xf>
    <xf numFmtId="166" fontId="35" fillId="9" borderId="66" xfId="0" applyNumberFormat="1" applyFont="1" applyFill="1" applyBorder="1" applyAlignment="1">
      <alignment horizontal="center" vertical="center" wrapText="1"/>
    </xf>
    <xf numFmtId="10" fontId="35" fillId="9" borderId="12" xfId="1" applyNumberFormat="1" applyFont="1" applyFill="1" applyBorder="1" applyAlignment="1">
      <alignment horizontal="center" vertical="center" wrapText="1"/>
    </xf>
    <xf numFmtId="166" fontId="35" fillId="4" borderId="77" xfId="0" applyNumberFormat="1" applyFont="1" applyFill="1" applyBorder="1" applyAlignment="1">
      <alignment horizontal="center" vertical="center" wrapText="1"/>
    </xf>
    <xf numFmtId="166" fontId="35" fillId="4" borderId="42" xfId="0" applyNumberFormat="1" applyFont="1" applyFill="1" applyBorder="1" applyAlignment="1">
      <alignment horizontal="center" vertical="center" wrapText="1"/>
    </xf>
    <xf numFmtId="0" fontId="37" fillId="0" borderId="42" xfId="0" applyFont="1" applyFill="1" applyBorder="1" applyAlignment="1">
      <alignment horizontal="center" vertical="center"/>
    </xf>
    <xf numFmtId="0" fontId="37" fillId="0" borderId="45" xfId="0" applyFont="1" applyBorder="1" applyAlignment="1">
      <alignment horizontal="center" vertical="center"/>
    </xf>
    <xf numFmtId="0" fontId="37" fillId="0" borderId="47" xfId="0" applyFont="1" applyFill="1" applyBorder="1" applyAlignment="1">
      <alignment horizontal="center" vertical="center"/>
    </xf>
    <xf numFmtId="0" fontId="37" fillId="0" borderId="1" xfId="0" applyFont="1" applyFill="1" applyBorder="1" applyAlignment="1">
      <alignment horizontal="center" vertical="center"/>
    </xf>
    <xf numFmtId="0" fontId="37" fillId="0" borderId="1" xfId="0" applyFont="1" applyBorder="1" applyAlignment="1">
      <alignment horizontal="center" vertical="center"/>
    </xf>
    <xf numFmtId="0" fontId="37" fillId="0" borderId="3" xfId="0" applyFont="1" applyFill="1" applyBorder="1" applyAlignment="1">
      <alignment horizontal="center" vertical="center"/>
    </xf>
    <xf numFmtId="0" fontId="37" fillId="0" borderId="32" xfId="0" applyFont="1" applyFill="1" applyBorder="1" applyAlignment="1">
      <alignment horizontal="center" vertical="center"/>
    </xf>
    <xf numFmtId="0" fontId="37" fillId="0" borderId="32" xfId="0" applyFont="1" applyBorder="1" applyAlignment="1">
      <alignment horizontal="center" vertical="center"/>
    </xf>
    <xf numFmtId="0" fontId="37" fillId="0" borderId="5" xfId="0" applyFont="1" applyFill="1" applyBorder="1" applyAlignment="1">
      <alignment horizontal="center" vertical="center"/>
    </xf>
    <xf numFmtId="167" fontId="37" fillId="9" borderId="46" xfId="0" applyNumberFormat="1" applyFont="1" applyFill="1" applyBorder="1" applyAlignment="1" applyProtection="1">
      <alignment horizontal="center" vertical="center"/>
      <protection locked="0"/>
    </xf>
    <xf numFmtId="10" fontId="37" fillId="9" borderId="49" xfId="0" applyNumberFormat="1" applyFont="1" applyFill="1" applyBorder="1" applyAlignment="1" applyProtection="1">
      <alignment horizontal="center" vertical="center"/>
      <protection locked="0"/>
    </xf>
    <xf numFmtId="167" fontId="37" fillId="0" borderId="48" xfId="0" applyNumberFormat="1" applyFont="1" applyBorder="1" applyAlignment="1">
      <alignment horizontal="center" vertical="center"/>
    </xf>
    <xf numFmtId="167" fontId="37" fillId="0" borderId="45" xfId="0" applyNumberFormat="1" applyFont="1" applyBorder="1" applyAlignment="1">
      <alignment horizontal="center" vertical="center"/>
    </xf>
    <xf numFmtId="167" fontId="37" fillId="0" borderId="45" xfId="0" applyNumberFormat="1" applyFont="1" applyBorder="1" applyAlignment="1">
      <alignment vertical="center"/>
    </xf>
    <xf numFmtId="167" fontId="37" fillId="9" borderId="29" xfId="0" applyNumberFormat="1" applyFont="1" applyFill="1" applyBorder="1" applyAlignment="1" applyProtection="1">
      <alignment horizontal="center" vertical="center"/>
      <protection locked="0"/>
    </xf>
    <xf numFmtId="10" fontId="37" fillId="9" borderId="30" xfId="0" applyNumberFormat="1" applyFont="1" applyFill="1" applyBorder="1" applyAlignment="1" applyProtection="1">
      <alignment horizontal="center" vertical="center"/>
      <protection locked="0"/>
    </xf>
    <xf numFmtId="167" fontId="37" fillId="0" borderId="6" xfId="0" applyNumberFormat="1" applyFont="1" applyBorder="1" applyAlignment="1">
      <alignment horizontal="center" vertical="center"/>
    </xf>
    <xf numFmtId="167" fontId="37" fillId="0" borderId="1" xfId="0" applyNumberFormat="1" applyFont="1" applyBorder="1" applyAlignment="1">
      <alignment horizontal="center" vertical="center"/>
    </xf>
    <xf numFmtId="167" fontId="37" fillId="0" borderId="1" xfId="0" applyNumberFormat="1" applyFont="1" applyBorder="1" applyAlignment="1">
      <alignment vertical="center"/>
    </xf>
    <xf numFmtId="167" fontId="37" fillId="9" borderId="31" xfId="0" applyNumberFormat="1" applyFont="1" applyFill="1" applyBorder="1" applyAlignment="1" applyProtection="1">
      <alignment horizontal="center" vertical="center"/>
      <protection locked="0"/>
    </xf>
    <xf numFmtId="10" fontId="37" fillId="9" borderId="33" xfId="0" applyNumberFormat="1" applyFont="1" applyFill="1" applyBorder="1" applyAlignment="1" applyProtection="1">
      <alignment horizontal="center" vertical="center"/>
      <protection locked="0"/>
    </xf>
    <xf numFmtId="167" fontId="37" fillId="0" borderId="72" xfId="0" applyNumberFormat="1" applyFont="1" applyBorder="1" applyAlignment="1">
      <alignment horizontal="center" vertical="center"/>
    </xf>
    <xf numFmtId="167" fontId="37" fillId="0" borderId="32" xfId="0" applyNumberFormat="1" applyFont="1" applyBorder="1" applyAlignment="1">
      <alignment horizontal="center" vertical="center"/>
    </xf>
    <xf numFmtId="167" fontId="37" fillId="0" borderId="32" xfId="0" applyNumberFormat="1" applyFont="1" applyBorder="1" applyAlignment="1">
      <alignment vertical="center"/>
    </xf>
    <xf numFmtId="0" fontId="36" fillId="0" borderId="46" xfId="0" applyFont="1" applyFill="1" applyBorder="1" applyAlignment="1">
      <alignment horizontal="center" vertical="center"/>
    </xf>
    <xf numFmtId="0" fontId="36" fillId="0" borderId="45" xfId="0" applyFont="1" applyFill="1" applyBorder="1" applyAlignment="1">
      <alignment horizontal="center" vertical="center"/>
    </xf>
    <xf numFmtId="49" fontId="36" fillId="0" borderId="45" xfId="0" applyNumberFormat="1" applyFont="1" applyFill="1" applyBorder="1" applyAlignment="1">
      <alignment horizontal="center" vertical="center"/>
    </xf>
    <xf numFmtId="0" fontId="37" fillId="0" borderId="45" xfId="0" applyFont="1" applyFill="1" applyBorder="1" applyAlignment="1">
      <alignment horizontal="center" vertical="center"/>
    </xf>
    <xf numFmtId="0" fontId="36" fillId="0" borderId="47" xfId="0" applyFont="1" applyFill="1" applyBorder="1" applyAlignment="1">
      <alignment horizontal="center" vertical="center"/>
    </xf>
    <xf numFmtId="0" fontId="36" fillId="0" borderId="29" xfId="0" applyFont="1" applyFill="1" applyBorder="1" applyAlignment="1">
      <alignment horizontal="center" vertical="center"/>
    </xf>
    <xf numFmtId="0" fontId="36" fillId="0" borderId="1" xfId="0" applyFont="1" applyFill="1" applyBorder="1" applyAlignment="1">
      <alignment horizontal="center" vertical="center"/>
    </xf>
    <xf numFmtId="0" fontId="37" fillId="0" borderId="1" xfId="0" applyFont="1" applyFill="1" applyBorder="1" applyAlignment="1">
      <alignment vertical="center"/>
    </xf>
    <xf numFmtId="0" fontId="36" fillId="0" borderId="3" xfId="0" applyFont="1" applyFill="1" applyBorder="1" applyAlignment="1">
      <alignment horizontal="center" vertical="center"/>
    </xf>
    <xf numFmtId="0" fontId="36" fillId="0" borderId="31" xfId="0" applyFont="1" applyFill="1" applyBorder="1" applyAlignment="1">
      <alignment horizontal="center" vertical="center"/>
    </xf>
    <xf numFmtId="0" fontId="36" fillId="0" borderId="32" xfId="0" applyFont="1" applyFill="1" applyBorder="1" applyAlignment="1">
      <alignment horizontal="center" vertical="center"/>
    </xf>
    <xf numFmtId="0" fontId="37" fillId="0" borderId="32" xfId="0" applyFont="1" applyFill="1" applyBorder="1" applyAlignment="1">
      <alignment vertical="center"/>
    </xf>
    <xf numFmtId="0" fontId="36" fillId="0" borderId="5" xfId="0" applyFont="1" applyFill="1" applyBorder="1" applyAlignment="1">
      <alignment horizontal="center" vertical="center"/>
    </xf>
  </cellXfs>
  <cellStyles count="3">
    <cellStyle name="Normal" xfId="0" builtinId="0"/>
    <cellStyle name="Normal 2" xfId="2"/>
    <cellStyle name="Pourcentage" xfId="1" builtinId="5"/>
  </cellStyles>
  <dxfs count="6">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vfiler-ad-share.ad.unistra.fr\DPI$\DM\03_Transverses\02_Marche_(DMIG_entreprise)\44_FMT%202024\01_Version_2025\DPGF_2024\Archives\Version_Corriger\DPGF_Lot%205_Composante_C.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DPGF_Secteur1_Composant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hermique"/>
      <sheetName val="Filtration"/>
      <sheetName val="Courant fort_faible"/>
      <sheetName val="Sanitaire"/>
      <sheetName val="SSI + Desenfumage"/>
      <sheetName val="Levage"/>
      <sheetName val="Portes_Portails"/>
      <sheetName val="Clos_et_Couvert"/>
      <sheetName val="Divers"/>
      <sheetName val="Liste_D"/>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e_D"/>
    </sheetNames>
    <sheetDataSet>
      <sheetData sheetId="0"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62"/>
  <sheetViews>
    <sheetView topLeftCell="I53" zoomScale="106" zoomScaleNormal="106" workbookViewId="0">
      <selection activeCell="K53" sqref="K53"/>
    </sheetView>
  </sheetViews>
  <sheetFormatPr baseColWidth="10" defaultColWidth="10.85546875" defaultRowHeight="12" outlineLevelRow="1" outlineLevelCol="1" x14ac:dyDescent="0.25"/>
  <cols>
    <col min="1" max="1" width="14.28515625" style="95" bestFit="1" customWidth="1"/>
    <col min="2" max="2" width="24.85546875" style="95" bestFit="1" customWidth="1"/>
    <col min="3" max="3" width="9" style="95" bestFit="1" customWidth="1"/>
    <col min="4" max="4" width="14.42578125" style="95" bestFit="1" customWidth="1"/>
    <col min="5" max="5" width="13.140625" style="99" bestFit="1" customWidth="1"/>
    <col min="6" max="6" width="25.5703125" style="99" bestFit="1" customWidth="1" outlineLevel="1"/>
    <col min="7" max="7" width="23.28515625" style="99" bestFit="1" customWidth="1" outlineLevel="1"/>
    <col min="8" max="8" width="63" style="95" bestFit="1" customWidth="1" outlineLevel="1"/>
    <col min="9" max="9" width="10.42578125" style="95" customWidth="1" outlineLevel="1"/>
    <col min="10" max="10" width="10.85546875" style="95" customWidth="1" outlineLevel="1"/>
    <col min="11" max="12" width="13.85546875" style="95" bestFit="1" customWidth="1" outlineLevel="1"/>
    <col min="13" max="13" width="10.85546875" style="95" hidden="1" customWidth="1" outlineLevel="1"/>
    <col min="14" max="14" width="16.42578125" style="96" bestFit="1" customWidth="1" outlineLevel="1"/>
    <col min="15" max="15" width="15.5703125" style="97" bestFit="1" customWidth="1"/>
    <col min="16" max="16" width="13.42578125" style="98" bestFit="1" customWidth="1"/>
    <col min="17" max="17" width="15.5703125" style="97" bestFit="1" customWidth="1" outlineLevel="1"/>
    <col min="18" max="18" width="14.85546875" style="97" bestFit="1" customWidth="1" outlineLevel="1"/>
    <col min="19" max="19" width="16.7109375" style="97" bestFit="1" customWidth="1"/>
    <col min="20" max="20" width="15.140625" style="97" bestFit="1" customWidth="1"/>
    <col min="21" max="21" width="0" style="97" hidden="1" customWidth="1"/>
    <col min="22" max="22" width="2.7109375" style="97" hidden="1" customWidth="1"/>
    <col min="23" max="23" width="11" style="97" hidden="1" customWidth="1" outlineLevel="1"/>
    <col min="24" max="27" width="13.140625" style="97" hidden="1" customWidth="1" outlineLevel="1"/>
    <col min="28" max="28" width="2.42578125" style="97" hidden="1" customWidth="1"/>
    <col min="29" max="29" width="11" style="97" hidden="1" customWidth="1" outlineLevel="1"/>
    <col min="30" max="30" width="12.140625" style="97" hidden="1" customWidth="1" outlineLevel="1"/>
    <col min="31" max="33" width="10.85546875" style="97" hidden="1" customWidth="1" outlineLevel="1"/>
    <col min="34" max="34" width="2.5703125" style="97" hidden="1" customWidth="1"/>
    <col min="35" max="35" width="11" style="97" hidden="1" customWidth="1" outlineLevel="1"/>
    <col min="36" max="36" width="12.140625" style="97" hidden="1" customWidth="1" outlineLevel="1"/>
    <col min="37" max="38" width="12.85546875" style="97" hidden="1" customWidth="1" outlineLevel="1"/>
    <col min="39" max="39" width="10.85546875" style="97" hidden="1" customWidth="1" outlineLevel="1"/>
    <col min="40" max="40" width="3.140625" style="97" hidden="1" customWidth="1"/>
    <col min="41" max="41" width="11" style="97" hidden="1" customWidth="1" outlineLevel="1"/>
    <col min="42" max="42" width="12.140625" style="97" hidden="1" customWidth="1" outlineLevel="1"/>
    <col min="43" max="45" width="10.85546875" style="97" hidden="1" customWidth="1" outlineLevel="1"/>
    <col min="46" max="46" width="3.42578125" style="97" hidden="1" customWidth="1"/>
    <col min="47" max="47" width="11" style="97" hidden="1" customWidth="1" outlineLevel="1" collapsed="1"/>
    <col min="48" max="48" width="12.140625" style="97" hidden="1" customWidth="1" outlineLevel="1"/>
    <col min="49" max="50" width="10.85546875" style="95" hidden="1" customWidth="1" outlineLevel="1"/>
    <col min="51" max="51" width="7.140625" style="95" hidden="1" customWidth="1" outlineLevel="1"/>
    <col min="52" max="52" width="0" style="95" hidden="1" customWidth="1"/>
    <col min="53" max="16384" width="10.85546875" style="95"/>
  </cols>
  <sheetData>
    <row r="1" spans="1:7" ht="20.25" x14ac:dyDescent="0.35">
      <c r="A1" s="124" t="s">
        <v>355</v>
      </c>
      <c r="B1" s="124"/>
      <c r="C1" s="124"/>
    </row>
    <row r="2" spans="1:7" hidden="1" outlineLevel="1" x14ac:dyDescent="0.25">
      <c r="A2" s="106" t="s">
        <v>21</v>
      </c>
      <c r="B2" s="106"/>
      <c r="C2" s="106"/>
      <c r="D2" s="92"/>
      <c r="E2" s="93"/>
      <c r="F2" s="93"/>
      <c r="G2" s="94"/>
    </row>
    <row r="3" spans="1:7" hidden="1" outlineLevel="1" x14ac:dyDescent="0.25">
      <c r="A3" s="92"/>
      <c r="B3" s="92"/>
      <c r="C3" s="92"/>
      <c r="D3" s="92"/>
      <c r="E3" s="93"/>
      <c r="F3" s="93"/>
      <c r="G3" s="94"/>
    </row>
    <row r="4" spans="1:7" hidden="1" outlineLevel="1" x14ac:dyDescent="0.25">
      <c r="A4" s="107" t="s">
        <v>22</v>
      </c>
      <c r="B4" s="108"/>
      <c r="C4" s="108"/>
      <c r="D4" s="92"/>
      <c r="E4" s="93"/>
      <c r="F4" s="93"/>
      <c r="G4" s="94"/>
    </row>
    <row r="5" spans="1:7" hidden="1" outlineLevel="1" x14ac:dyDescent="0.25">
      <c r="A5" s="66"/>
      <c r="B5" s="92"/>
      <c r="C5" s="92"/>
      <c r="D5" s="92"/>
      <c r="E5" s="93"/>
      <c r="F5" s="93"/>
      <c r="G5" s="94"/>
    </row>
    <row r="6" spans="1:7" hidden="1" outlineLevel="1" x14ac:dyDescent="0.25">
      <c r="A6" s="109" t="s">
        <v>23</v>
      </c>
      <c r="B6" s="110"/>
      <c r="C6" s="92"/>
      <c r="D6" s="92"/>
      <c r="E6" s="93"/>
      <c r="F6" s="93"/>
      <c r="G6" s="94"/>
    </row>
    <row r="7" spans="1:7" hidden="1" outlineLevel="1" x14ac:dyDescent="0.25">
      <c r="A7" s="111" t="s">
        <v>24</v>
      </c>
      <c r="B7" s="112"/>
      <c r="C7" s="112"/>
      <c r="D7" s="92"/>
      <c r="E7" s="93"/>
    </row>
    <row r="8" spans="1:7" ht="12.75" hidden="1" outlineLevel="1" thickBot="1" x14ac:dyDescent="0.3">
      <c r="A8" s="92"/>
      <c r="B8" s="92"/>
      <c r="C8" s="92"/>
      <c r="D8" s="92"/>
      <c r="E8" s="93"/>
      <c r="F8" s="93"/>
      <c r="G8" s="94"/>
    </row>
    <row r="9" spans="1:7" ht="24.75" hidden="1" outlineLevel="1" thickBot="1" x14ac:dyDescent="0.3">
      <c r="A9" s="92"/>
      <c r="B9" s="92"/>
      <c r="C9" s="92"/>
      <c r="D9" s="67" t="s">
        <v>25</v>
      </c>
      <c r="E9" s="68" t="s">
        <v>26</v>
      </c>
      <c r="F9" s="93"/>
      <c r="G9" s="100"/>
    </row>
    <row r="10" spans="1:7" hidden="1" outlineLevel="1" x14ac:dyDescent="0.25">
      <c r="A10" s="69" t="s">
        <v>27</v>
      </c>
      <c r="B10" s="70" t="s">
        <v>28</v>
      </c>
      <c r="C10" s="71" t="s">
        <v>29</v>
      </c>
      <c r="D10" s="72"/>
      <c r="E10" s="73"/>
      <c r="F10" s="93"/>
      <c r="G10" s="74"/>
    </row>
    <row r="11" spans="1:7" hidden="1" outlineLevel="1" x14ac:dyDescent="0.25">
      <c r="A11" s="75" t="s">
        <v>30</v>
      </c>
      <c r="B11" s="76" t="s">
        <v>31</v>
      </c>
      <c r="C11" s="77" t="s">
        <v>32</v>
      </c>
      <c r="D11" s="78"/>
      <c r="E11" s="79" t="e">
        <f>0.15+0.85*$D$11/$D$10</f>
        <v>#DIV/0!</v>
      </c>
      <c r="F11" s="93"/>
    </row>
    <row r="12" spans="1:7" hidden="1" outlineLevel="1" x14ac:dyDescent="0.25">
      <c r="A12" s="80"/>
      <c r="B12" s="76" t="s">
        <v>33</v>
      </c>
      <c r="C12" s="77" t="s">
        <v>32</v>
      </c>
      <c r="D12" s="81"/>
      <c r="E12" s="82" t="e">
        <f>0.15+0.85*$D$12/$D$10</f>
        <v>#DIV/0!</v>
      </c>
    </row>
    <row r="13" spans="1:7" hidden="1" outlineLevel="1" x14ac:dyDescent="0.25">
      <c r="A13" s="80"/>
      <c r="B13" s="76" t="s">
        <v>34</v>
      </c>
      <c r="C13" s="77" t="s">
        <v>32</v>
      </c>
      <c r="D13" s="83"/>
      <c r="E13" s="84" t="e">
        <f>0.15+0.85*$D$13/$D$10</f>
        <v>#DIV/0!</v>
      </c>
    </row>
    <row r="14" spans="1:7" hidden="1" outlineLevel="1" x14ac:dyDescent="0.25">
      <c r="A14" s="80"/>
      <c r="B14" s="76" t="s">
        <v>35</v>
      </c>
      <c r="C14" s="77" t="s">
        <v>32</v>
      </c>
      <c r="D14" s="85"/>
      <c r="E14" s="86" t="e">
        <f>0.15+0.85*$D$14/$D$10</f>
        <v>#DIV/0!</v>
      </c>
    </row>
    <row r="15" spans="1:7" ht="12.75" hidden="1" outlineLevel="1" thickBot="1" x14ac:dyDescent="0.3">
      <c r="A15" s="87"/>
      <c r="B15" s="88" t="s">
        <v>36</v>
      </c>
      <c r="C15" s="89" t="s">
        <v>32</v>
      </c>
      <c r="D15" s="90"/>
      <c r="E15" s="91" t="e">
        <f>0.15+0.85*$D$15/$D$10</f>
        <v>#DIV/0!</v>
      </c>
    </row>
    <row r="16" spans="1:7" hidden="1" outlineLevel="1" x14ac:dyDescent="0.25"/>
    <row r="17" spans="1:51" outlineLevel="1" x14ac:dyDescent="0.25"/>
    <row r="18" spans="1:51" ht="17.25" thickBot="1" x14ac:dyDescent="0.3">
      <c r="A18" s="125"/>
      <c r="B18" s="125"/>
      <c r="C18" s="125"/>
      <c r="D18" s="125"/>
      <c r="E18" s="126"/>
      <c r="F18" s="126"/>
      <c r="G18" s="126"/>
      <c r="H18" s="125"/>
      <c r="I18" s="125"/>
      <c r="J18" s="125"/>
      <c r="K18" s="125"/>
      <c r="L18" s="125"/>
      <c r="M18" s="125"/>
      <c r="N18" s="127"/>
      <c r="O18" s="259" t="s">
        <v>50</v>
      </c>
      <c r="P18" s="259"/>
      <c r="Q18" s="128"/>
      <c r="R18" s="128"/>
      <c r="S18" s="128"/>
      <c r="T18" s="128"/>
      <c r="U18" s="128"/>
      <c r="V18" s="128"/>
      <c r="W18" s="128"/>
      <c r="X18" s="128"/>
      <c r="Y18" s="128"/>
      <c r="Z18" s="128"/>
      <c r="AA18" s="128"/>
      <c r="AB18" s="128"/>
      <c r="AC18" s="128"/>
      <c r="AD18" s="128"/>
      <c r="AE18" s="128"/>
      <c r="AF18" s="128"/>
      <c r="AG18" s="128"/>
      <c r="AH18" s="128"/>
      <c r="AI18" s="128"/>
      <c r="AJ18" s="128"/>
      <c r="AK18" s="128"/>
      <c r="AL18" s="128"/>
      <c r="AM18" s="128"/>
      <c r="AN18" s="128"/>
      <c r="AO18" s="128"/>
      <c r="AP18" s="128"/>
      <c r="AQ18" s="128"/>
      <c r="AR18" s="128"/>
      <c r="AS18" s="128"/>
      <c r="AT18" s="128"/>
      <c r="AU18" s="128"/>
      <c r="AV18" s="128"/>
      <c r="AW18" s="125"/>
      <c r="AX18" s="125"/>
      <c r="AY18" s="125"/>
    </row>
    <row r="19" spans="1:51" ht="64.5" thickBot="1" x14ac:dyDescent="0.3">
      <c r="A19" s="129" t="s">
        <v>0</v>
      </c>
      <c r="B19" s="130" t="s">
        <v>1</v>
      </c>
      <c r="C19" s="130" t="s">
        <v>2</v>
      </c>
      <c r="D19" s="130" t="s">
        <v>340</v>
      </c>
      <c r="E19" s="130" t="s">
        <v>210</v>
      </c>
      <c r="F19" s="130" t="s">
        <v>119</v>
      </c>
      <c r="G19" s="130" t="s">
        <v>3</v>
      </c>
      <c r="H19" s="131" t="s">
        <v>4</v>
      </c>
      <c r="I19" s="130" t="s">
        <v>5</v>
      </c>
      <c r="J19" s="130" t="s">
        <v>6</v>
      </c>
      <c r="K19" s="130" t="s">
        <v>8</v>
      </c>
      <c r="L19" s="130" t="s">
        <v>9</v>
      </c>
      <c r="M19" s="132" t="s">
        <v>10</v>
      </c>
      <c r="N19" s="133" t="s">
        <v>7</v>
      </c>
      <c r="O19" s="134" t="s">
        <v>215</v>
      </c>
      <c r="P19" s="135" t="s">
        <v>37</v>
      </c>
      <c r="Q19" s="136" t="s">
        <v>39</v>
      </c>
      <c r="R19" s="137" t="s">
        <v>38</v>
      </c>
      <c r="S19" s="137" t="s">
        <v>52</v>
      </c>
      <c r="T19" s="137" t="s">
        <v>51</v>
      </c>
      <c r="U19" s="138" t="s">
        <v>53</v>
      </c>
      <c r="V19" s="139"/>
      <c r="W19" s="140" t="s">
        <v>41</v>
      </c>
      <c r="X19" s="141" t="s">
        <v>40</v>
      </c>
      <c r="Y19" s="141" t="s">
        <v>219</v>
      </c>
      <c r="Z19" s="141" t="s">
        <v>55</v>
      </c>
      <c r="AA19" s="142" t="s">
        <v>54</v>
      </c>
      <c r="AB19" s="143"/>
      <c r="AC19" s="144" t="s">
        <v>43</v>
      </c>
      <c r="AD19" s="145" t="s">
        <v>42</v>
      </c>
      <c r="AE19" s="145" t="s">
        <v>221</v>
      </c>
      <c r="AF19" s="145" t="s">
        <v>220</v>
      </c>
      <c r="AG19" s="146" t="s">
        <v>56</v>
      </c>
      <c r="AH19" s="147"/>
      <c r="AI19" s="148" t="s">
        <v>45</v>
      </c>
      <c r="AJ19" s="149" t="s">
        <v>44</v>
      </c>
      <c r="AK19" s="149" t="s">
        <v>61</v>
      </c>
      <c r="AL19" s="149" t="s">
        <v>60</v>
      </c>
      <c r="AM19" s="150" t="s">
        <v>57</v>
      </c>
      <c r="AN19" s="151"/>
      <c r="AO19" s="152" t="s">
        <v>47</v>
      </c>
      <c r="AP19" s="153" t="s">
        <v>46</v>
      </c>
      <c r="AQ19" s="153" t="s">
        <v>63</v>
      </c>
      <c r="AR19" s="153" t="s">
        <v>62</v>
      </c>
      <c r="AS19" s="154" t="s">
        <v>58</v>
      </c>
      <c r="AT19" s="155"/>
      <c r="AU19" s="156" t="s">
        <v>49</v>
      </c>
      <c r="AV19" s="157" t="s">
        <v>48</v>
      </c>
      <c r="AW19" s="158" t="s">
        <v>65</v>
      </c>
      <c r="AX19" s="158" t="s">
        <v>64</v>
      </c>
      <c r="AY19" s="159" t="s">
        <v>59</v>
      </c>
    </row>
    <row r="20" spans="1:51" s="101" customFormat="1" ht="24" customHeight="1" x14ac:dyDescent="0.25">
      <c r="A20" s="160"/>
      <c r="B20" s="161" t="s">
        <v>253</v>
      </c>
      <c r="C20" s="161" t="s">
        <v>254</v>
      </c>
      <c r="D20" s="162" t="s">
        <v>341</v>
      </c>
      <c r="E20" s="162"/>
      <c r="F20" s="162" t="str">
        <f>CONCATENATE(C20,J20,M20,K20)</f>
        <v>053001PROF_</v>
      </c>
      <c r="G20" s="162" t="str">
        <f>CONCATENATE(C20,J20,M20,K20,M20,L20)</f>
        <v>053001PROF__</v>
      </c>
      <c r="H20" s="163" t="s">
        <v>255</v>
      </c>
      <c r="I20" s="164" t="s">
        <v>19</v>
      </c>
      <c r="J20" s="162" t="s">
        <v>15</v>
      </c>
      <c r="K20" s="164"/>
      <c r="L20" s="164"/>
      <c r="M20" s="164" t="s">
        <v>10</v>
      </c>
      <c r="N20" s="165">
        <v>2</v>
      </c>
      <c r="O20" s="249"/>
      <c r="P20" s="250"/>
      <c r="Q20" s="230">
        <f>O20*(P20+1)</f>
        <v>0</v>
      </c>
      <c r="R20" s="231">
        <f>Q20/12</f>
        <v>0</v>
      </c>
      <c r="S20" s="232">
        <f>SUM(Q20:Q22)</f>
        <v>0</v>
      </c>
      <c r="T20" s="232">
        <f>SUM(R20:R22)</f>
        <v>0</v>
      </c>
      <c r="U20" s="168"/>
      <c r="V20" s="169"/>
      <c r="W20" s="166" t="e">
        <f>Q20*$E$11</f>
        <v>#DIV/0!</v>
      </c>
      <c r="X20" s="167" t="e">
        <f>W20/12</f>
        <v>#DIV/0!</v>
      </c>
      <c r="Y20" s="168" t="e">
        <f>SUM(W20:W22)</f>
        <v>#DIV/0!</v>
      </c>
      <c r="Z20" s="168" t="e">
        <f>SUM(X20:X22)</f>
        <v>#DIV/0!</v>
      </c>
      <c r="AA20" s="168"/>
      <c r="AB20" s="170"/>
      <c r="AC20" s="166" t="e">
        <f>Q20*$E$12</f>
        <v>#DIV/0!</v>
      </c>
      <c r="AD20" s="167" t="e">
        <f>AC20/12</f>
        <v>#DIV/0!</v>
      </c>
      <c r="AE20" s="168" t="e">
        <f>SUM(AC20:AC22)</f>
        <v>#DIV/0!</v>
      </c>
      <c r="AF20" s="168" t="e">
        <f>SUM(AD20:AD22)</f>
        <v>#DIV/0!</v>
      </c>
      <c r="AG20" s="168"/>
      <c r="AH20" s="170"/>
      <c r="AI20" s="166" t="e">
        <f t="shared" ref="AI20:AI61" si="0">Q20*$E$13</f>
        <v>#DIV/0!</v>
      </c>
      <c r="AJ20" s="167" t="e">
        <f>AI20/12</f>
        <v>#DIV/0!</v>
      </c>
      <c r="AK20" s="168" t="e">
        <f>SUM(AI20:AI22)</f>
        <v>#DIV/0!</v>
      </c>
      <c r="AL20" s="168" t="e">
        <f>SUM(AJ20:AJ22)</f>
        <v>#DIV/0!</v>
      </c>
      <c r="AM20" s="168"/>
      <c r="AN20" s="170"/>
      <c r="AO20" s="166" t="e">
        <f t="shared" ref="AO20:AO61" si="1">Q20*$E$14</f>
        <v>#DIV/0!</v>
      </c>
      <c r="AP20" s="167" t="e">
        <f>AO20/12</f>
        <v>#DIV/0!</v>
      </c>
      <c r="AQ20" s="168" t="e">
        <f>SUM(AO20:AO22)</f>
        <v>#DIV/0!</v>
      </c>
      <c r="AR20" s="168" t="e">
        <f>SUM(AP20:AP22)</f>
        <v>#DIV/0!</v>
      </c>
      <c r="AS20" s="168"/>
      <c r="AT20" s="170"/>
      <c r="AU20" s="166" t="e">
        <f t="shared" ref="AU20" si="2">Q20*$E$15</f>
        <v>#DIV/0!</v>
      </c>
      <c r="AV20" s="167" t="e">
        <f>AU20/12</f>
        <v>#DIV/0!</v>
      </c>
      <c r="AW20" s="168" t="e">
        <f>SUM(AU20:AU22)</f>
        <v>#DIV/0!</v>
      </c>
      <c r="AX20" s="168" t="e">
        <f>SUM(AV20:AV22)</f>
        <v>#DIV/0!</v>
      </c>
      <c r="AY20" s="168"/>
    </row>
    <row r="21" spans="1:51" s="101" customFormat="1" ht="17.100000000000001" customHeight="1" x14ac:dyDescent="0.25">
      <c r="A21" s="171"/>
      <c r="B21" s="172" t="s">
        <v>253</v>
      </c>
      <c r="C21" s="172" t="s">
        <v>254</v>
      </c>
      <c r="D21" s="173" t="s">
        <v>341</v>
      </c>
      <c r="E21" s="173"/>
      <c r="F21" s="173" t="str">
        <f t="shared" ref="F21:F61" si="3">CONCATENATE(C21,J21,M21,K21)</f>
        <v>053001PROF_</v>
      </c>
      <c r="G21" s="173" t="str">
        <f t="shared" ref="G21:G61" si="4">CONCATENATE(C21,J21,M21,K21,M21,L21)</f>
        <v>053001PROF__</v>
      </c>
      <c r="H21" s="174" t="s">
        <v>256</v>
      </c>
      <c r="I21" s="175" t="s">
        <v>19</v>
      </c>
      <c r="J21" s="173" t="s">
        <v>15</v>
      </c>
      <c r="K21" s="175"/>
      <c r="L21" s="175"/>
      <c r="M21" s="175" t="s">
        <v>10</v>
      </c>
      <c r="N21" s="176">
        <v>2</v>
      </c>
      <c r="O21" s="251"/>
      <c r="P21" s="252"/>
      <c r="Q21" s="233">
        <f t="shared" ref="Q21:Q54" si="5">O21*(P21+1)</f>
        <v>0</v>
      </c>
      <c r="R21" s="234">
        <f t="shared" ref="R21:R61" si="6">Q21/12</f>
        <v>0</v>
      </c>
      <c r="S21" s="235"/>
      <c r="T21" s="235"/>
      <c r="U21" s="181"/>
      <c r="V21" s="182"/>
      <c r="W21" s="179" t="e">
        <f t="shared" ref="W21:W61" si="7">Q21*$E$11</f>
        <v>#DIV/0!</v>
      </c>
      <c r="X21" s="180" t="e">
        <f t="shared" ref="X21:X61" si="8">W21/12</f>
        <v>#DIV/0!</v>
      </c>
      <c r="Y21" s="181"/>
      <c r="Z21" s="181"/>
      <c r="AA21" s="181"/>
      <c r="AB21" s="183"/>
      <c r="AC21" s="179" t="e">
        <f t="shared" ref="AC21:AC61" si="9">Q21*$E$12</f>
        <v>#DIV/0!</v>
      </c>
      <c r="AD21" s="180" t="e">
        <f t="shared" ref="AD21:AD61" si="10">AC21/12</f>
        <v>#DIV/0!</v>
      </c>
      <c r="AE21" s="181"/>
      <c r="AF21" s="181"/>
      <c r="AG21" s="181"/>
      <c r="AH21" s="183"/>
      <c r="AI21" s="179" t="e">
        <f t="shared" si="0"/>
        <v>#DIV/0!</v>
      </c>
      <c r="AJ21" s="180" t="e">
        <f t="shared" ref="AJ21:AJ61" si="11">AI21/12</f>
        <v>#DIV/0!</v>
      </c>
      <c r="AK21" s="181"/>
      <c r="AL21" s="181"/>
      <c r="AM21" s="181"/>
      <c r="AN21" s="183"/>
      <c r="AO21" s="179" t="e">
        <f t="shared" si="1"/>
        <v>#DIV/0!</v>
      </c>
      <c r="AP21" s="180" t="e">
        <f t="shared" ref="AP21:AP61" si="12">AO21/12</f>
        <v>#DIV/0!</v>
      </c>
      <c r="AQ21" s="181"/>
      <c r="AR21" s="181"/>
      <c r="AS21" s="181"/>
      <c r="AT21" s="183"/>
      <c r="AU21" s="179" t="e">
        <f t="shared" ref="AU21:AU61" si="13">Q21*$E$15</f>
        <v>#DIV/0!</v>
      </c>
      <c r="AV21" s="180" t="e">
        <f t="shared" ref="AV21:AV61" si="14">AU21/12</f>
        <v>#DIV/0!</v>
      </c>
      <c r="AW21" s="181"/>
      <c r="AX21" s="181"/>
      <c r="AY21" s="181"/>
    </row>
    <row r="22" spans="1:51" s="101" customFormat="1" ht="17.100000000000001" customHeight="1" thickBot="1" x14ac:dyDescent="0.3">
      <c r="A22" s="184"/>
      <c r="B22" s="185" t="s">
        <v>253</v>
      </c>
      <c r="C22" s="185" t="s">
        <v>254</v>
      </c>
      <c r="D22" s="186" t="s">
        <v>341</v>
      </c>
      <c r="E22" s="186"/>
      <c r="F22" s="186" t="str">
        <f t="shared" si="3"/>
        <v>053001PROF_</v>
      </c>
      <c r="G22" s="186" t="str">
        <f t="shared" si="4"/>
        <v>053001PROF__</v>
      </c>
      <c r="H22" s="187" t="s">
        <v>257</v>
      </c>
      <c r="I22" s="188" t="s">
        <v>19</v>
      </c>
      <c r="J22" s="186" t="s">
        <v>15</v>
      </c>
      <c r="K22" s="188"/>
      <c r="L22" s="188"/>
      <c r="M22" s="188" t="s">
        <v>10</v>
      </c>
      <c r="N22" s="189">
        <v>2</v>
      </c>
      <c r="O22" s="253"/>
      <c r="P22" s="254"/>
      <c r="Q22" s="236">
        <f t="shared" si="5"/>
        <v>0</v>
      </c>
      <c r="R22" s="237">
        <f t="shared" si="6"/>
        <v>0</v>
      </c>
      <c r="S22" s="238"/>
      <c r="T22" s="238"/>
      <c r="U22" s="192"/>
      <c r="V22" s="182"/>
      <c r="W22" s="190" t="e">
        <f t="shared" si="7"/>
        <v>#DIV/0!</v>
      </c>
      <c r="X22" s="191" t="e">
        <f t="shared" si="8"/>
        <v>#DIV/0!</v>
      </c>
      <c r="Y22" s="192"/>
      <c r="Z22" s="192"/>
      <c r="AA22" s="192"/>
      <c r="AB22" s="183"/>
      <c r="AC22" s="190" t="e">
        <f t="shared" si="9"/>
        <v>#DIV/0!</v>
      </c>
      <c r="AD22" s="191" t="e">
        <f t="shared" si="10"/>
        <v>#DIV/0!</v>
      </c>
      <c r="AE22" s="192"/>
      <c r="AF22" s="192"/>
      <c r="AG22" s="192"/>
      <c r="AH22" s="183"/>
      <c r="AI22" s="190" t="e">
        <f t="shared" si="0"/>
        <v>#DIV/0!</v>
      </c>
      <c r="AJ22" s="191" t="e">
        <f t="shared" si="11"/>
        <v>#DIV/0!</v>
      </c>
      <c r="AK22" s="192"/>
      <c r="AL22" s="192"/>
      <c r="AM22" s="192"/>
      <c r="AN22" s="183"/>
      <c r="AO22" s="190" t="e">
        <f t="shared" si="1"/>
        <v>#DIV/0!</v>
      </c>
      <c r="AP22" s="191" t="e">
        <f t="shared" si="12"/>
        <v>#DIV/0!</v>
      </c>
      <c r="AQ22" s="192"/>
      <c r="AR22" s="192"/>
      <c r="AS22" s="192"/>
      <c r="AT22" s="183"/>
      <c r="AU22" s="190" t="e">
        <f t="shared" si="13"/>
        <v>#DIV/0!</v>
      </c>
      <c r="AV22" s="191" t="e">
        <f t="shared" si="14"/>
        <v>#DIV/0!</v>
      </c>
      <c r="AW22" s="192"/>
      <c r="AX22" s="192"/>
      <c r="AY22" s="192"/>
    </row>
    <row r="23" spans="1:51" s="101" customFormat="1" ht="17.100000000000001" customHeight="1" x14ac:dyDescent="0.25">
      <c r="A23" s="160"/>
      <c r="B23" s="161" t="s">
        <v>259</v>
      </c>
      <c r="C23" s="161" t="s">
        <v>258</v>
      </c>
      <c r="D23" s="162" t="s">
        <v>341</v>
      </c>
      <c r="E23" s="162"/>
      <c r="F23" s="162" t="str">
        <f t="shared" si="3"/>
        <v>054003PROF_</v>
      </c>
      <c r="G23" s="162" t="str">
        <f t="shared" si="4"/>
        <v>054003PROF__</v>
      </c>
      <c r="H23" s="163" t="s">
        <v>260</v>
      </c>
      <c r="I23" s="164" t="s">
        <v>19</v>
      </c>
      <c r="J23" s="162" t="s">
        <v>15</v>
      </c>
      <c r="K23" s="164"/>
      <c r="L23" s="164"/>
      <c r="M23" s="164" t="s">
        <v>10</v>
      </c>
      <c r="N23" s="165">
        <v>2</v>
      </c>
      <c r="O23" s="249"/>
      <c r="P23" s="250"/>
      <c r="Q23" s="230">
        <f t="shared" si="5"/>
        <v>0</v>
      </c>
      <c r="R23" s="231">
        <f t="shared" si="6"/>
        <v>0</v>
      </c>
      <c r="S23" s="232">
        <f>SUM(Q23:Q24)</f>
        <v>0</v>
      </c>
      <c r="T23" s="232">
        <f>SUM(R23:R24)</f>
        <v>0</v>
      </c>
      <c r="U23" s="168"/>
      <c r="V23" s="182"/>
      <c r="W23" s="166" t="e">
        <f t="shared" si="7"/>
        <v>#DIV/0!</v>
      </c>
      <c r="X23" s="167" t="e">
        <f t="shared" si="8"/>
        <v>#DIV/0!</v>
      </c>
      <c r="Y23" s="168" t="e">
        <f>SUM(W23:W24)</f>
        <v>#DIV/0!</v>
      </c>
      <c r="Z23" s="168" t="e">
        <f>SUM(X23:X24)</f>
        <v>#DIV/0!</v>
      </c>
      <c r="AA23" s="168"/>
      <c r="AB23" s="183"/>
      <c r="AC23" s="166" t="e">
        <f t="shared" si="9"/>
        <v>#DIV/0!</v>
      </c>
      <c r="AD23" s="167" t="e">
        <f t="shared" si="10"/>
        <v>#DIV/0!</v>
      </c>
      <c r="AE23" s="168" t="e">
        <f>SUM(AC23:AC24)</f>
        <v>#DIV/0!</v>
      </c>
      <c r="AF23" s="168" t="e">
        <f>SUM(AD23:AD24)</f>
        <v>#DIV/0!</v>
      </c>
      <c r="AG23" s="168"/>
      <c r="AH23" s="183"/>
      <c r="AI23" s="166" t="e">
        <f t="shared" si="0"/>
        <v>#DIV/0!</v>
      </c>
      <c r="AJ23" s="167" t="e">
        <f t="shared" si="11"/>
        <v>#DIV/0!</v>
      </c>
      <c r="AK23" s="168" t="e">
        <f>SUM(AI23:AI24)</f>
        <v>#DIV/0!</v>
      </c>
      <c r="AL23" s="168" t="e">
        <f>SUM(AJ23:AJ24)</f>
        <v>#DIV/0!</v>
      </c>
      <c r="AM23" s="168"/>
      <c r="AN23" s="183"/>
      <c r="AO23" s="166" t="e">
        <f t="shared" si="1"/>
        <v>#DIV/0!</v>
      </c>
      <c r="AP23" s="167" t="e">
        <f t="shared" si="12"/>
        <v>#DIV/0!</v>
      </c>
      <c r="AQ23" s="168" t="e">
        <f>SUM(AO23:AO24)</f>
        <v>#DIV/0!</v>
      </c>
      <c r="AR23" s="168" t="e">
        <f>SUM(AP23:AP24)</f>
        <v>#DIV/0!</v>
      </c>
      <c r="AS23" s="168"/>
      <c r="AT23" s="183"/>
      <c r="AU23" s="166" t="e">
        <f t="shared" si="13"/>
        <v>#DIV/0!</v>
      </c>
      <c r="AV23" s="167" t="e">
        <f t="shared" si="14"/>
        <v>#DIV/0!</v>
      </c>
      <c r="AW23" s="168" t="e">
        <f>SUM(AU23:AU24)</f>
        <v>#DIV/0!</v>
      </c>
      <c r="AX23" s="168" t="e">
        <f>SUM(AV23:AV24)</f>
        <v>#DIV/0!</v>
      </c>
      <c r="AY23" s="168"/>
    </row>
    <row r="24" spans="1:51" s="101" customFormat="1" ht="17.100000000000001" customHeight="1" thickBot="1" x14ac:dyDescent="0.3">
      <c r="A24" s="184"/>
      <c r="B24" s="185" t="s">
        <v>259</v>
      </c>
      <c r="C24" s="185" t="s">
        <v>258</v>
      </c>
      <c r="D24" s="186" t="s">
        <v>341</v>
      </c>
      <c r="E24" s="186"/>
      <c r="F24" s="186" t="str">
        <f t="shared" si="3"/>
        <v>054003PROC_</v>
      </c>
      <c r="G24" s="186" t="str">
        <f t="shared" si="4"/>
        <v>054003PROC__</v>
      </c>
      <c r="H24" s="187" t="s">
        <v>261</v>
      </c>
      <c r="I24" s="188" t="s">
        <v>19</v>
      </c>
      <c r="J24" s="186" t="s">
        <v>16</v>
      </c>
      <c r="K24" s="188"/>
      <c r="L24" s="188"/>
      <c r="M24" s="188" t="s">
        <v>10</v>
      </c>
      <c r="N24" s="189">
        <v>2</v>
      </c>
      <c r="O24" s="253"/>
      <c r="P24" s="254"/>
      <c r="Q24" s="236">
        <f t="shared" si="5"/>
        <v>0</v>
      </c>
      <c r="R24" s="237">
        <f t="shared" si="6"/>
        <v>0</v>
      </c>
      <c r="S24" s="238"/>
      <c r="T24" s="238"/>
      <c r="U24" s="192"/>
      <c r="V24" s="182"/>
      <c r="W24" s="190" t="e">
        <f t="shared" si="7"/>
        <v>#DIV/0!</v>
      </c>
      <c r="X24" s="191" t="e">
        <f t="shared" si="8"/>
        <v>#DIV/0!</v>
      </c>
      <c r="Y24" s="192"/>
      <c r="Z24" s="192"/>
      <c r="AA24" s="192"/>
      <c r="AB24" s="183"/>
      <c r="AC24" s="190" t="e">
        <f t="shared" si="9"/>
        <v>#DIV/0!</v>
      </c>
      <c r="AD24" s="191" t="e">
        <f t="shared" si="10"/>
        <v>#DIV/0!</v>
      </c>
      <c r="AE24" s="192"/>
      <c r="AF24" s="192"/>
      <c r="AG24" s="192"/>
      <c r="AH24" s="183"/>
      <c r="AI24" s="190" t="e">
        <f t="shared" si="0"/>
        <v>#DIV/0!</v>
      </c>
      <c r="AJ24" s="191" t="e">
        <f t="shared" si="11"/>
        <v>#DIV/0!</v>
      </c>
      <c r="AK24" s="192"/>
      <c r="AL24" s="192"/>
      <c r="AM24" s="192"/>
      <c r="AN24" s="183"/>
      <c r="AO24" s="190" t="e">
        <f t="shared" si="1"/>
        <v>#DIV/0!</v>
      </c>
      <c r="AP24" s="191" t="e">
        <f t="shared" si="12"/>
        <v>#DIV/0!</v>
      </c>
      <c r="AQ24" s="192"/>
      <c r="AR24" s="192"/>
      <c r="AS24" s="192"/>
      <c r="AT24" s="183"/>
      <c r="AU24" s="190" t="e">
        <f t="shared" si="13"/>
        <v>#DIV/0!</v>
      </c>
      <c r="AV24" s="191" t="e">
        <f t="shared" si="14"/>
        <v>#DIV/0!</v>
      </c>
      <c r="AW24" s="192"/>
      <c r="AX24" s="192"/>
      <c r="AY24" s="192"/>
    </row>
    <row r="25" spans="1:51" s="101" customFormat="1" ht="17.100000000000001" customHeight="1" x14ac:dyDescent="0.25">
      <c r="A25" s="160"/>
      <c r="B25" s="161" t="s">
        <v>240</v>
      </c>
      <c r="C25" s="161" t="s">
        <v>241</v>
      </c>
      <c r="D25" s="162" t="s">
        <v>341</v>
      </c>
      <c r="E25" s="162"/>
      <c r="F25" s="162" t="str">
        <f t="shared" si="3"/>
        <v>056001PROF_</v>
      </c>
      <c r="G25" s="162" t="str">
        <f t="shared" si="4"/>
        <v>056001PROF__</v>
      </c>
      <c r="H25" s="163" t="s">
        <v>242</v>
      </c>
      <c r="I25" s="164" t="s">
        <v>19</v>
      </c>
      <c r="J25" s="162" t="s">
        <v>15</v>
      </c>
      <c r="K25" s="164"/>
      <c r="L25" s="164"/>
      <c r="M25" s="164" t="s">
        <v>10</v>
      </c>
      <c r="N25" s="165">
        <v>2</v>
      </c>
      <c r="O25" s="249"/>
      <c r="P25" s="250"/>
      <c r="Q25" s="230">
        <f t="shared" si="5"/>
        <v>0</v>
      </c>
      <c r="R25" s="231">
        <f t="shared" si="6"/>
        <v>0</v>
      </c>
      <c r="S25" s="232">
        <f>SUM(Q25:Q30)</f>
        <v>0</v>
      </c>
      <c r="T25" s="232">
        <f>SUM(R25:R30)</f>
        <v>0</v>
      </c>
      <c r="U25" s="168"/>
      <c r="V25" s="182"/>
      <c r="W25" s="166" t="e">
        <f t="shared" si="7"/>
        <v>#DIV/0!</v>
      </c>
      <c r="X25" s="167" t="e">
        <f t="shared" si="8"/>
        <v>#DIV/0!</v>
      </c>
      <c r="Y25" s="168" t="e">
        <f>SUM(W25:W30)</f>
        <v>#DIV/0!</v>
      </c>
      <c r="Z25" s="168" t="e">
        <f>SUM(X25:X30)</f>
        <v>#DIV/0!</v>
      </c>
      <c r="AA25" s="168"/>
      <c r="AB25" s="183"/>
      <c r="AC25" s="166" t="e">
        <f t="shared" si="9"/>
        <v>#DIV/0!</v>
      </c>
      <c r="AD25" s="167" t="e">
        <f t="shared" si="10"/>
        <v>#DIV/0!</v>
      </c>
      <c r="AE25" s="168" t="e">
        <f>SUM(AC25:AC30)</f>
        <v>#DIV/0!</v>
      </c>
      <c r="AF25" s="168" t="e">
        <f>SUM(AD25:AD30)</f>
        <v>#DIV/0!</v>
      </c>
      <c r="AG25" s="168"/>
      <c r="AH25" s="183"/>
      <c r="AI25" s="166" t="e">
        <f t="shared" si="0"/>
        <v>#DIV/0!</v>
      </c>
      <c r="AJ25" s="167" t="e">
        <f t="shared" si="11"/>
        <v>#DIV/0!</v>
      </c>
      <c r="AK25" s="168" t="e">
        <f>SUM(AI25:AI30)</f>
        <v>#DIV/0!</v>
      </c>
      <c r="AL25" s="168" t="e">
        <f>SUM(AJ25:AJ30)</f>
        <v>#DIV/0!</v>
      </c>
      <c r="AM25" s="168"/>
      <c r="AN25" s="183"/>
      <c r="AO25" s="166" t="e">
        <f t="shared" si="1"/>
        <v>#DIV/0!</v>
      </c>
      <c r="AP25" s="167" t="e">
        <f t="shared" si="12"/>
        <v>#DIV/0!</v>
      </c>
      <c r="AQ25" s="168" t="e">
        <f>SUM(AO25:AO30)</f>
        <v>#DIV/0!</v>
      </c>
      <c r="AR25" s="168" t="e">
        <f>SUM(AP25:AP30)</f>
        <v>#DIV/0!</v>
      </c>
      <c r="AS25" s="168"/>
      <c r="AT25" s="183"/>
      <c r="AU25" s="166" t="e">
        <f t="shared" si="13"/>
        <v>#DIV/0!</v>
      </c>
      <c r="AV25" s="167" t="e">
        <f t="shared" si="14"/>
        <v>#DIV/0!</v>
      </c>
      <c r="AW25" s="168" t="e">
        <f>SUM(AU25:AU30)</f>
        <v>#DIV/0!</v>
      </c>
      <c r="AX25" s="168" t="e">
        <f>SUM(AV25:AV30)</f>
        <v>#DIV/0!</v>
      </c>
      <c r="AY25" s="168"/>
    </row>
    <row r="26" spans="1:51" s="101" customFormat="1" ht="17.100000000000001" customHeight="1" x14ac:dyDescent="0.25">
      <c r="A26" s="171"/>
      <c r="B26" s="172" t="s">
        <v>240</v>
      </c>
      <c r="C26" s="172" t="s">
        <v>241</v>
      </c>
      <c r="D26" s="173" t="s">
        <v>341</v>
      </c>
      <c r="E26" s="173"/>
      <c r="F26" s="173" t="str">
        <f t="shared" si="3"/>
        <v>056001PROF_</v>
      </c>
      <c r="G26" s="173" t="str">
        <f t="shared" si="4"/>
        <v>056001PROF__</v>
      </c>
      <c r="H26" s="174" t="s">
        <v>262</v>
      </c>
      <c r="I26" s="175" t="s">
        <v>19</v>
      </c>
      <c r="J26" s="173" t="s">
        <v>15</v>
      </c>
      <c r="K26" s="175"/>
      <c r="L26" s="175"/>
      <c r="M26" s="175" t="s">
        <v>10</v>
      </c>
      <c r="N26" s="176">
        <v>2</v>
      </c>
      <c r="O26" s="251"/>
      <c r="P26" s="252"/>
      <c r="Q26" s="233">
        <f t="shared" si="5"/>
        <v>0</v>
      </c>
      <c r="R26" s="234">
        <f t="shared" si="6"/>
        <v>0</v>
      </c>
      <c r="S26" s="235"/>
      <c r="T26" s="235"/>
      <c r="U26" s="181"/>
      <c r="V26" s="182"/>
      <c r="W26" s="179" t="e">
        <f t="shared" si="7"/>
        <v>#DIV/0!</v>
      </c>
      <c r="X26" s="180" t="e">
        <f t="shared" si="8"/>
        <v>#DIV/0!</v>
      </c>
      <c r="Y26" s="181"/>
      <c r="Z26" s="181"/>
      <c r="AA26" s="181"/>
      <c r="AB26" s="183"/>
      <c r="AC26" s="179" t="e">
        <f t="shared" si="9"/>
        <v>#DIV/0!</v>
      </c>
      <c r="AD26" s="180" t="e">
        <f t="shared" si="10"/>
        <v>#DIV/0!</v>
      </c>
      <c r="AE26" s="181"/>
      <c r="AF26" s="181"/>
      <c r="AG26" s="181"/>
      <c r="AH26" s="183"/>
      <c r="AI26" s="179" t="e">
        <f t="shared" si="0"/>
        <v>#DIV/0!</v>
      </c>
      <c r="AJ26" s="180" t="e">
        <f t="shared" si="11"/>
        <v>#DIV/0!</v>
      </c>
      <c r="AK26" s="181"/>
      <c r="AL26" s="181"/>
      <c r="AM26" s="181"/>
      <c r="AN26" s="183"/>
      <c r="AO26" s="179" t="e">
        <f t="shared" si="1"/>
        <v>#DIV/0!</v>
      </c>
      <c r="AP26" s="180" t="e">
        <f t="shared" si="12"/>
        <v>#DIV/0!</v>
      </c>
      <c r="AQ26" s="181"/>
      <c r="AR26" s="181"/>
      <c r="AS26" s="181"/>
      <c r="AT26" s="183"/>
      <c r="AU26" s="179" t="e">
        <f t="shared" si="13"/>
        <v>#DIV/0!</v>
      </c>
      <c r="AV26" s="180" t="e">
        <f t="shared" si="14"/>
        <v>#DIV/0!</v>
      </c>
      <c r="AW26" s="181"/>
      <c r="AX26" s="181"/>
      <c r="AY26" s="181"/>
    </row>
    <row r="27" spans="1:51" s="101" customFormat="1" ht="17.100000000000001" customHeight="1" x14ac:dyDescent="0.25">
      <c r="A27" s="171"/>
      <c r="B27" s="172" t="s">
        <v>240</v>
      </c>
      <c r="C27" s="172" t="s">
        <v>241</v>
      </c>
      <c r="D27" s="173" t="s">
        <v>341</v>
      </c>
      <c r="E27" s="173"/>
      <c r="F27" s="173" t="str">
        <f t="shared" si="3"/>
        <v>056001PROF_</v>
      </c>
      <c r="G27" s="173" t="str">
        <f t="shared" si="4"/>
        <v>056001PROF__</v>
      </c>
      <c r="H27" s="174" t="s">
        <v>263</v>
      </c>
      <c r="I27" s="175" t="s">
        <v>19</v>
      </c>
      <c r="J27" s="173" t="s">
        <v>15</v>
      </c>
      <c r="K27" s="175"/>
      <c r="L27" s="175"/>
      <c r="M27" s="175" t="s">
        <v>10</v>
      </c>
      <c r="N27" s="176">
        <v>2</v>
      </c>
      <c r="O27" s="251"/>
      <c r="P27" s="252"/>
      <c r="Q27" s="233">
        <f t="shared" si="5"/>
        <v>0</v>
      </c>
      <c r="R27" s="234">
        <f t="shared" si="6"/>
        <v>0</v>
      </c>
      <c r="S27" s="235"/>
      <c r="T27" s="235"/>
      <c r="U27" s="181"/>
      <c r="V27" s="182"/>
      <c r="W27" s="179" t="e">
        <f t="shared" si="7"/>
        <v>#DIV/0!</v>
      </c>
      <c r="X27" s="180" t="e">
        <f t="shared" si="8"/>
        <v>#DIV/0!</v>
      </c>
      <c r="Y27" s="181"/>
      <c r="Z27" s="181"/>
      <c r="AA27" s="181"/>
      <c r="AB27" s="183"/>
      <c r="AC27" s="179" t="e">
        <f t="shared" si="9"/>
        <v>#DIV/0!</v>
      </c>
      <c r="AD27" s="180" t="e">
        <f t="shared" si="10"/>
        <v>#DIV/0!</v>
      </c>
      <c r="AE27" s="181"/>
      <c r="AF27" s="181"/>
      <c r="AG27" s="181"/>
      <c r="AH27" s="183"/>
      <c r="AI27" s="179" t="e">
        <f t="shared" si="0"/>
        <v>#DIV/0!</v>
      </c>
      <c r="AJ27" s="180" t="e">
        <f t="shared" si="11"/>
        <v>#DIV/0!</v>
      </c>
      <c r="AK27" s="181"/>
      <c r="AL27" s="181"/>
      <c r="AM27" s="181"/>
      <c r="AN27" s="183"/>
      <c r="AO27" s="179" t="e">
        <f t="shared" si="1"/>
        <v>#DIV/0!</v>
      </c>
      <c r="AP27" s="180" t="e">
        <f t="shared" si="12"/>
        <v>#DIV/0!</v>
      </c>
      <c r="AQ27" s="181"/>
      <c r="AR27" s="181"/>
      <c r="AS27" s="181"/>
      <c r="AT27" s="183"/>
      <c r="AU27" s="179" t="e">
        <f t="shared" si="13"/>
        <v>#DIV/0!</v>
      </c>
      <c r="AV27" s="180" t="e">
        <f t="shared" si="14"/>
        <v>#DIV/0!</v>
      </c>
      <c r="AW27" s="181"/>
      <c r="AX27" s="181"/>
      <c r="AY27" s="181"/>
    </row>
    <row r="28" spans="1:51" s="101" customFormat="1" ht="17.100000000000001" customHeight="1" x14ac:dyDescent="0.25">
      <c r="A28" s="171"/>
      <c r="B28" s="172" t="s">
        <v>240</v>
      </c>
      <c r="C28" s="172" t="s">
        <v>241</v>
      </c>
      <c r="D28" s="175" t="s">
        <v>341</v>
      </c>
      <c r="E28" s="173"/>
      <c r="F28" s="173" t="str">
        <f t="shared" si="3"/>
        <v>056001_</v>
      </c>
      <c r="G28" s="173" t="str">
        <f t="shared" si="4"/>
        <v>056001__</v>
      </c>
      <c r="H28" s="174" t="s">
        <v>264</v>
      </c>
      <c r="I28" s="175"/>
      <c r="J28" s="173"/>
      <c r="K28" s="175"/>
      <c r="L28" s="175"/>
      <c r="M28" s="175" t="s">
        <v>10</v>
      </c>
      <c r="N28" s="176">
        <v>2</v>
      </c>
      <c r="O28" s="251"/>
      <c r="P28" s="252"/>
      <c r="Q28" s="233">
        <f t="shared" si="5"/>
        <v>0</v>
      </c>
      <c r="R28" s="234">
        <f t="shared" si="6"/>
        <v>0</v>
      </c>
      <c r="S28" s="235"/>
      <c r="T28" s="235"/>
      <c r="U28" s="181"/>
      <c r="V28" s="182"/>
      <c r="W28" s="179" t="e">
        <f t="shared" si="7"/>
        <v>#DIV/0!</v>
      </c>
      <c r="X28" s="180" t="e">
        <f t="shared" si="8"/>
        <v>#DIV/0!</v>
      </c>
      <c r="Y28" s="181"/>
      <c r="Z28" s="181"/>
      <c r="AA28" s="181"/>
      <c r="AB28" s="183"/>
      <c r="AC28" s="179" t="e">
        <f t="shared" si="9"/>
        <v>#DIV/0!</v>
      </c>
      <c r="AD28" s="180" t="e">
        <f t="shared" si="10"/>
        <v>#DIV/0!</v>
      </c>
      <c r="AE28" s="181"/>
      <c r="AF28" s="181"/>
      <c r="AG28" s="181"/>
      <c r="AH28" s="183"/>
      <c r="AI28" s="179" t="e">
        <f t="shared" si="0"/>
        <v>#DIV/0!</v>
      </c>
      <c r="AJ28" s="180" t="e">
        <f t="shared" si="11"/>
        <v>#DIV/0!</v>
      </c>
      <c r="AK28" s="181"/>
      <c r="AL28" s="181"/>
      <c r="AM28" s="181"/>
      <c r="AN28" s="183"/>
      <c r="AO28" s="179" t="e">
        <f t="shared" si="1"/>
        <v>#DIV/0!</v>
      </c>
      <c r="AP28" s="180" t="e">
        <f t="shared" si="12"/>
        <v>#DIV/0!</v>
      </c>
      <c r="AQ28" s="181"/>
      <c r="AR28" s="181"/>
      <c r="AS28" s="181"/>
      <c r="AT28" s="183"/>
      <c r="AU28" s="179" t="e">
        <f t="shared" si="13"/>
        <v>#DIV/0!</v>
      </c>
      <c r="AV28" s="180" t="e">
        <f t="shared" si="14"/>
        <v>#DIV/0!</v>
      </c>
      <c r="AW28" s="181"/>
      <c r="AX28" s="181"/>
      <c r="AY28" s="181"/>
    </row>
    <row r="29" spans="1:51" s="101" customFormat="1" ht="17.100000000000001" customHeight="1" x14ac:dyDescent="0.25">
      <c r="A29" s="171"/>
      <c r="B29" s="172" t="s">
        <v>240</v>
      </c>
      <c r="C29" s="172" t="s">
        <v>241</v>
      </c>
      <c r="D29" s="175" t="s">
        <v>341</v>
      </c>
      <c r="E29" s="173"/>
      <c r="F29" s="173" t="str">
        <f t="shared" si="3"/>
        <v>056001VENP_Animalerie</v>
      </c>
      <c r="G29" s="173" t="str">
        <f t="shared" si="4"/>
        <v>056001VENP_Animalerie_</v>
      </c>
      <c r="H29" s="174" t="s">
        <v>293</v>
      </c>
      <c r="I29" s="175" t="s">
        <v>12</v>
      </c>
      <c r="J29" s="173" t="s">
        <v>14</v>
      </c>
      <c r="K29" s="175" t="s">
        <v>278</v>
      </c>
      <c r="L29" s="175"/>
      <c r="M29" s="175" t="s">
        <v>10</v>
      </c>
      <c r="N29" s="176">
        <v>2</v>
      </c>
      <c r="O29" s="251"/>
      <c r="P29" s="252"/>
      <c r="Q29" s="233">
        <f t="shared" si="5"/>
        <v>0</v>
      </c>
      <c r="R29" s="234">
        <f t="shared" ref="R29:R30" si="15">Q29/12</f>
        <v>0</v>
      </c>
      <c r="S29" s="235"/>
      <c r="T29" s="235"/>
      <c r="U29" s="181"/>
      <c r="V29" s="182"/>
      <c r="W29" s="179" t="e">
        <f t="shared" ref="W29:W30" si="16">Q29*$E$11</f>
        <v>#DIV/0!</v>
      </c>
      <c r="X29" s="180" t="e">
        <f t="shared" ref="X29:X30" si="17">W29/12</f>
        <v>#DIV/0!</v>
      </c>
      <c r="Y29" s="181"/>
      <c r="Z29" s="181"/>
      <c r="AA29" s="181"/>
      <c r="AB29" s="183"/>
      <c r="AC29" s="179" t="e">
        <f t="shared" ref="AC29:AC30" si="18">Q29*$E$12</f>
        <v>#DIV/0!</v>
      </c>
      <c r="AD29" s="180" t="e">
        <f t="shared" ref="AD29:AD30" si="19">AC29/12</f>
        <v>#DIV/0!</v>
      </c>
      <c r="AE29" s="181"/>
      <c r="AF29" s="181"/>
      <c r="AG29" s="181"/>
      <c r="AH29" s="183"/>
      <c r="AI29" s="179" t="e">
        <f t="shared" ref="AI29:AI30" si="20">Q29*$E$13</f>
        <v>#DIV/0!</v>
      </c>
      <c r="AJ29" s="180" t="e">
        <f t="shared" ref="AJ29:AJ30" si="21">AI29/12</f>
        <v>#DIV/0!</v>
      </c>
      <c r="AK29" s="181"/>
      <c r="AL29" s="181"/>
      <c r="AM29" s="181"/>
      <c r="AN29" s="183"/>
      <c r="AO29" s="179" t="e">
        <f t="shared" ref="AO29:AO30" si="22">Q29*$E$14</f>
        <v>#DIV/0!</v>
      </c>
      <c r="AP29" s="180" t="e">
        <f t="shared" ref="AP29:AP30" si="23">AO29/12</f>
        <v>#DIV/0!</v>
      </c>
      <c r="AQ29" s="181"/>
      <c r="AR29" s="181"/>
      <c r="AS29" s="181"/>
      <c r="AT29" s="183"/>
      <c r="AU29" s="179" t="e">
        <f t="shared" ref="AU29:AU30" si="24">Q29*$E$15</f>
        <v>#DIV/0!</v>
      </c>
      <c r="AV29" s="180" t="e">
        <f t="shared" ref="AV29:AV30" si="25">AU29/12</f>
        <v>#DIV/0!</v>
      </c>
      <c r="AW29" s="181"/>
      <c r="AX29" s="181"/>
      <c r="AY29" s="181"/>
    </row>
    <row r="30" spans="1:51" s="101" customFormat="1" ht="17.100000000000001" customHeight="1" thickBot="1" x14ac:dyDescent="0.3">
      <c r="A30" s="184"/>
      <c r="B30" s="185" t="s">
        <v>240</v>
      </c>
      <c r="C30" s="185" t="s">
        <v>241</v>
      </c>
      <c r="D30" s="188" t="s">
        <v>341</v>
      </c>
      <c r="E30" s="186"/>
      <c r="F30" s="186" t="str">
        <f t="shared" si="3"/>
        <v>056001VENP_Plateau_Technique</v>
      </c>
      <c r="G30" s="186" t="str">
        <f t="shared" si="4"/>
        <v>056001VENP_Plateau_Technique_</v>
      </c>
      <c r="H30" s="187" t="s">
        <v>293</v>
      </c>
      <c r="I30" s="188" t="s">
        <v>12</v>
      </c>
      <c r="J30" s="186" t="s">
        <v>14</v>
      </c>
      <c r="K30" s="188" t="s">
        <v>294</v>
      </c>
      <c r="L30" s="188"/>
      <c r="M30" s="188" t="s">
        <v>10</v>
      </c>
      <c r="N30" s="189">
        <v>2</v>
      </c>
      <c r="O30" s="253"/>
      <c r="P30" s="254"/>
      <c r="Q30" s="236">
        <f t="shared" si="5"/>
        <v>0</v>
      </c>
      <c r="R30" s="237">
        <f t="shared" si="15"/>
        <v>0</v>
      </c>
      <c r="S30" s="238"/>
      <c r="T30" s="238"/>
      <c r="U30" s="192"/>
      <c r="V30" s="182"/>
      <c r="W30" s="190" t="e">
        <f t="shared" si="16"/>
        <v>#DIV/0!</v>
      </c>
      <c r="X30" s="191" t="e">
        <f t="shared" si="17"/>
        <v>#DIV/0!</v>
      </c>
      <c r="Y30" s="192"/>
      <c r="Z30" s="192"/>
      <c r="AA30" s="192"/>
      <c r="AB30" s="183"/>
      <c r="AC30" s="190" t="e">
        <f t="shared" si="18"/>
        <v>#DIV/0!</v>
      </c>
      <c r="AD30" s="191" t="e">
        <f t="shared" si="19"/>
        <v>#DIV/0!</v>
      </c>
      <c r="AE30" s="192"/>
      <c r="AF30" s="192"/>
      <c r="AG30" s="192"/>
      <c r="AH30" s="183"/>
      <c r="AI30" s="190" t="e">
        <f t="shared" si="20"/>
        <v>#DIV/0!</v>
      </c>
      <c r="AJ30" s="191" t="e">
        <f t="shared" si="21"/>
        <v>#DIV/0!</v>
      </c>
      <c r="AK30" s="192"/>
      <c r="AL30" s="192"/>
      <c r="AM30" s="192"/>
      <c r="AN30" s="183"/>
      <c r="AO30" s="190" t="e">
        <f t="shared" si="22"/>
        <v>#DIV/0!</v>
      </c>
      <c r="AP30" s="191" t="e">
        <f t="shared" si="23"/>
        <v>#DIV/0!</v>
      </c>
      <c r="AQ30" s="192"/>
      <c r="AR30" s="192"/>
      <c r="AS30" s="192"/>
      <c r="AT30" s="183"/>
      <c r="AU30" s="190" t="e">
        <f t="shared" si="24"/>
        <v>#DIV/0!</v>
      </c>
      <c r="AV30" s="191" t="e">
        <f t="shared" si="25"/>
        <v>#DIV/0!</v>
      </c>
      <c r="AW30" s="192"/>
      <c r="AX30" s="192"/>
      <c r="AY30" s="192"/>
    </row>
    <row r="31" spans="1:51" s="101" customFormat="1" ht="17.100000000000001" customHeight="1" x14ac:dyDescent="0.25">
      <c r="A31" s="160"/>
      <c r="B31" s="161" t="s">
        <v>243</v>
      </c>
      <c r="C31" s="161" t="s">
        <v>244</v>
      </c>
      <c r="D31" s="164" t="s">
        <v>341</v>
      </c>
      <c r="E31" s="162"/>
      <c r="F31" s="162" t="str">
        <f t="shared" si="3"/>
        <v>056002PROF_IRM</v>
      </c>
      <c r="G31" s="162" t="str">
        <f t="shared" si="4"/>
        <v>056002PROF_IRM_</v>
      </c>
      <c r="H31" s="163" t="s">
        <v>245</v>
      </c>
      <c r="I31" s="164" t="s">
        <v>19</v>
      </c>
      <c r="J31" s="162" t="s">
        <v>15</v>
      </c>
      <c r="K31" s="164" t="s">
        <v>243</v>
      </c>
      <c r="L31" s="164"/>
      <c r="M31" s="164" t="s">
        <v>10</v>
      </c>
      <c r="N31" s="165">
        <v>2</v>
      </c>
      <c r="O31" s="249"/>
      <c r="P31" s="250"/>
      <c r="Q31" s="230">
        <f t="shared" si="5"/>
        <v>0</v>
      </c>
      <c r="R31" s="231">
        <f t="shared" si="6"/>
        <v>0</v>
      </c>
      <c r="S31" s="232">
        <f>SUM(Q31:Q36)</f>
        <v>0</v>
      </c>
      <c r="T31" s="232">
        <f>SUM(R31:R36)</f>
        <v>0</v>
      </c>
      <c r="U31" s="168"/>
      <c r="V31" s="182"/>
      <c r="W31" s="166" t="e">
        <f t="shared" si="7"/>
        <v>#DIV/0!</v>
      </c>
      <c r="X31" s="167" t="e">
        <f t="shared" si="8"/>
        <v>#DIV/0!</v>
      </c>
      <c r="Y31" s="168" t="e">
        <f>SUM(W31:W36)</f>
        <v>#DIV/0!</v>
      </c>
      <c r="Z31" s="168" t="e">
        <f>SUM(X31:X36)</f>
        <v>#DIV/0!</v>
      </c>
      <c r="AA31" s="168"/>
      <c r="AB31" s="183"/>
      <c r="AC31" s="166" t="e">
        <f t="shared" si="9"/>
        <v>#DIV/0!</v>
      </c>
      <c r="AD31" s="167" t="e">
        <f t="shared" si="10"/>
        <v>#DIV/0!</v>
      </c>
      <c r="AE31" s="168" t="e">
        <f>SUM(AC31:AC36)</f>
        <v>#DIV/0!</v>
      </c>
      <c r="AF31" s="168" t="e">
        <f>SUM(AD31:AD36)</f>
        <v>#DIV/0!</v>
      </c>
      <c r="AG31" s="168"/>
      <c r="AH31" s="183"/>
      <c r="AI31" s="166" t="e">
        <f t="shared" si="0"/>
        <v>#DIV/0!</v>
      </c>
      <c r="AJ31" s="167" t="e">
        <f t="shared" si="11"/>
        <v>#DIV/0!</v>
      </c>
      <c r="AK31" s="168" t="e">
        <f>SUM(AI31:AI36)</f>
        <v>#DIV/0!</v>
      </c>
      <c r="AL31" s="168" t="e">
        <f>SUM(AJ31:AJ36)</f>
        <v>#DIV/0!</v>
      </c>
      <c r="AM31" s="168"/>
      <c r="AN31" s="183"/>
      <c r="AO31" s="166" t="e">
        <f t="shared" si="1"/>
        <v>#DIV/0!</v>
      </c>
      <c r="AP31" s="167" t="e">
        <f t="shared" si="12"/>
        <v>#DIV/0!</v>
      </c>
      <c r="AQ31" s="168" t="e">
        <f>SUM(AO31:AO36)</f>
        <v>#DIV/0!</v>
      </c>
      <c r="AR31" s="168" t="e">
        <f>SUM(AP31:AP36)</f>
        <v>#DIV/0!</v>
      </c>
      <c r="AS31" s="168"/>
      <c r="AT31" s="183"/>
      <c r="AU31" s="166" t="e">
        <f t="shared" si="13"/>
        <v>#DIV/0!</v>
      </c>
      <c r="AV31" s="167" t="e">
        <f t="shared" si="14"/>
        <v>#DIV/0!</v>
      </c>
      <c r="AW31" s="168" t="e">
        <f>SUM(AU31:AU36)</f>
        <v>#DIV/0!</v>
      </c>
      <c r="AX31" s="168" t="e">
        <f>SUM(AV31:AV36)</f>
        <v>#DIV/0!</v>
      </c>
      <c r="AY31" s="168"/>
    </row>
    <row r="32" spans="1:51" s="101" customFormat="1" ht="17.100000000000001" customHeight="1" x14ac:dyDescent="0.25">
      <c r="A32" s="171"/>
      <c r="B32" s="172" t="s">
        <v>243</v>
      </c>
      <c r="C32" s="172" t="s">
        <v>244</v>
      </c>
      <c r="D32" s="175" t="s">
        <v>341</v>
      </c>
      <c r="E32" s="173"/>
      <c r="F32" s="173" t="str">
        <f t="shared" si="3"/>
        <v>056002PROF_Batiment</v>
      </c>
      <c r="G32" s="173" t="str">
        <f t="shared" si="4"/>
        <v>056002PROF_Batiment_</v>
      </c>
      <c r="H32" s="174" t="s">
        <v>265</v>
      </c>
      <c r="I32" s="175" t="s">
        <v>19</v>
      </c>
      <c r="J32" s="173" t="s">
        <v>15</v>
      </c>
      <c r="K32" s="175" t="s">
        <v>246</v>
      </c>
      <c r="L32" s="175"/>
      <c r="M32" s="175" t="s">
        <v>10</v>
      </c>
      <c r="N32" s="176">
        <v>2</v>
      </c>
      <c r="O32" s="251"/>
      <c r="P32" s="252"/>
      <c r="Q32" s="233">
        <f t="shared" si="5"/>
        <v>0</v>
      </c>
      <c r="R32" s="234">
        <f t="shared" si="6"/>
        <v>0</v>
      </c>
      <c r="S32" s="235"/>
      <c r="T32" s="235"/>
      <c r="U32" s="181"/>
      <c r="V32" s="182"/>
      <c r="W32" s="179" t="e">
        <f t="shared" si="7"/>
        <v>#DIV/0!</v>
      </c>
      <c r="X32" s="180" t="e">
        <f t="shared" si="8"/>
        <v>#DIV/0!</v>
      </c>
      <c r="Y32" s="181"/>
      <c r="Z32" s="181"/>
      <c r="AA32" s="181"/>
      <c r="AB32" s="183"/>
      <c r="AC32" s="179" t="e">
        <f t="shared" si="9"/>
        <v>#DIV/0!</v>
      </c>
      <c r="AD32" s="180" t="e">
        <f t="shared" si="10"/>
        <v>#DIV/0!</v>
      </c>
      <c r="AE32" s="181"/>
      <c r="AF32" s="181"/>
      <c r="AG32" s="181"/>
      <c r="AH32" s="183"/>
      <c r="AI32" s="179" t="e">
        <f t="shared" si="0"/>
        <v>#DIV/0!</v>
      </c>
      <c r="AJ32" s="180" t="e">
        <f t="shared" si="11"/>
        <v>#DIV/0!</v>
      </c>
      <c r="AK32" s="181"/>
      <c r="AL32" s="181"/>
      <c r="AM32" s="181"/>
      <c r="AN32" s="183"/>
      <c r="AO32" s="179" t="e">
        <f t="shared" si="1"/>
        <v>#DIV/0!</v>
      </c>
      <c r="AP32" s="180" t="e">
        <f t="shared" si="12"/>
        <v>#DIV/0!</v>
      </c>
      <c r="AQ32" s="181"/>
      <c r="AR32" s="181"/>
      <c r="AS32" s="181"/>
      <c r="AT32" s="183"/>
      <c r="AU32" s="179" t="e">
        <f t="shared" si="13"/>
        <v>#DIV/0!</v>
      </c>
      <c r="AV32" s="180" t="e">
        <f t="shared" si="14"/>
        <v>#DIV/0!</v>
      </c>
      <c r="AW32" s="181"/>
      <c r="AX32" s="181"/>
      <c r="AY32" s="181"/>
    </row>
    <row r="33" spans="1:51" s="101" customFormat="1" ht="17.100000000000001" customHeight="1" x14ac:dyDescent="0.25">
      <c r="A33" s="171"/>
      <c r="B33" s="172" t="s">
        <v>243</v>
      </c>
      <c r="C33" s="172" t="s">
        <v>244</v>
      </c>
      <c r="D33" s="175" t="s">
        <v>341</v>
      </c>
      <c r="E33" s="173"/>
      <c r="F33" s="173" t="str">
        <f t="shared" si="3"/>
        <v>056002DICH_VC</v>
      </c>
      <c r="G33" s="173" t="str">
        <f t="shared" ref="G33" si="26">CONCATENATE(C33,J33,M33,K33,M33,L33)</f>
        <v>056002DICH_VC_</v>
      </c>
      <c r="H33" s="174" t="s">
        <v>266</v>
      </c>
      <c r="I33" s="175" t="s">
        <v>19</v>
      </c>
      <c r="J33" s="173" t="s">
        <v>68</v>
      </c>
      <c r="K33" s="175" t="s">
        <v>270</v>
      </c>
      <c r="L33" s="175"/>
      <c r="M33" s="175" t="s">
        <v>10</v>
      </c>
      <c r="N33" s="176">
        <v>2</v>
      </c>
      <c r="O33" s="251"/>
      <c r="P33" s="252"/>
      <c r="Q33" s="233">
        <f t="shared" si="5"/>
        <v>0</v>
      </c>
      <c r="R33" s="234">
        <f t="shared" si="6"/>
        <v>0</v>
      </c>
      <c r="S33" s="235"/>
      <c r="T33" s="235"/>
      <c r="U33" s="181"/>
      <c r="V33" s="182"/>
      <c r="W33" s="179" t="e">
        <f t="shared" si="7"/>
        <v>#DIV/0!</v>
      </c>
      <c r="X33" s="180" t="e">
        <f t="shared" si="8"/>
        <v>#DIV/0!</v>
      </c>
      <c r="Y33" s="181"/>
      <c r="Z33" s="181"/>
      <c r="AA33" s="181"/>
      <c r="AB33" s="183"/>
      <c r="AC33" s="179" t="e">
        <f t="shared" si="9"/>
        <v>#DIV/0!</v>
      </c>
      <c r="AD33" s="180" t="e">
        <f t="shared" si="10"/>
        <v>#DIV/0!</v>
      </c>
      <c r="AE33" s="181"/>
      <c r="AF33" s="181"/>
      <c r="AG33" s="181"/>
      <c r="AH33" s="183"/>
      <c r="AI33" s="179" t="e">
        <f t="shared" si="0"/>
        <v>#DIV/0!</v>
      </c>
      <c r="AJ33" s="180" t="e">
        <f t="shared" si="11"/>
        <v>#DIV/0!</v>
      </c>
      <c r="AK33" s="181"/>
      <c r="AL33" s="181"/>
      <c r="AM33" s="181"/>
      <c r="AN33" s="183"/>
      <c r="AO33" s="179" t="e">
        <f t="shared" si="1"/>
        <v>#DIV/0!</v>
      </c>
      <c r="AP33" s="180" t="e">
        <f t="shared" si="12"/>
        <v>#DIV/0!</v>
      </c>
      <c r="AQ33" s="181"/>
      <c r="AR33" s="181"/>
      <c r="AS33" s="181"/>
      <c r="AT33" s="183"/>
      <c r="AU33" s="179" t="e">
        <f t="shared" si="13"/>
        <v>#DIV/0!</v>
      </c>
      <c r="AV33" s="180" t="e">
        <f t="shared" si="14"/>
        <v>#DIV/0!</v>
      </c>
      <c r="AW33" s="181"/>
      <c r="AX33" s="181"/>
      <c r="AY33" s="181"/>
    </row>
    <row r="34" spans="1:51" s="101" customFormat="1" ht="17.100000000000001" customHeight="1" x14ac:dyDescent="0.25">
      <c r="A34" s="171"/>
      <c r="B34" s="172" t="s">
        <v>243</v>
      </c>
      <c r="C34" s="172" t="s">
        <v>244</v>
      </c>
      <c r="D34" s="173" t="s">
        <v>341</v>
      </c>
      <c r="E34" s="173"/>
      <c r="F34" s="173" t="str">
        <f t="shared" si="3"/>
        <v>056002VENP_Cta</v>
      </c>
      <c r="G34" s="173" t="str">
        <f t="shared" ref="G34:G38" si="27">CONCATENATE(C34,J34,M34,K34,M34,L34)</f>
        <v>056002VENP_Cta_</v>
      </c>
      <c r="H34" s="174" t="s">
        <v>267</v>
      </c>
      <c r="I34" s="175" t="s">
        <v>19</v>
      </c>
      <c r="J34" s="173" t="s">
        <v>14</v>
      </c>
      <c r="K34" s="175" t="s">
        <v>271</v>
      </c>
      <c r="L34" s="175"/>
      <c r="M34" s="175" t="s">
        <v>10</v>
      </c>
      <c r="N34" s="176">
        <v>2</v>
      </c>
      <c r="O34" s="251"/>
      <c r="P34" s="252"/>
      <c r="Q34" s="233">
        <f t="shared" si="5"/>
        <v>0</v>
      </c>
      <c r="R34" s="234">
        <f t="shared" si="6"/>
        <v>0</v>
      </c>
      <c r="S34" s="235"/>
      <c r="T34" s="235"/>
      <c r="U34" s="181"/>
      <c r="V34" s="182"/>
      <c r="W34" s="179" t="e">
        <f t="shared" si="7"/>
        <v>#DIV/0!</v>
      </c>
      <c r="X34" s="180" t="e">
        <f t="shared" si="8"/>
        <v>#DIV/0!</v>
      </c>
      <c r="Y34" s="181"/>
      <c r="Z34" s="181"/>
      <c r="AA34" s="181"/>
      <c r="AB34" s="183"/>
      <c r="AC34" s="179" t="e">
        <f t="shared" si="9"/>
        <v>#DIV/0!</v>
      </c>
      <c r="AD34" s="180" t="e">
        <f t="shared" si="10"/>
        <v>#DIV/0!</v>
      </c>
      <c r="AE34" s="181"/>
      <c r="AF34" s="181"/>
      <c r="AG34" s="181"/>
      <c r="AH34" s="183"/>
      <c r="AI34" s="179" t="e">
        <f t="shared" si="0"/>
        <v>#DIV/0!</v>
      </c>
      <c r="AJ34" s="180" t="e">
        <f t="shared" si="11"/>
        <v>#DIV/0!</v>
      </c>
      <c r="AK34" s="181"/>
      <c r="AL34" s="181"/>
      <c r="AM34" s="181"/>
      <c r="AN34" s="183"/>
      <c r="AO34" s="179" t="e">
        <f t="shared" si="1"/>
        <v>#DIV/0!</v>
      </c>
      <c r="AP34" s="180" t="e">
        <f t="shared" si="12"/>
        <v>#DIV/0!</v>
      </c>
      <c r="AQ34" s="181"/>
      <c r="AR34" s="181"/>
      <c r="AS34" s="181"/>
      <c r="AT34" s="183"/>
      <c r="AU34" s="179" t="e">
        <f t="shared" si="13"/>
        <v>#DIV/0!</v>
      </c>
      <c r="AV34" s="180" t="e">
        <f t="shared" si="14"/>
        <v>#DIV/0!</v>
      </c>
      <c r="AW34" s="181"/>
      <c r="AX34" s="181"/>
      <c r="AY34" s="181"/>
    </row>
    <row r="35" spans="1:51" s="101" customFormat="1" ht="17.100000000000001" customHeight="1" x14ac:dyDescent="0.25">
      <c r="A35" s="171"/>
      <c r="B35" s="172" t="s">
        <v>243</v>
      </c>
      <c r="C35" s="172" t="s">
        <v>244</v>
      </c>
      <c r="D35" s="173" t="s">
        <v>341</v>
      </c>
      <c r="E35" s="173"/>
      <c r="F35" s="173" t="str">
        <f t="shared" si="3"/>
        <v>056002SSTA_LT</v>
      </c>
      <c r="G35" s="173" t="str">
        <f t="shared" si="27"/>
        <v>056002SSTA_LT_</v>
      </c>
      <c r="H35" s="174" t="s">
        <v>268</v>
      </c>
      <c r="I35" s="175" t="s">
        <v>19</v>
      </c>
      <c r="J35" s="173" t="s">
        <v>13</v>
      </c>
      <c r="K35" s="175" t="s">
        <v>272</v>
      </c>
      <c r="L35" s="175"/>
      <c r="M35" s="175" t="s">
        <v>10</v>
      </c>
      <c r="N35" s="176">
        <v>2</v>
      </c>
      <c r="O35" s="251"/>
      <c r="P35" s="252"/>
      <c r="Q35" s="233">
        <f t="shared" si="5"/>
        <v>0</v>
      </c>
      <c r="R35" s="234">
        <f t="shared" si="6"/>
        <v>0</v>
      </c>
      <c r="S35" s="235"/>
      <c r="T35" s="235"/>
      <c r="U35" s="181"/>
      <c r="V35" s="182"/>
      <c r="W35" s="179" t="e">
        <f t="shared" si="7"/>
        <v>#DIV/0!</v>
      </c>
      <c r="X35" s="180" t="e">
        <f t="shared" si="8"/>
        <v>#DIV/0!</v>
      </c>
      <c r="Y35" s="181"/>
      <c r="Z35" s="181"/>
      <c r="AA35" s="181"/>
      <c r="AB35" s="183"/>
      <c r="AC35" s="179" t="e">
        <f t="shared" si="9"/>
        <v>#DIV/0!</v>
      </c>
      <c r="AD35" s="180" t="e">
        <f t="shared" si="10"/>
        <v>#DIV/0!</v>
      </c>
      <c r="AE35" s="181"/>
      <c r="AF35" s="181"/>
      <c r="AG35" s="181"/>
      <c r="AH35" s="183"/>
      <c r="AI35" s="179" t="e">
        <f t="shared" si="0"/>
        <v>#DIV/0!</v>
      </c>
      <c r="AJ35" s="180" t="e">
        <f t="shared" si="11"/>
        <v>#DIV/0!</v>
      </c>
      <c r="AK35" s="181"/>
      <c r="AL35" s="181"/>
      <c r="AM35" s="181"/>
      <c r="AN35" s="183"/>
      <c r="AO35" s="179" t="e">
        <f t="shared" si="1"/>
        <v>#DIV/0!</v>
      </c>
      <c r="AP35" s="180" t="e">
        <f t="shared" si="12"/>
        <v>#DIV/0!</v>
      </c>
      <c r="AQ35" s="181"/>
      <c r="AR35" s="181"/>
      <c r="AS35" s="181"/>
      <c r="AT35" s="183"/>
      <c r="AU35" s="179" t="e">
        <f t="shared" si="13"/>
        <v>#DIV/0!</v>
      </c>
      <c r="AV35" s="180" t="e">
        <f t="shared" si="14"/>
        <v>#DIV/0!</v>
      </c>
      <c r="AW35" s="181"/>
      <c r="AX35" s="181"/>
      <c r="AY35" s="181"/>
    </row>
    <row r="36" spans="1:51" s="101" customFormat="1" ht="17.100000000000001" customHeight="1" thickBot="1" x14ac:dyDescent="0.3">
      <c r="A36" s="184"/>
      <c r="B36" s="185" t="s">
        <v>243</v>
      </c>
      <c r="C36" s="185" t="s">
        <v>244</v>
      </c>
      <c r="D36" s="186" t="s">
        <v>341</v>
      </c>
      <c r="E36" s="186"/>
      <c r="F36" s="186" t="str">
        <f t="shared" si="3"/>
        <v>056002SSTA_Secours</v>
      </c>
      <c r="G36" s="186" t="str">
        <f t="shared" si="27"/>
        <v>056002SSTA_Secours_</v>
      </c>
      <c r="H36" s="187" t="s">
        <v>269</v>
      </c>
      <c r="I36" s="188" t="s">
        <v>19</v>
      </c>
      <c r="J36" s="186" t="s">
        <v>13</v>
      </c>
      <c r="K36" s="188" t="s">
        <v>273</v>
      </c>
      <c r="L36" s="188"/>
      <c r="M36" s="188" t="s">
        <v>10</v>
      </c>
      <c r="N36" s="189">
        <v>2</v>
      </c>
      <c r="O36" s="253"/>
      <c r="P36" s="254"/>
      <c r="Q36" s="236">
        <f t="shared" si="5"/>
        <v>0</v>
      </c>
      <c r="R36" s="237">
        <f t="shared" si="6"/>
        <v>0</v>
      </c>
      <c r="S36" s="238"/>
      <c r="T36" s="238"/>
      <c r="U36" s="192"/>
      <c r="V36" s="182"/>
      <c r="W36" s="190" t="e">
        <f t="shared" si="7"/>
        <v>#DIV/0!</v>
      </c>
      <c r="X36" s="191" t="e">
        <f t="shared" si="8"/>
        <v>#DIV/0!</v>
      </c>
      <c r="Y36" s="192"/>
      <c r="Z36" s="192"/>
      <c r="AA36" s="192"/>
      <c r="AB36" s="183"/>
      <c r="AC36" s="190" t="e">
        <f t="shared" si="9"/>
        <v>#DIV/0!</v>
      </c>
      <c r="AD36" s="191" t="e">
        <f t="shared" si="10"/>
        <v>#DIV/0!</v>
      </c>
      <c r="AE36" s="192"/>
      <c r="AF36" s="192"/>
      <c r="AG36" s="192"/>
      <c r="AH36" s="183"/>
      <c r="AI36" s="190" t="e">
        <f t="shared" si="0"/>
        <v>#DIV/0!</v>
      </c>
      <c r="AJ36" s="191" t="e">
        <f t="shared" si="11"/>
        <v>#DIV/0!</v>
      </c>
      <c r="AK36" s="192"/>
      <c r="AL36" s="192"/>
      <c r="AM36" s="192"/>
      <c r="AN36" s="183"/>
      <c r="AO36" s="190" t="e">
        <f t="shared" si="1"/>
        <v>#DIV/0!</v>
      </c>
      <c r="AP36" s="191" t="e">
        <f t="shared" si="12"/>
        <v>#DIV/0!</v>
      </c>
      <c r="AQ36" s="192"/>
      <c r="AR36" s="192"/>
      <c r="AS36" s="192"/>
      <c r="AT36" s="183"/>
      <c r="AU36" s="190" t="e">
        <f t="shared" si="13"/>
        <v>#DIV/0!</v>
      </c>
      <c r="AV36" s="191" t="e">
        <f t="shared" si="14"/>
        <v>#DIV/0!</v>
      </c>
      <c r="AW36" s="192"/>
      <c r="AX36" s="192"/>
      <c r="AY36" s="192"/>
    </row>
    <row r="37" spans="1:51" s="101" customFormat="1" ht="17.100000000000001" customHeight="1" x14ac:dyDescent="0.25">
      <c r="A37" s="160"/>
      <c r="B37" s="161" t="s">
        <v>247</v>
      </c>
      <c r="C37" s="161" t="s">
        <v>248</v>
      </c>
      <c r="D37" s="162" t="s">
        <v>341</v>
      </c>
      <c r="E37" s="162"/>
      <c r="F37" s="162" t="str">
        <f t="shared" ref="F37:F38" si="28">CONCATENATE(C37,J37,M37,K37)</f>
        <v>058001PROF_CERIP</v>
      </c>
      <c r="G37" s="162" t="str">
        <f t="shared" si="27"/>
        <v>058001PROF_CERIP_</v>
      </c>
      <c r="H37" s="163" t="s">
        <v>249</v>
      </c>
      <c r="I37" s="164" t="s">
        <v>19</v>
      </c>
      <c r="J37" s="162" t="s">
        <v>15</v>
      </c>
      <c r="K37" s="164" t="s">
        <v>250</v>
      </c>
      <c r="L37" s="164"/>
      <c r="M37" s="164" t="s">
        <v>10</v>
      </c>
      <c r="N37" s="165">
        <v>2</v>
      </c>
      <c r="O37" s="249"/>
      <c r="P37" s="250"/>
      <c r="Q37" s="230">
        <f t="shared" si="5"/>
        <v>0</v>
      </c>
      <c r="R37" s="231">
        <f t="shared" si="6"/>
        <v>0</v>
      </c>
      <c r="S37" s="232">
        <f>SUM(Q37:Q39)</f>
        <v>0</v>
      </c>
      <c r="T37" s="232">
        <f>SUM(R37:R39)</f>
        <v>0</v>
      </c>
      <c r="U37" s="168"/>
      <c r="V37" s="182"/>
      <c r="W37" s="166" t="e">
        <f t="shared" si="7"/>
        <v>#DIV/0!</v>
      </c>
      <c r="X37" s="167" t="e">
        <f t="shared" si="8"/>
        <v>#DIV/0!</v>
      </c>
      <c r="Y37" s="168" t="e">
        <f>SUM(W37:W39)</f>
        <v>#DIV/0!</v>
      </c>
      <c r="Z37" s="168" t="e">
        <f>SUM(X37:X39)</f>
        <v>#DIV/0!</v>
      </c>
      <c r="AA37" s="168"/>
      <c r="AB37" s="183"/>
      <c r="AC37" s="166" t="e">
        <f t="shared" si="9"/>
        <v>#DIV/0!</v>
      </c>
      <c r="AD37" s="167" t="e">
        <f t="shared" si="10"/>
        <v>#DIV/0!</v>
      </c>
      <c r="AE37" s="168" t="e">
        <f>SUM(AC37:AC39)</f>
        <v>#DIV/0!</v>
      </c>
      <c r="AF37" s="168" t="e">
        <f>SUM(AD37:AD39)</f>
        <v>#DIV/0!</v>
      </c>
      <c r="AG37" s="168"/>
      <c r="AH37" s="183"/>
      <c r="AI37" s="166" t="e">
        <f t="shared" si="0"/>
        <v>#DIV/0!</v>
      </c>
      <c r="AJ37" s="167" t="e">
        <f t="shared" si="11"/>
        <v>#DIV/0!</v>
      </c>
      <c r="AK37" s="168" t="e">
        <f>SUM(AI37:AI39)</f>
        <v>#DIV/0!</v>
      </c>
      <c r="AL37" s="168" t="e">
        <f>SUM(AJ37:AJ39)</f>
        <v>#DIV/0!</v>
      </c>
      <c r="AM37" s="168"/>
      <c r="AN37" s="183"/>
      <c r="AO37" s="166" t="e">
        <f t="shared" si="1"/>
        <v>#DIV/0!</v>
      </c>
      <c r="AP37" s="167" t="e">
        <f t="shared" si="12"/>
        <v>#DIV/0!</v>
      </c>
      <c r="AQ37" s="168" t="e">
        <f>SUM(AO37:AO39)</f>
        <v>#DIV/0!</v>
      </c>
      <c r="AR37" s="168" t="e">
        <f>SUM(AP37:AP39)</f>
        <v>#DIV/0!</v>
      </c>
      <c r="AS37" s="168"/>
      <c r="AT37" s="183"/>
      <c r="AU37" s="166" t="e">
        <f t="shared" si="13"/>
        <v>#DIV/0!</v>
      </c>
      <c r="AV37" s="167" t="e">
        <f t="shared" si="14"/>
        <v>#DIV/0!</v>
      </c>
      <c r="AW37" s="168" t="e">
        <f>SUM(AU37:AU39)</f>
        <v>#DIV/0!</v>
      </c>
      <c r="AX37" s="168" t="e">
        <f>SUM(AV37:AV39)</f>
        <v>#DIV/0!</v>
      </c>
      <c r="AY37" s="168"/>
    </row>
    <row r="38" spans="1:51" s="101" customFormat="1" ht="17.100000000000001" customHeight="1" x14ac:dyDescent="0.25">
      <c r="A38" s="171"/>
      <c r="B38" s="172" t="s">
        <v>247</v>
      </c>
      <c r="C38" s="172" t="s">
        <v>248</v>
      </c>
      <c r="D38" s="173" t="s">
        <v>341</v>
      </c>
      <c r="E38" s="173"/>
      <c r="F38" s="173" t="str">
        <f t="shared" si="28"/>
        <v>058001PROF_Batiment</v>
      </c>
      <c r="G38" s="173" t="str">
        <f t="shared" si="27"/>
        <v>058001PROF_Batiment_</v>
      </c>
      <c r="H38" s="174" t="s">
        <v>339</v>
      </c>
      <c r="I38" s="175" t="s">
        <v>19</v>
      </c>
      <c r="J38" s="173" t="s">
        <v>15</v>
      </c>
      <c r="K38" s="175" t="s">
        <v>246</v>
      </c>
      <c r="L38" s="175"/>
      <c r="M38" s="175" t="s">
        <v>10</v>
      </c>
      <c r="N38" s="176">
        <v>2</v>
      </c>
      <c r="O38" s="251"/>
      <c r="P38" s="252"/>
      <c r="Q38" s="233">
        <f t="shared" si="5"/>
        <v>0</v>
      </c>
      <c r="R38" s="234">
        <f t="shared" si="6"/>
        <v>0</v>
      </c>
      <c r="S38" s="235"/>
      <c r="T38" s="235"/>
      <c r="U38" s="181"/>
      <c r="V38" s="182"/>
      <c r="W38" s="179" t="e">
        <f t="shared" si="7"/>
        <v>#DIV/0!</v>
      </c>
      <c r="X38" s="180" t="e">
        <f t="shared" si="8"/>
        <v>#DIV/0!</v>
      </c>
      <c r="Y38" s="181"/>
      <c r="Z38" s="181"/>
      <c r="AA38" s="181"/>
      <c r="AB38" s="183"/>
      <c r="AC38" s="179" t="e">
        <f t="shared" si="9"/>
        <v>#DIV/0!</v>
      </c>
      <c r="AD38" s="180" t="e">
        <f t="shared" si="10"/>
        <v>#DIV/0!</v>
      </c>
      <c r="AE38" s="181"/>
      <c r="AF38" s="181"/>
      <c r="AG38" s="181"/>
      <c r="AH38" s="183"/>
      <c r="AI38" s="179" t="e">
        <f t="shared" si="0"/>
        <v>#DIV/0!</v>
      </c>
      <c r="AJ38" s="180" t="e">
        <f t="shared" si="11"/>
        <v>#DIV/0!</v>
      </c>
      <c r="AK38" s="181"/>
      <c r="AL38" s="181"/>
      <c r="AM38" s="181"/>
      <c r="AN38" s="183"/>
      <c r="AO38" s="179" t="e">
        <f t="shared" si="1"/>
        <v>#DIV/0!</v>
      </c>
      <c r="AP38" s="180" t="e">
        <f t="shared" si="12"/>
        <v>#DIV/0!</v>
      </c>
      <c r="AQ38" s="181"/>
      <c r="AR38" s="181"/>
      <c r="AS38" s="181"/>
      <c r="AT38" s="183"/>
      <c r="AU38" s="179" t="e">
        <f t="shared" si="13"/>
        <v>#DIV/0!</v>
      </c>
      <c r="AV38" s="180" t="e">
        <f t="shared" si="14"/>
        <v>#DIV/0!</v>
      </c>
      <c r="AW38" s="181"/>
      <c r="AX38" s="181"/>
      <c r="AY38" s="181"/>
    </row>
    <row r="39" spans="1:51" s="101" customFormat="1" ht="17.100000000000001" customHeight="1" thickBot="1" x14ac:dyDescent="0.3">
      <c r="A39" s="184"/>
      <c r="B39" s="185" t="s">
        <v>247</v>
      </c>
      <c r="C39" s="185" t="s">
        <v>248</v>
      </c>
      <c r="D39" s="186" t="s">
        <v>341</v>
      </c>
      <c r="E39" s="186"/>
      <c r="F39" s="186" t="str">
        <f t="shared" ref="F39" si="29">CONCATENATE(C39,J39,M39,K39)</f>
        <v>058001VENP_Animalerie</v>
      </c>
      <c r="G39" s="186" t="str">
        <f t="shared" ref="G39" si="30">CONCATENATE(C39,J39,M39,K39,M39,L39)</f>
        <v>058001VENP_Animalerie_</v>
      </c>
      <c r="H39" s="187" t="s">
        <v>293</v>
      </c>
      <c r="I39" s="188" t="s">
        <v>19</v>
      </c>
      <c r="J39" s="186" t="s">
        <v>14</v>
      </c>
      <c r="K39" s="188" t="s">
        <v>278</v>
      </c>
      <c r="L39" s="188"/>
      <c r="M39" s="188" t="s">
        <v>10</v>
      </c>
      <c r="N39" s="189">
        <v>2</v>
      </c>
      <c r="O39" s="253"/>
      <c r="P39" s="254"/>
      <c r="Q39" s="236">
        <f t="shared" si="5"/>
        <v>0</v>
      </c>
      <c r="R39" s="237">
        <f t="shared" ref="R39" si="31">Q39/12</f>
        <v>0</v>
      </c>
      <c r="S39" s="238"/>
      <c r="T39" s="238"/>
      <c r="U39" s="192"/>
      <c r="V39" s="182"/>
      <c r="W39" s="190" t="e">
        <f t="shared" ref="W39" si="32">Q39*$E$11</f>
        <v>#DIV/0!</v>
      </c>
      <c r="X39" s="191" t="e">
        <f t="shared" ref="X39" si="33">W39/12</f>
        <v>#DIV/0!</v>
      </c>
      <c r="Y39" s="192"/>
      <c r="Z39" s="192"/>
      <c r="AA39" s="192"/>
      <c r="AB39" s="183"/>
      <c r="AC39" s="190" t="e">
        <f t="shared" ref="AC39" si="34">Q39*$E$12</f>
        <v>#DIV/0!</v>
      </c>
      <c r="AD39" s="191" t="e">
        <f t="shared" ref="AD39" si="35">AC39/12</f>
        <v>#DIV/0!</v>
      </c>
      <c r="AE39" s="192"/>
      <c r="AF39" s="192"/>
      <c r="AG39" s="192"/>
      <c r="AH39" s="183"/>
      <c r="AI39" s="190" t="e">
        <f t="shared" ref="AI39" si="36">Q39*$E$13</f>
        <v>#DIV/0!</v>
      </c>
      <c r="AJ39" s="191" t="e">
        <f t="shared" ref="AJ39" si="37">AI39/12</f>
        <v>#DIV/0!</v>
      </c>
      <c r="AK39" s="192"/>
      <c r="AL39" s="192"/>
      <c r="AM39" s="192"/>
      <c r="AN39" s="183"/>
      <c r="AO39" s="190" t="e">
        <f t="shared" ref="AO39" si="38">Q39*$E$14</f>
        <v>#DIV/0!</v>
      </c>
      <c r="AP39" s="191" t="e">
        <f t="shared" ref="AP39" si="39">AO39/12</f>
        <v>#DIV/0!</v>
      </c>
      <c r="AQ39" s="192"/>
      <c r="AR39" s="192"/>
      <c r="AS39" s="192"/>
      <c r="AT39" s="183"/>
      <c r="AU39" s="190" t="e">
        <f t="shared" ref="AU39" si="40">Q39*$E$15</f>
        <v>#DIV/0!</v>
      </c>
      <c r="AV39" s="191" t="e">
        <f t="shared" ref="AV39" si="41">AU39/12</f>
        <v>#DIV/0!</v>
      </c>
      <c r="AW39" s="192"/>
      <c r="AX39" s="192"/>
      <c r="AY39" s="192"/>
    </row>
    <row r="40" spans="1:51" s="101" customFormat="1" ht="17.100000000000001" customHeight="1" x14ac:dyDescent="0.25">
      <c r="A40" s="160"/>
      <c r="B40" s="161" t="s">
        <v>252</v>
      </c>
      <c r="C40" s="161" t="s">
        <v>251</v>
      </c>
      <c r="D40" s="162" t="s">
        <v>341</v>
      </c>
      <c r="E40" s="162"/>
      <c r="F40" s="162" t="str">
        <f t="shared" si="3"/>
        <v>059101PROF_Inserm</v>
      </c>
      <c r="G40" s="162" t="str">
        <f t="shared" si="4"/>
        <v>059101PROF_Inserm_</v>
      </c>
      <c r="H40" s="163" t="s">
        <v>274</v>
      </c>
      <c r="I40" s="164" t="s">
        <v>19</v>
      </c>
      <c r="J40" s="162" t="s">
        <v>15</v>
      </c>
      <c r="K40" s="164" t="s">
        <v>277</v>
      </c>
      <c r="L40" s="164"/>
      <c r="M40" s="164" t="s">
        <v>10</v>
      </c>
      <c r="N40" s="165">
        <v>2</v>
      </c>
      <c r="O40" s="249"/>
      <c r="P40" s="250"/>
      <c r="Q40" s="230">
        <f t="shared" si="5"/>
        <v>0</v>
      </c>
      <c r="R40" s="231">
        <f t="shared" si="6"/>
        <v>0</v>
      </c>
      <c r="S40" s="232">
        <f>SUM(Q40:Q44)</f>
        <v>0</v>
      </c>
      <c r="T40" s="232">
        <f>SUM(R40:R44)</f>
        <v>0</v>
      </c>
      <c r="U40" s="168"/>
      <c r="V40" s="182"/>
      <c r="W40" s="166" t="e">
        <f t="shared" si="7"/>
        <v>#DIV/0!</v>
      </c>
      <c r="X40" s="167" t="e">
        <f t="shared" si="8"/>
        <v>#DIV/0!</v>
      </c>
      <c r="Y40" s="168" t="e">
        <f>SUM(W40:W44)</f>
        <v>#DIV/0!</v>
      </c>
      <c r="Z40" s="168" t="e">
        <f>SUM(X40:X44)</f>
        <v>#DIV/0!</v>
      </c>
      <c r="AA40" s="168"/>
      <c r="AB40" s="183"/>
      <c r="AC40" s="166" t="e">
        <f t="shared" si="9"/>
        <v>#DIV/0!</v>
      </c>
      <c r="AD40" s="167" t="e">
        <f t="shared" si="10"/>
        <v>#DIV/0!</v>
      </c>
      <c r="AE40" s="168" t="e">
        <f>SUM(AC40:AC44)</f>
        <v>#DIV/0!</v>
      </c>
      <c r="AF40" s="168" t="e">
        <f>SUM(AD40:AD44)</f>
        <v>#DIV/0!</v>
      </c>
      <c r="AG40" s="168"/>
      <c r="AH40" s="183"/>
      <c r="AI40" s="166" t="e">
        <f t="shared" si="0"/>
        <v>#DIV/0!</v>
      </c>
      <c r="AJ40" s="167" t="e">
        <f t="shared" si="11"/>
        <v>#DIV/0!</v>
      </c>
      <c r="AK40" s="168" t="e">
        <f>SUM(AI40:AI44)</f>
        <v>#DIV/0!</v>
      </c>
      <c r="AL40" s="168" t="e">
        <f>SUM(AJ40:AJ44)</f>
        <v>#DIV/0!</v>
      </c>
      <c r="AM40" s="168"/>
      <c r="AN40" s="183"/>
      <c r="AO40" s="166" t="e">
        <f t="shared" si="1"/>
        <v>#DIV/0!</v>
      </c>
      <c r="AP40" s="167" t="e">
        <f t="shared" si="12"/>
        <v>#DIV/0!</v>
      </c>
      <c r="AQ40" s="168" t="e">
        <f>SUM(AO40:AO44)</f>
        <v>#DIV/0!</v>
      </c>
      <c r="AR40" s="168" t="e">
        <f>SUM(AP40:AP44)</f>
        <v>#DIV/0!</v>
      </c>
      <c r="AS40" s="168"/>
      <c r="AT40" s="183"/>
      <c r="AU40" s="166" t="e">
        <f t="shared" si="13"/>
        <v>#DIV/0!</v>
      </c>
      <c r="AV40" s="167" t="e">
        <f t="shared" si="14"/>
        <v>#DIV/0!</v>
      </c>
      <c r="AW40" s="168" t="e">
        <f>SUM(AU40:AU44)</f>
        <v>#DIV/0!</v>
      </c>
      <c r="AX40" s="168" t="e">
        <f>SUM(AV40:AV44)</f>
        <v>#DIV/0!</v>
      </c>
      <c r="AY40" s="168"/>
    </row>
    <row r="41" spans="1:51" s="101" customFormat="1" ht="17.100000000000001" customHeight="1" x14ac:dyDescent="0.25">
      <c r="A41" s="171"/>
      <c r="B41" s="172" t="s">
        <v>252</v>
      </c>
      <c r="C41" s="172" t="s">
        <v>251</v>
      </c>
      <c r="D41" s="173" t="s">
        <v>341</v>
      </c>
      <c r="E41" s="173"/>
      <c r="F41" s="173" t="str">
        <f t="shared" si="3"/>
        <v>059101PROF_Animalerie</v>
      </c>
      <c r="G41" s="173" t="str">
        <f t="shared" si="4"/>
        <v>059101PROF_Animalerie_</v>
      </c>
      <c r="H41" s="174" t="s">
        <v>275</v>
      </c>
      <c r="I41" s="175" t="s">
        <v>19</v>
      </c>
      <c r="J41" s="173" t="s">
        <v>15</v>
      </c>
      <c r="K41" s="175" t="s">
        <v>278</v>
      </c>
      <c r="L41" s="175"/>
      <c r="M41" s="175" t="s">
        <v>10</v>
      </c>
      <c r="N41" s="176">
        <v>2</v>
      </c>
      <c r="O41" s="251"/>
      <c r="P41" s="252"/>
      <c r="Q41" s="233">
        <f t="shared" si="5"/>
        <v>0</v>
      </c>
      <c r="R41" s="234">
        <f t="shared" si="6"/>
        <v>0</v>
      </c>
      <c r="S41" s="235"/>
      <c r="T41" s="235"/>
      <c r="U41" s="181"/>
      <c r="V41" s="182"/>
      <c r="W41" s="179" t="e">
        <f t="shared" si="7"/>
        <v>#DIV/0!</v>
      </c>
      <c r="X41" s="180" t="e">
        <f t="shared" si="8"/>
        <v>#DIV/0!</v>
      </c>
      <c r="Y41" s="181"/>
      <c r="Z41" s="181"/>
      <c r="AA41" s="181"/>
      <c r="AB41" s="183"/>
      <c r="AC41" s="179" t="e">
        <f t="shared" si="9"/>
        <v>#DIV/0!</v>
      </c>
      <c r="AD41" s="180" t="e">
        <f t="shared" si="10"/>
        <v>#DIV/0!</v>
      </c>
      <c r="AE41" s="181"/>
      <c r="AF41" s="181"/>
      <c r="AG41" s="181"/>
      <c r="AH41" s="183"/>
      <c r="AI41" s="179" t="e">
        <f t="shared" si="0"/>
        <v>#DIV/0!</v>
      </c>
      <c r="AJ41" s="180" t="e">
        <f t="shared" si="11"/>
        <v>#DIV/0!</v>
      </c>
      <c r="AK41" s="181"/>
      <c r="AL41" s="181"/>
      <c r="AM41" s="181"/>
      <c r="AN41" s="183"/>
      <c r="AO41" s="179" t="e">
        <f t="shared" si="1"/>
        <v>#DIV/0!</v>
      </c>
      <c r="AP41" s="180" t="e">
        <f t="shared" si="12"/>
        <v>#DIV/0!</v>
      </c>
      <c r="AQ41" s="181"/>
      <c r="AR41" s="181"/>
      <c r="AS41" s="181"/>
      <c r="AT41" s="183"/>
      <c r="AU41" s="179" t="e">
        <f t="shared" si="13"/>
        <v>#DIV/0!</v>
      </c>
      <c r="AV41" s="180" t="e">
        <f t="shared" si="14"/>
        <v>#DIV/0!</v>
      </c>
      <c r="AW41" s="181"/>
      <c r="AX41" s="181"/>
      <c r="AY41" s="181"/>
    </row>
    <row r="42" spans="1:51" s="101" customFormat="1" ht="17.100000000000001" customHeight="1" x14ac:dyDescent="0.25">
      <c r="A42" s="171"/>
      <c r="B42" s="172" t="s">
        <v>252</v>
      </c>
      <c r="C42" s="172" t="s">
        <v>251</v>
      </c>
      <c r="D42" s="173" t="s">
        <v>341</v>
      </c>
      <c r="E42" s="173"/>
      <c r="F42" s="173" t="str">
        <f t="shared" si="3"/>
        <v>059101PROF_Composante</v>
      </c>
      <c r="G42" s="173" t="str">
        <f t="shared" si="4"/>
        <v>059101PROF_Composante_</v>
      </c>
      <c r="H42" s="174" t="s">
        <v>356</v>
      </c>
      <c r="I42" s="175" t="s">
        <v>19</v>
      </c>
      <c r="J42" s="173" t="s">
        <v>15</v>
      </c>
      <c r="K42" s="175" t="s">
        <v>279</v>
      </c>
      <c r="L42" s="175"/>
      <c r="M42" s="175" t="s">
        <v>10</v>
      </c>
      <c r="N42" s="176">
        <v>2</v>
      </c>
      <c r="O42" s="251"/>
      <c r="P42" s="252"/>
      <c r="Q42" s="233">
        <f t="shared" si="5"/>
        <v>0</v>
      </c>
      <c r="R42" s="234">
        <f t="shared" si="6"/>
        <v>0</v>
      </c>
      <c r="S42" s="235"/>
      <c r="T42" s="235"/>
      <c r="U42" s="181"/>
      <c r="V42" s="182"/>
      <c r="W42" s="179" t="e">
        <f t="shared" si="7"/>
        <v>#DIV/0!</v>
      </c>
      <c r="X42" s="180" t="e">
        <f t="shared" si="8"/>
        <v>#DIV/0!</v>
      </c>
      <c r="Y42" s="181"/>
      <c r="Z42" s="181"/>
      <c r="AA42" s="181"/>
      <c r="AB42" s="183"/>
      <c r="AC42" s="179" t="e">
        <f t="shared" si="9"/>
        <v>#DIV/0!</v>
      </c>
      <c r="AD42" s="180" t="e">
        <f t="shared" si="10"/>
        <v>#DIV/0!</v>
      </c>
      <c r="AE42" s="181"/>
      <c r="AF42" s="181"/>
      <c r="AG42" s="181"/>
      <c r="AH42" s="183"/>
      <c r="AI42" s="179" t="e">
        <f t="shared" si="0"/>
        <v>#DIV/0!</v>
      </c>
      <c r="AJ42" s="180" t="e">
        <f t="shared" si="11"/>
        <v>#DIV/0!</v>
      </c>
      <c r="AK42" s="181"/>
      <c r="AL42" s="181"/>
      <c r="AM42" s="181"/>
      <c r="AN42" s="183"/>
      <c r="AO42" s="179" t="e">
        <f t="shared" si="1"/>
        <v>#DIV/0!</v>
      </c>
      <c r="AP42" s="180" t="e">
        <f t="shared" si="12"/>
        <v>#DIV/0!</v>
      </c>
      <c r="AQ42" s="181"/>
      <c r="AR42" s="181"/>
      <c r="AS42" s="181"/>
      <c r="AT42" s="183"/>
      <c r="AU42" s="179" t="e">
        <f t="shared" si="13"/>
        <v>#DIV/0!</v>
      </c>
      <c r="AV42" s="180" t="e">
        <f t="shared" si="14"/>
        <v>#DIV/0!</v>
      </c>
      <c r="AW42" s="181"/>
      <c r="AX42" s="181"/>
      <c r="AY42" s="181"/>
    </row>
    <row r="43" spans="1:51" s="101" customFormat="1" ht="17.100000000000001" customHeight="1" x14ac:dyDescent="0.25">
      <c r="A43" s="171"/>
      <c r="B43" s="172" t="s">
        <v>252</v>
      </c>
      <c r="C43" s="172" t="s">
        <v>251</v>
      </c>
      <c r="D43" s="173" t="s">
        <v>341</v>
      </c>
      <c r="E43" s="173"/>
      <c r="F43" s="173" t="str">
        <f t="shared" si="3"/>
        <v>059101PROF_IML_R01_SUD</v>
      </c>
      <c r="G43" s="173" t="str">
        <f t="shared" si="4"/>
        <v>059101PROF_IML_R01_SUD_</v>
      </c>
      <c r="H43" s="174" t="s">
        <v>357</v>
      </c>
      <c r="I43" s="175" t="s">
        <v>19</v>
      </c>
      <c r="J43" s="173" t="s">
        <v>15</v>
      </c>
      <c r="K43" s="175" t="s">
        <v>280</v>
      </c>
      <c r="L43" s="175"/>
      <c r="M43" s="175" t="s">
        <v>10</v>
      </c>
      <c r="N43" s="176">
        <v>2</v>
      </c>
      <c r="O43" s="251"/>
      <c r="P43" s="252"/>
      <c r="Q43" s="233">
        <f t="shared" si="5"/>
        <v>0</v>
      </c>
      <c r="R43" s="234">
        <f t="shared" si="6"/>
        <v>0</v>
      </c>
      <c r="S43" s="235"/>
      <c r="T43" s="235"/>
      <c r="U43" s="181"/>
      <c r="V43" s="182"/>
      <c r="W43" s="179" t="e">
        <f t="shared" si="7"/>
        <v>#DIV/0!</v>
      </c>
      <c r="X43" s="180" t="e">
        <f t="shared" si="8"/>
        <v>#DIV/0!</v>
      </c>
      <c r="Y43" s="181"/>
      <c r="Z43" s="181"/>
      <c r="AA43" s="181"/>
      <c r="AB43" s="183"/>
      <c r="AC43" s="179" t="e">
        <f t="shared" si="9"/>
        <v>#DIV/0!</v>
      </c>
      <c r="AD43" s="180" t="e">
        <f t="shared" si="10"/>
        <v>#DIV/0!</v>
      </c>
      <c r="AE43" s="181"/>
      <c r="AF43" s="181"/>
      <c r="AG43" s="181"/>
      <c r="AH43" s="183"/>
      <c r="AI43" s="179" t="e">
        <f t="shared" si="0"/>
        <v>#DIV/0!</v>
      </c>
      <c r="AJ43" s="180" t="e">
        <f t="shared" si="11"/>
        <v>#DIV/0!</v>
      </c>
      <c r="AK43" s="181"/>
      <c r="AL43" s="181"/>
      <c r="AM43" s="181"/>
      <c r="AN43" s="183"/>
      <c r="AO43" s="179" t="e">
        <f t="shared" si="1"/>
        <v>#DIV/0!</v>
      </c>
      <c r="AP43" s="180" t="e">
        <f t="shared" si="12"/>
        <v>#DIV/0!</v>
      </c>
      <c r="AQ43" s="181"/>
      <c r="AR43" s="181"/>
      <c r="AS43" s="181"/>
      <c r="AT43" s="183"/>
      <c r="AU43" s="179" t="e">
        <f t="shared" si="13"/>
        <v>#DIV/0!</v>
      </c>
      <c r="AV43" s="180" t="e">
        <f t="shared" si="14"/>
        <v>#DIV/0!</v>
      </c>
      <c r="AW43" s="181"/>
      <c r="AX43" s="181"/>
      <c r="AY43" s="181"/>
    </row>
    <row r="44" spans="1:51" s="101" customFormat="1" ht="17.100000000000001" customHeight="1" thickBot="1" x14ac:dyDescent="0.3">
      <c r="A44" s="193"/>
      <c r="B44" s="194" t="s">
        <v>252</v>
      </c>
      <c r="C44" s="194" t="s">
        <v>251</v>
      </c>
      <c r="D44" s="195" t="s">
        <v>341</v>
      </c>
      <c r="E44" s="195"/>
      <c r="F44" s="195" t="str">
        <f t="shared" si="3"/>
        <v>059101PROF_EG_IML</v>
      </c>
      <c r="G44" s="195" t="str">
        <f t="shared" si="4"/>
        <v>059101PROF_EG_IML_</v>
      </c>
      <c r="H44" s="196" t="s">
        <v>276</v>
      </c>
      <c r="I44" s="197" t="s">
        <v>19</v>
      </c>
      <c r="J44" s="195" t="s">
        <v>15</v>
      </c>
      <c r="K44" s="197" t="s">
        <v>281</v>
      </c>
      <c r="L44" s="197"/>
      <c r="M44" s="197" t="s">
        <v>10</v>
      </c>
      <c r="N44" s="198">
        <v>2</v>
      </c>
      <c r="O44" s="255"/>
      <c r="P44" s="256"/>
      <c r="Q44" s="239">
        <f t="shared" si="5"/>
        <v>0</v>
      </c>
      <c r="R44" s="240">
        <f t="shared" si="6"/>
        <v>0</v>
      </c>
      <c r="S44" s="238"/>
      <c r="T44" s="238"/>
      <c r="U44" s="192"/>
      <c r="V44" s="182"/>
      <c r="W44" s="199" t="e">
        <f t="shared" si="7"/>
        <v>#DIV/0!</v>
      </c>
      <c r="X44" s="200" t="e">
        <f t="shared" si="8"/>
        <v>#DIV/0!</v>
      </c>
      <c r="Y44" s="192"/>
      <c r="Z44" s="192"/>
      <c r="AA44" s="192"/>
      <c r="AB44" s="183"/>
      <c r="AC44" s="199" t="e">
        <f t="shared" si="9"/>
        <v>#DIV/0!</v>
      </c>
      <c r="AD44" s="200" t="e">
        <f t="shared" si="10"/>
        <v>#DIV/0!</v>
      </c>
      <c r="AE44" s="192"/>
      <c r="AF44" s="192"/>
      <c r="AG44" s="192"/>
      <c r="AH44" s="183"/>
      <c r="AI44" s="199" t="e">
        <f t="shared" si="0"/>
        <v>#DIV/0!</v>
      </c>
      <c r="AJ44" s="200" t="e">
        <f t="shared" si="11"/>
        <v>#DIV/0!</v>
      </c>
      <c r="AK44" s="192"/>
      <c r="AL44" s="192"/>
      <c r="AM44" s="192"/>
      <c r="AN44" s="183"/>
      <c r="AO44" s="199" t="e">
        <f t="shared" si="1"/>
        <v>#DIV/0!</v>
      </c>
      <c r="AP44" s="200" t="e">
        <f t="shared" si="12"/>
        <v>#DIV/0!</v>
      </c>
      <c r="AQ44" s="192"/>
      <c r="AR44" s="192"/>
      <c r="AS44" s="192"/>
      <c r="AT44" s="183"/>
      <c r="AU44" s="199" t="e">
        <f t="shared" si="13"/>
        <v>#DIV/0!</v>
      </c>
      <c r="AV44" s="200" t="e">
        <f t="shared" si="14"/>
        <v>#DIV/0!</v>
      </c>
      <c r="AW44" s="192"/>
      <c r="AX44" s="192"/>
      <c r="AY44" s="192"/>
    </row>
    <row r="45" spans="1:51" s="101" customFormat="1" ht="17.100000000000001" customHeight="1" thickBot="1" x14ac:dyDescent="0.3">
      <c r="A45" s="201"/>
      <c r="B45" s="202" t="s">
        <v>252</v>
      </c>
      <c r="C45" s="202" t="s">
        <v>251</v>
      </c>
      <c r="D45" s="203" t="s">
        <v>341</v>
      </c>
      <c r="E45" s="203"/>
      <c r="F45" s="203" t="str">
        <f t="shared" si="3"/>
        <v>059101VENP_Animalerie</v>
      </c>
      <c r="G45" s="203" t="str">
        <f t="shared" si="4"/>
        <v>059101VENP_Animalerie_</v>
      </c>
      <c r="H45" s="204" t="s">
        <v>358</v>
      </c>
      <c r="I45" s="205" t="s">
        <v>19</v>
      </c>
      <c r="J45" s="203" t="s">
        <v>14</v>
      </c>
      <c r="K45" s="205" t="s">
        <v>278</v>
      </c>
      <c r="L45" s="205"/>
      <c r="M45" s="205" t="s">
        <v>10</v>
      </c>
      <c r="N45" s="206">
        <v>2</v>
      </c>
      <c r="O45" s="257"/>
      <c r="P45" s="258"/>
      <c r="Q45" s="241">
        <f t="shared" si="5"/>
        <v>0</v>
      </c>
      <c r="R45" s="242">
        <f t="shared" si="6"/>
        <v>0</v>
      </c>
      <c r="S45" s="243">
        <f>Q45</f>
        <v>0</v>
      </c>
      <c r="T45" s="243">
        <f>R45</f>
        <v>0</v>
      </c>
      <c r="U45" s="210"/>
      <c r="V45" s="182"/>
      <c r="W45" s="207" t="e">
        <f t="shared" si="7"/>
        <v>#DIV/0!</v>
      </c>
      <c r="X45" s="208" t="e">
        <f t="shared" si="8"/>
        <v>#DIV/0!</v>
      </c>
      <c r="Y45" s="209" t="e">
        <f>W45</f>
        <v>#DIV/0!</v>
      </c>
      <c r="Z45" s="209" t="e">
        <f>X45</f>
        <v>#DIV/0!</v>
      </c>
      <c r="AA45" s="210"/>
      <c r="AB45" s="183"/>
      <c r="AC45" s="207" t="e">
        <f t="shared" si="9"/>
        <v>#DIV/0!</v>
      </c>
      <c r="AD45" s="208" t="e">
        <f t="shared" si="10"/>
        <v>#DIV/0!</v>
      </c>
      <c r="AE45" s="209" t="e">
        <f>AC45</f>
        <v>#DIV/0!</v>
      </c>
      <c r="AF45" s="209" t="e">
        <f>AD45</f>
        <v>#DIV/0!</v>
      </c>
      <c r="AG45" s="210"/>
      <c r="AH45" s="183"/>
      <c r="AI45" s="207" t="e">
        <f t="shared" si="0"/>
        <v>#DIV/0!</v>
      </c>
      <c r="AJ45" s="208" t="e">
        <f t="shared" si="11"/>
        <v>#DIV/0!</v>
      </c>
      <c r="AK45" s="209" t="e">
        <f>AI45</f>
        <v>#DIV/0!</v>
      </c>
      <c r="AL45" s="209" t="e">
        <f>AJ45</f>
        <v>#DIV/0!</v>
      </c>
      <c r="AM45" s="210"/>
      <c r="AN45" s="183"/>
      <c r="AO45" s="207" t="e">
        <f t="shared" si="1"/>
        <v>#DIV/0!</v>
      </c>
      <c r="AP45" s="208" t="e">
        <f t="shared" si="12"/>
        <v>#DIV/0!</v>
      </c>
      <c r="AQ45" s="209" t="e">
        <f>AO45</f>
        <v>#DIV/0!</v>
      </c>
      <c r="AR45" s="209" t="e">
        <f>AP45</f>
        <v>#DIV/0!</v>
      </c>
      <c r="AS45" s="210"/>
      <c r="AT45" s="183"/>
      <c r="AU45" s="207" t="e">
        <f t="shared" si="13"/>
        <v>#DIV/0!</v>
      </c>
      <c r="AV45" s="208" t="e">
        <f t="shared" si="14"/>
        <v>#DIV/0!</v>
      </c>
      <c r="AW45" s="209" t="e">
        <f>AU45</f>
        <v>#DIV/0!</v>
      </c>
      <c r="AX45" s="209" t="e">
        <f>AV45</f>
        <v>#DIV/0!</v>
      </c>
      <c r="AY45" s="210"/>
    </row>
    <row r="46" spans="1:51" s="101" customFormat="1" ht="17.100000000000001" customHeight="1" thickBot="1" x14ac:dyDescent="0.3">
      <c r="A46" s="201"/>
      <c r="B46" s="202" t="s">
        <v>282</v>
      </c>
      <c r="C46" s="202" t="s">
        <v>283</v>
      </c>
      <c r="D46" s="203" t="s">
        <v>341</v>
      </c>
      <c r="E46" s="203"/>
      <c r="F46" s="203" t="str">
        <f t="shared" si="3"/>
        <v>059401PROF_Composante</v>
      </c>
      <c r="G46" s="203" t="str">
        <f t="shared" si="4"/>
        <v>059401PROF_Composante_</v>
      </c>
      <c r="H46" s="204" t="s">
        <v>284</v>
      </c>
      <c r="I46" s="205" t="s">
        <v>19</v>
      </c>
      <c r="J46" s="203" t="s">
        <v>15</v>
      </c>
      <c r="K46" s="205" t="s">
        <v>279</v>
      </c>
      <c r="L46" s="205"/>
      <c r="M46" s="205" t="s">
        <v>10</v>
      </c>
      <c r="N46" s="206">
        <v>2</v>
      </c>
      <c r="O46" s="257"/>
      <c r="P46" s="258"/>
      <c r="Q46" s="241">
        <f t="shared" si="5"/>
        <v>0</v>
      </c>
      <c r="R46" s="242">
        <f t="shared" si="6"/>
        <v>0</v>
      </c>
      <c r="S46" s="243">
        <f>Q46</f>
        <v>0</v>
      </c>
      <c r="T46" s="243">
        <f>R46</f>
        <v>0</v>
      </c>
      <c r="U46" s="210"/>
      <c r="V46" s="182"/>
      <c r="W46" s="207" t="e">
        <f t="shared" si="7"/>
        <v>#DIV/0!</v>
      </c>
      <c r="X46" s="208" t="e">
        <f t="shared" si="8"/>
        <v>#DIV/0!</v>
      </c>
      <c r="Y46" s="209" t="e">
        <f>W46</f>
        <v>#DIV/0!</v>
      </c>
      <c r="Z46" s="209" t="e">
        <f>X46</f>
        <v>#DIV/0!</v>
      </c>
      <c r="AA46" s="210"/>
      <c r="AB46" s="183"/>
      <c r="AC46" s="207" t="e">
        <f t="shared" si="9"/>
        <v>#DIV/0!</v>
      </c>
      <c r="AD46" s="208" t="e">
        <f t="shared" si="10"/>
        <v>#DIV/0!</v>
      </c>
      <c r="AE46" s="209" t="e">
        <f>AC46</f>
        <v>#DIV/0!</v>
      </c>
      <c r="AF46" s="209" t="e">
        <f>AD46</f>
        <v>#DIV/0!</v>
      </c>
      <c r="AG46" s="210"/>
      <c r="AH46" s="183"/>
      <c r="AI46" s="207" t="e">
        <f t="shared" si="0"/>
        <v>#DIV/0!</v>
      </c>
      <c r="AJ46" s="208" t="e">
        <f t="shared" si="11"/>
        <v>#DIV/0!</v>
      </c>
      <c r="AK46" s="209" t="e">
        <f>AI46</f>
        <v>#DIV/0!</v>
      </c>
      <c r="AL46" s="209" t="e">
        <f>AJ46</f>
        <v>#DIV/0!</v>
      </c>
      <c r="AM46" s="210"/>
      <c r="AN46" s="183"/>
      <c r="AO46" s="207" t="e">
        <f t="shared" si="1"/>
        <v>#DIV/0!</v>
      </c>
      <c r="AP46" s="208" t="e">
        <f t="shared" si="12"/>
        <v>#DIV/0!</v>
      </c>
      <c r="AQ46" s="209" t="e">
        <f>AO46</f>
        <v>#DIV/0!</v>
      </c>
      <c r="AR46" s="209" t="e">
        <f>AP46</f>
        <v>#DIV/0!</v>
      </c>
      <c r="AS46" s="210"/>
      <c r="AT46" s="183"/>
      <c r="AU46" s="207" t="e">
        <f t="shared" si="13"/>
        <v>#DIV/0!</v>
      </c>
      <c r="AV46" s="208" t="e">
        <f t="shared" si="14"/>
        <v>#DIV/0!</v>
      </c>
      <c r="AW46" s="209" t="e">
        <f>AU46</f>
        <v>#DIV/0!</v>
      </c>
      <c r="AX46" s="209" t="e">
        <f>AV46</f>
        <v>#DIV/0!</v>
      </c>
      <c r="AY46" s="210"/>
    </row>
    <row r="47" spans="1:51" s="101" customFormat="1" ht="38.25" x14ac:dyDescent="0.25">
      <c r="A47" s="160"/>
      <c r="B47" s="161" t="s">
        <v>288</v>
      </c>
      <c r="C47" s="161" t="s">
        <v>289</v>
      </c>
      <c r="D47" s="162" t="s">
        <v>341</v>
      </c>
      <c r="E47" s="162"/>
      <c r="F47" s="162" t="str">
        <f t="shared" si="3"/>
        <v>076001PROF_Imagerie</v>
      </c>
      <c r="G47" s="162" t="str">
        <f t="shared" si="4"/>
        <v>076001PROF_Imagerie_</v>
      </c>
      <c r="H47" s="162" t="s">
        <v>285</v>
      </c>
      <c r="I47" s="164" t="s">
        <v>19</v>
      </c>
      <c r="J47" s="162" t="s">
        <v>15</v>
      </c>
      <c r="K47" s="164" t="s">
        <v>290</v>
      </c>
      <c r="L47" s="164"/>
      <c r="M47" s="164" t="s">
        <v>10</v>
      </c>
      <c r="N47" s="165">
        <v>2</v>
      </c>
      <c r="O47" s="249"/>
      <c r="P47" s="250"/>
      <c r="Q47" s="230">
        <f t="shared" si="5"/>
        <v>0</v>
      </c>
      <c r="R47" s="231">
        <f t="shared" si="6"/>
        <v>0</v>
      </c>
      <c r="S47" s="232">
        <f>SUM(Q47:Q53)</f>
        <v>0</v>
      </c>
      <c r="T47" s="232">
        <f>SUM(R47:R53)</f>
        <v>0</v>
      </c>
      <c r="U47" s="168"/>
      <c r="V47" s="182"/>
      <c r="W47" s="166" t="e">
        <f t="shared" si="7"/>
        <v>#DIV/0!</v>
      </c>
      <c r="X47" s="167" t="e">
        <f t="shared" si="8"/>
        <v>#DIV/0!</v>
      </c>
      <c r="Y47" s="168" t="e">
        <f>SUM(W47:W53)</f>
        <v>#DIV/0!</v>
      </c>
      <c r="Z47" s="168" t="e">
        <f>SUM(X47:X53)</f>
        <v>#DIV/0!</v>
      </c>
      <c r="AA47" s="168"/>
      <c r="AB47" s="183"/>
      <c r="AC47" s="166" t="e">
        <f t="shared" si="9"/>
        <v>#DIV/0!</v>
      </c>
      <c r="AD47" s="167" t="e">
        <f t="shared" si="10"/>
        <v>#DIV/0!</v>
      </c>
      <c r="AE47" s="168" t="e">
        <f>SUM(AC47:AC53)</f>
        <v>#DIV/0!</v>
      </c>
      <c r="AF47" s="168" t="e">
        <f>SUM(AD47:AD53)</f>
        <v>#DIV/0!</v>
      </c>
      <c r="AG47" s="168"/>
      <c r="AH47" s="183"/>
      <c r="AI47" s="166" t="e">
        <f t="shared" si="0"/>
        <v>#DIV/0!</v>
      </c>
      <c r="AJ47" s="167" t="e">
        <f t="shared" si="11"/>
        <v>#DIV/0!</v>
      </c>
      <c r="AK47" s="168" t="e">
        <f>SUM(AI47:AI53)</f>
        <v>#DIV/0!</v>
      </c>
      <c r="AL47" s="168" t="e">
        <f>SUM(AJ47:AJ53)</f>
        <v>#DIV/0!</v>
      </c>
      <c r="AM47" s="168"/>
      <c r="AN47" s="183"/>
      <c r="AO47" s="166" t="e">
        <f t="shared" si="1"/>
        <v>#DIV/0!</v>
      </c>
      <c r="AP47" s="167" t="e">
        <f t="shared" si="12"/>
        <v>#DIV/0!</v>
      </c>
      <c r="AQ47" s="168" t="e">
        <f>SUM(AO47:AO53)</f>
        <v>#DIV/0!</v>
      </c>
      <c r="AR47" s="168" t="e">
        <f>SUM(AP47:AP53)</f>
        <v>#DIV/0!</v>
      </c>
      <c r="AS47" s="168"/>
      <c r="AT47" s="183"/>
      <c r="AU47" s="166" t="e">
        <f t="shared" si="13"/>
        <v>#DIV/0!</v>
      </c>
      <c r="AV47" s="167" t="e">
        <f t="shared" si="14"/>
        <v>#DIV/0!</v>
      </c>
      <c r="AW47" s="168" t="e">
        <f>SUM(AU47:AU53)</f>
        <v>#DIV/0!</v>
      </c>
      <c r="AX47" s="168" t="e">
        <f>SUM(AV47:AV53)</f>
        <v>#DIV/0!</v>
      </c>
      <c r="AY47" s="168"/>
    </row>
    <row r="48" spans="1:51" s="101" customFormat="1" ht="17.100000000000001" customHeight="1" x14ac:dyDescent="0.25">
      <c r="A48" s="171"/>
      <c r="B48" s="172" t="s">
        <v>288</v>
      </c>
      <c r="C48" s="172" t="s">
        <v>289</v>
      </c>
      <c r="D48" s="173" t="s">
        <v>341</v>
      </c>
      <c r="E48" s="173"/>
      <c r="F48" s="173" t="str">
        <f t="shared" si="3"/>
        <v>076001DIFR_Chambre Froide</v>
      </c>
      <c r="G48" s="173" t="str">
        <f t="shared" si="4"/>
        <v>076001DIFR_Chambre Froide_</v>
      </c>
      <c r="H48" s="174" t="s">
        <v>286</v>
      </c>
      <c r="I48" s="175" t="s">
        <v>19</v>
      </c>
      <c r="J48" s="173" t="s">
        <v>71</v>
      </c>
      <c r="K48" s="175" t="s">
        <v>291</v>
      </c>
      <c r="L48" s="175"/>
      <c r="M48" s="175" t="s">
        <v>10</v>
      </c>
      <c r="N48" s="176">
        <v>2</v>
      </c>
      <c r="O48" s="251"/>
      <c r="P48" s="252"/>
      <c r="Q48" s="233">
        <f t="shared" si="5"/>
        <v>0</v>
      </c>
      <c r="R48" s="234">
        <f t="shared" si="6"/>
        <v>0</v>
      </c>
      <c r="S48" s="235"/>
      <c r="T48" s="235"/>
      <c r="U48" s="181"/>
      <c r="V48" s="182"/>
      <c r="W48" s="179" t="e">
        <f t="shared" si="7"/>
        <v>#DIV/0!</v>
      </c>
      <c r="X48" s="180" t="e">
        <f t="shared" si="8"/>
        <v>#DIV/0!</v>
      </c>
      <c r="Y48" s="181"/>
      <c r="Z48" s="181"/>
      <c r="AA48" s="181"/>
      <c r="AB48" s="183"/>
      <c r="AC48" s="179" t="e">
        <f t="shared" si="9"/>
        <v>#DIV/0!</v>
      </c>
      <c r="AD48" s="180" t="e">
        <f t="shared" si="10"/>
        <v>#DIV/0!</v>
      </c>
      <c r="AE48" s="181"/>
      <c r="AF48" s="181"/>
      <c r="AG48" s="181"/>
      <c r="AH48" s="183"/>
      <c r="AI48" s="179" t="e">
        <f t="shared" si="0"/>
        <v>#DIV/0!</v>
      </c>
      <c r="AJ48" s="180" t="e">
        <f t="shared" si="11"/>
        <v>#DIV/0!</v>
      </c>
      <c r="AK48" s="181"/>
      <c r="AL48" s="181"/>
      <c r="AM48" s="181"/>
      <c r="AN48" s="183"/>
      <c r="AO48" s="179" t="e">
        <f t="shared" si="1"/>
        <v>#DIV/0!</v>
      </c>
      <c r="AP48" s="180" t="e">
        <f t="shared" si="12"/>
        <v>#DIV/0!</v>
      </c>
      <c r="AQ48" s="181"/>
      <c r="AR48" s="181"/>
      <c r="AS48" s="181"/>
      <c r="AT48" s="183"/>
      <c r="AU48" s="179" t="e">
        <f t="shared" si="13"/>
        <v>#DIV/0!</v>
      </c>
      <c r="AV48" s="180" t="e">
        <f t="shared" si="14"/>
        <v>#DIV/0!</v>
      </c>
      <c r="AW48" s="181"/>
      <c r="AX48" s="181"/>
      <c r="AY48" s="181"/>
    </row>
    <row r="49" spans="1:51" s="101" customFormat="1" ht="63.75" x14ac:dyDescent="0.25">
      <c r="A49" s="171"/>
      <c r="B49" s="172" t="s">
        <v>288</v>
      </c>
      <c r="C49" s="172" t="s">
        <v>289</v>
      </c>
      <c r="D49" s="173" t="s">
        <v>341</v>
      </c>
      <c r="E49" s="173"/>
      <c r="F49" s="173" t="str">
        <f t="shared" si="3"/>
        <v>076001PROA_Batiment</v>
      </c>
      <c r="G49" s="173" t="str">
        <f t="shared" si="4"/>
        <v>076001PROA_Batiment_</v>
      </c>
      <c r="H49" s="174" t="s">
        <v>359</v>
      </c>
      <c r="I49" s="175" t="s">
        <v>19</v>
      </c>
      <c r="J49" s="173" t="s">
        <v>17</v>
      </c>
      <c r="K49" s="175" t="s">
        <v>246</v>
      </c>
      <c r="L49" s="175"/>
      <c r="M49" s="175" t="s">
        <v>10</v>
      </c>
      <c r="N49" s="176">
        <v>2</v>
      </c>
      <c r="O49" s="251"/>
      <c r="P49" s="252"/>
      <c r="Q49" s="233">
        <f t="shared" si="5"/>
        <v>0</v>
      </c>
      <c r="R49" s="234">
        <f t="shared" si="6"/>
        <v>0</v>
      </c>
      <c r="S49" s="235"/>
      <c r="T49" s="235"/>
      <c r="U49" s="181"/>
      <c r="V49" s="182"/>
      <c r="W49" s="179" t="e">
        <f t="shared" si="7"/>
        <v>#DIV/0!</v>
      </c>
      <c r="X49" s="180" t="e">
        <f t="shared" si="8"/>
        <v>#DIV/0!</v>
      </c>
      <c r="Y49" s="181"/>
      <c r="Z49" s="181"/>
      <c r="AA49" s="181"/>
      <c r="AB49" s="183"/>
      <c r="AC49" s="179" t="e">
        <f t="shared" si="9"/>
        <v>#DIV/0!</v>
      </c>
      <c r="AD49" s="180" t="e">
        <f t="shared" si="10"/>
        <v>#DIV/0!</v>
      </c>
      <c r="AE49" s="181"/>
      <c r="AF49" s="181"/>
      <c r="AG49" s="181"/>
      <c r="AH49" s="183"/>
      <c r="AI49" s="179" t="e">
        <f t="shared" si="0"/>
        <v>#DIV/0!</v>
      </c>
      <c r="AJ49" s="180" t="e">
        <f t="shared" si="11"/>
        <v>#DIV/0!</v>
      </c>
      <c r="AK49" s="181"/>
      <c r="AL49" s="181"/>
      <c r="AM49" s="181"/>
      <c r="AN49" s="183"/>
      <c r="AO49" s="179" t="e">
        <f t="shared" si="1"/>
        <v>#DIV/0!</v>
      </c>
      <c r="AP49" s="180" t="e">
        <f t="shared" si="12"/>
        <v>#DIV/0!</v>
      </c>
      <c r="AQ49" s="181"/>
      <c r="AR49" s="181"/>
      <c r="AS49" s="181"/>
      <c r="AT49" s="183"/>
      <c r="AU49" s="179" t="e">
        <f t="shared" si="13"/>
        <v>#DIV/0!</v>
      </c>
      <c r="AV49" s="180" t="e">
        <f t="shared" si="14"/>
        <v>#DIV/0!</v>
      </c>
      <c r="AW49" s="181"/>
      <c r="AX49" s="181"/>
      <c r="AY49" s="181"/>
    </row>
    <row r="50" spans="1:51" s="101" customFormat="1" ht="25.5" x14ac:dyDescent="0.25">
      <c r="A50" s="171"/>
      <c r="B50" s="172" t="s">
        <v>288</v>
      </c>
      <c r="C50" s="172" t="s">
        <v>289</v>
      </c>
      <c r="D50" s="173" t="s">
        <v>341</v>
      </c>
      <c r="E50" s="173"/>
      <c r="F50" s="173" t="str">
        <f t="shared" si="3"/>
        <v>076001PRGA_</v>
      </c>
      <c r="G50" s="173" t="str">
        <f t="shared" si="4"/>
        <v>076001PRGA__</v>
      </c>
      <c r="H50" s="173" t="s">
        <v>360</v>
      </c>
      <c r="I50" s="175" t="s">
        <v>19</v>
      </c>
      <c r="J50" s="173" t="s">
        <v>91</v>
      </c>
      <c r="K50" s="175"/>
      <c r="L50" s="175"/>
      <c r="M50" s="175" t="s">
        <v>10</v>
      </c>
      <c r="N50" s="176">
        <v>2</v>
      </c>
      <c r="O50" s="251"/>
      <c r="P50" s="252"/>
      <c r="Q50" s="233">
        <f t="shared" si="5"/>
        <v>0</v>
      </c>
      <c r="R50" s="234">
        <f t="shared" si="6"/>
        <v>0</v>
      </c>
      <c r="S50" s="235"/>
      <c r="T50" s="235"/>
      <c r="U50" s="181"/>
      <c r="V50" s="182"/>
      <c r="W50" s="179" t="e">
        <f t="shared" si="7"/>
        <v>#DIV/0!</v>
      </c>
      <c r="X50" s="180" t="e">
        <f t="shared" si="8"/>
        <v>#DIV/0!</v>
      </c>
      <c r="Y50" s="181"/>
      <c r="Z50" s="181"/>
      <c r="AA50" s="181"/>
      <c r="AB50" s="183"/>
      <c r="AC50" s="179" t="e">
        <f t="shared" si="9"/>
        <v>#DIV/0!</v>
      </c>
      <c r="AD50" s="180" t="e">
        <f t="shared" si="10"/>
        <v>#DIV/0!</v>
      </c>
      <c r="AE50" s="181"/>
      <c r="AF50" s="181"/>
      <c r="AG50" s="181"/>
      <c r="AH50" s="183"/>
      <c r="AI50" s="179" t="e">
        <f t="shared" si="0"/>
        <v>#DIV/0!</v>
      </c>
      <c r="AJ50" s="180" t="e">
        <f t="shared" si="11"/>
        <v>#DIV/0!</v>
      </c>
      <c r="AK50" s="181"/>
      <c r="AL50" s="181"/>
      <c r="AM50" s="181"/>
      <c r="AN50" s="183"/>
      <c r="AO50" s="179" t="e">
        <f t="shared" si="1"/>
        <v>#DIV/0!</v>
      </c>
      <c r="AP50" s="180" t="e">
        <f t="shared" si="12"/>
        <v>#DIV/0!</v>
      </c>
      <c r="AQ50" s="181"/>
      <c r="AR50" s="181"/>
      <c r="AS50" s="181"/>
      <c r="AT50" s="183"/>
      <c r="AU50" s="179" t="e">
        <f t="shared" si="13"/>
        <v>#DIV/0!</v>
      </c>
      <c r="AV50" s="180" t="e">
        <f t="shared" si="14"/>
        <v>#DIV/0!</v>
      </c>
      <c r="AW50" s="181"/>
      <c r="AX50" s="181"/>
      <c r="AY50" s="181"/>
    </row>
    <row r="51" spans="1:51" s="101" customFormat="1" ht="51" x14ac:dyDescent="0.25">
      <c r="A51" s="171"/>
      <c r="B51" s="172" t="s">
        <v>288</v>
      </c>
      <c r="C51" s="172" t="s">
        <v>289</v>
      </c>
      <c r="D51" s="173" t="s">
        <v>341</v>
      </c>
      <c r="E51" s="173"/>
      <c r="F51" s="173" t="str">
        <f t="shared" si="3"/>
        <v>076001PRGA_Principal</v>
      </c>
      <c r="G51" s="173" t="str">
        <f t="shared" si="4"/>
        <v>076001PRGA_Principal_</v>
      </c>
      <c r="H51" s="173" t="s">
        <v>361</v>
      </c>
      <c r="I51" s="175" t="s">
        <v>19</v>
      </c>
      <c r="J51" s="173" t="s">
        <v>91</v>
      </c>
      <c r="K51" s="211" t="s">
        <v>292</v>
      </c>
      <c r="L51" s="212"/>
      <c r="M51" s="175" t="s">
        <v>10</v>
      </c>
      <c r="N51" s="176">
        <v>2</v>
      </c>
      <c r="O51" s="251"/>
      <c r="P51" s="252"/>
      <c r="Q51" s="233">
        <f t="shared" si="5"/>
        <v>0</v>
      </c>
      <c r="R51" s="234">
        <f t="shared" si="6"/>
        <v>0</v>
      </c>
      <c r="S51" s="235"/>
      <c r="T51" s="235"/>
      <c r="U51" s="181"/>
      <c r="V51" s="182"/>
      <c r="W51" s="179" t="e">
        <f t="shared" si="7"/>
        <v>#DIV/0!</v>
      </c>
      <c r="X51" s="180" t="e">
        <f t="shared" si="8"/>
        <v>#DIV/0!</v>
      </c>
      <c r="Y51" s="181"/>
      <c r="Z51" s="181"/>
      <c r="AA51" s="181"/>
      <c r="AB51" s="183"/>
      <c r="AC51" s="179" t="e">
        <f t="shared" si="9"/>
        <v>#DIV/0!</v>
      </c>
      <c r="AD51" s="180" t="e">
        <f t="shared" si="10"/>
        <v>#DIV/0!</v>
      </c>
      <c r="AE51" s="181"/>
      <c r="AF51" s="181"/>
      <c r="AG51" s="181"/>
      <c r="AH51" s="183"/>
      <c r="AI51" s="179" t="e">
        <f t="shared" si="0"/>
        <v>#DIV/0!</v>
      </c>
      <c r="AJ51" s="180" t="e">
        <f t="shared" si="11"/>
        <v>#DIV/0!</v>
      </c>
      <c r="AK51" s="181"/>
      <c r="AL51" s="181"/>
      <c r="AM51" s="181"/>
      <c r="AN51" s="183"/>
      <c r="AO51" s="179" t="e">
        <f t="shared" si="1"/>
        <v>#DIV/0!</v>
      </c>
      <c r="AP51" s="180" t="e">
        <f t="shared" si="12"/>
        <v>#DIV/0!</v>
      </c>
      <c r="AQ51" s="181"/>
      <c r="AR51" s="181"/>
      <c r="AS51" s="181"/>
      <c r="AT51" s="183"/>
      <c r="AU51" s="179" t="e">
        <f t="shared" si="13"/>
        <v>#DIV/0!</v>
      </c>
      <c r="AV51" s="180" t="e">
        <f t="shared" si="14"/>
        <v>#DIV/0!</v>
      </c>
      <c r="AW51" s="181"/>
      <c r="AX51" s="181"/>
      <c r="AY51" s="181"/>
    </row>
    <row r="52" spans="1:51" s="101" customFormat="1" ht="38.25" x14ac:dyDescent="0.25">
      <c r="A52" s="171"/>
      <c r="B52" s="172" t="s">
        <v>288</v>
      </c>
      <c r="C52" s="172" t="s">
        <v>289</v>
      </c>
      <c r="D52" s="173" t="s">
        <v>341</v>
      </c>
      <c r="E52" s="173"/>
      <c r="F52" s="173" t="str">
        <f t="shared" si="3"/>
        <v>076001PRGA_</v>
      </c>
      <c r="G52" s="173" t="str">
        <f t="shared" si="4"/>
        <v>076001PRGA__</v>
      </c>
      <c r="H52" s="173" t="s">
        <v>287</v>
      </c>
      <c r="I52" s="175" t="s">
        <v>19</v>
      </c>
      <c r="J52" s="173" t="s">
        <v>91</v>
      </c>
      <c r="K52" s="211"/>
      <c r="L52" s="213"/>
      <c r="M52" s="175" t="s">
        <v>10</v>
      </c>
      <c r="N52" s="176">
        <v>2</v>
      </c>
      <c r="O52" s="251"/>
      <c r="P52" s="252"/>
      <c r="Q52" s="233">
        <f t="shared" si="5"/>
        <v>0</v>
      </c>
      <c r="R52" s="234">
        <f t="shared" si="6"/>
        <v>0</v>
      </c>
      <c r="S52" s="235"/>
      <c r="T52" s="235"/>
      <c r="U52" s="181"/>
      <c r="V52" s="182"/>
      <c r="W52" s="179" t="e">
        <f t="shared" si="7"/>
        <v>#DIV/0!</v>
      </c>
      <c r="X52" s="180" t="e">
        <f t="shared" si="8"/>
        <v>#DIV/0!</v>
      </c>
      <c r="Y52" s="181"/>
      <c r="Z52" s="181"/>
      <c r="AA52" s="181"/>
      <c r="AB52" s="183"/>
      <c r="AC52" s="179" t="e">
        <f t="shared" si="9"/>
        <v>#DIV/0!</v>
      </c>
      <c r="AD52" s="180" t="e">
        <f t="shared" si="10"/>
        <v>#DIV/0!</v>
      </c>
      <c r="AE52" s="181"/>
      <c r="AF52" s="181"/>
      <c r="AG52" s="181"/>
      <c r="AH52" s="183"/>
      <c r="AI52" s="179" t="e">
        <f t="shared" si="0"/>
        <v>#DIV/0!</v>
      </c>
      <c r="AJ52" s="180" t="e">
        <f t="shared" si="11"/>
        <v>#DIV/0!</v>
      </c>
      <c r="AK52" s="181"/>
      <c r="AL52" s="181"/>
      <c r="AM52" s="181"/>
      <c r="AN52" s="183"/>
      <c r="AO52" s="179" t="e">
        <f t="shared" si="1"/>
        <v>#DIV/0!</v>
      </c>
      <c r="AP52" s="180" t="e">
        <f t="shared" si="12"/>
        <v>#DIV/0!</v>
      </c>
      <c r="AQ52" s="181"/>
      <c r="AR52" s="181"/>
      <c r="AS52" s="181"/>
      <c r="AT52" s="183"/>
      <c r="AU52" s="179" t="e">
        <f t="shared" si="13"/>
        <v>#DIV/0!</v>
      </c>
      <c r="AV52" s="180" t="e">
        <f t="shared" si="14"/>
        <v>#DIV/0!</v>
      </c>
      <c r="AW52" s="181"/>
      <c r="AX52" s="181"/>
      <c r="AY52" s="181"/>
    </row>
    <row r="53" spans="1:51" s="101" customFormat="1" ht="243" thickBot="1" x14ac:dyDescent="0.3">
      <c r="A53" s="184"/>
      <c r="B53" s="185" t="s">
        <v>288</v>
      </c>
      <c r="C53" s="185" t="s">
        <v>289</v>
      </c>
      <c r="D53" s="186" t="s">
        <v>341</v>
      </c>
      <c r="E53" s="186"/>
      <c r="F53" s="186" t="str">
        <f t="shared" si="3"/>
        <v>076001VENP_Animalerie</v>
      </c>
      <c r="G53" s="186" t="str">
        <f t="shared" si="4"/>
        <v>076001VENP_Animalerie_</v>
      </c>
      <c r="H53" s="187" t="s">
        <v>362</v>
      </c>
      <c r="I53" s="188" t="s">
        <v>19</v>
      </c>
      <c r="J53" s="186" t="s">
        <v>14</v>
      </c>
      <c r="K53" s="214" t="s">
        <v>278</v>
      </c>
      <c r="L53" s="215"/>
      <c r="M53" s="188" t="s">
        <v>10</v>
      </c>
      <c r="N53" s="189">
        <v>2</v>
      </c>
      <c r="O53" s="253"/>
      <c r="P53" s="254"/>
      <c r="Q53" s="236">
        <f t="shared" si="5"/>
        <v>0</v>
      </c>
      <c r="R53" s="237">
        <f t="shared" si="6"/>
        <v>0</v>
      </c>
      <c r="S53" s="238"/>
      <c r="T53" s="238"/>
      <c r="U53" s="192"/>
      <c r="V53" s="182"/>
      <c r="W53" s="190" t="e">
        <f t="shared" si="7"/>
        <v>#DIV/0!</v>
      </c>
      <c r="X53" s="191" t="e">
        <f t="shared" si="8"/>
        <v>#DIV/0!</v>
      </c>
      <c r="Y53" s="192"/>
      <c r="Z53" s="192"/>
      <c r="AA53" s="192"/>
      <c r="AB53" s="183"/>
      <c r="AC53" s="190" t="e">
        <f t="shared" si="9"/>
        <v>#DIV/0!</v>
      </c>
      <c r="AD53" s="191" t="e">
        <f t="shared" si="10"/>
        <v>#DIV/0!</v>
      </c>
      <c r="AE53" s="192"/>
      <c r="AF53" s="192"/>
      <c r="AG53" s="192"/>
      <c r="AH53" s="183"/>
      <c r="AI53" s="190" t="e">
        <f t="shared" si="0"/>
        <v>#DIV/0!</v>
      </c>
      <c r="AJ53" s="191" t="e">
        <f t="shared" si="11"/>
        <v>#DIV/0!</v>
      </c>
      <c r="AK53" s="192"/>
      <c r="AL53" s="192"/>
      <c r="AM53" s="192"/>
      <c r="AN53" s="183"/>
      <c r="AO53" s="190" t="e">
        <f t="shared" si="1"/>
        <v>#DIV/0!</v>
      </c>
      <c r="AP53" s="191" t="e">
        <f t="shared" si="12"/>
        <v>#DIV/0!</v>
      </c>
      <c r="AQ53" s="192"/>
      <c r="AR53" s="192"/>
      <c r="AS53" s="192"/>
      <c r="AT53" s="183"/>
      <c r="AU53" s="190" t="e">
        <f t="shared" si="13"/>
        <v>#DIV/0!</v>
      </c>
      <c r="AV53" s="191" t="e">
        <f t="shared" si="14"/>
        <v>#DIV/0!</v>
      </c>
      <c r="AW53" s="192"/>
      <c r="AX53" s="192"/>
      <c r="AY53" s="192"/>
    </row>
    <row r="54" spans="1:51" s="101" customFormat="1" ht="13.5" thickBot="1" x14ac:dyDescent="0.3">
      <c r="A54" s="201"/>
      <c r="B54" s="202" t="s">
        <v>295</v>
      </c>
      <c r="C54" s="216" t="s">
        <v>296</v>
      </c>
      <c r="D54" s="203" t="s">
        <v>341</v>
      </c>
      <c r="E54" s="203"/>
      <c r="F54" s="203" t="str">
        <f t="shared" si="3"/>
        <v>077001ITEL_Batiment</v>
      </c>
      <c r="G54" s="203" t="str">
        <f t="shared" si="4"/>
        <v>077001ITEL_Batiment_</v>
      </c>
      <c r="H54" s="203"/>
      <c r="I54" s="205" t="s">
        <v>69</v>
      </c>
      <c r="J54" s="203" t="s">
        <v>84</v>
      </c>
      <c r="K54" s="217" t="s">
        <v>246</v>
      </c>
      <c r="L54" s="218"/>
      <c r="M54" s="205" t="s">
        <v>10</v>
      </c>
      <c r="N54" s="206">
        <v>2</v>
      </c>
      <c r="O54" s="257"/>
      <c r="P54" s="258"/>
      <c r="Q54" s="241">
        <f t="shared" si="5"/>
        <v>0</v>
      </c>
      <c r="R54" s="242">
        <f t="shared" si="6"/>
        <v>0</v>
      </c>
      <c r="S54" s="243">
        <f>Q54</f>
        <v>0</v>
      </c>
      <c r="T54" s="243">
        <f>R54</f>
        <v>0</v>
      </c>
      <c r="U54" s="210"/>
      <c r="V54" s="182"/>
      <c r="W54" s="207" t="e">
        <f t="shared" si="7"/>
        <v>#DIV/0!</v>
      </c>
      <c r="X54" s="208" t="e">
        <f t="shared" si="8"/>
        <v>#DIV/0!</v>
      </c>
      <c r="Y54" s="209" t="e">
        <f>W54</f>
        <v>#DIV/0!</v>
      </c>
      <c r="Z54" s="209" t="e">
        <f>X54</f>
        <v>#DIV/0!</v>
      </c>
      <c r="AA54" s="210"/>
      <c r="AB54" s="183"/>
      <c r="AC54" s="207" t="e">
        <f t="shared" si="9"/>
        <v>#DIV/0!</v>
      </c>
      <c r="AD54" s="208" t="e">
        <f t="shared" si="10"/>
        <v>#DIV/0!</v>
      </c>
      <c r="AE54" s="209" t="e">
        <f>AC54</f>
        <v>#DIV/0!</v>
      </c>
      <c r="AF54" s="209" t="e">
        <f>AD54</f>
        <v>#DIV/0!</v>
      </c>
      <c r="AG54" s="210"/>
      <c r="AH54" s="183"/>
      <c r="AI54" s="207" t="e">
        <f t="shared" si="0"/>
        <v>#DIV/0!</v>
      </c>
      <c r="AJ54" s="208" t="e">
        <f t="shared" si="11"/>
        <v>#DIV/0!</v>
      </c>
      <c r="AK54" s="209" t="e">
        <f>AI54</f>
        <v>#DIV/0!</v>
      </c>
      <c r="AL54" s="209" t="e">
        <f>AJ54</f>
        <v>#DIV/0!</v>
      </c>
      <c r="AM54" s="210"/>
      <c r="AN54" s="183"/>
      <c r="AO54" s="207" t="e">
        <f t="shared" si="1"/>
        <v>#DIV/0!</v>
      </c>
      <c r="AP54" s="208" t="e">
        <f t="shared" si="12"/>
        <v>#DIV/0!</v>
      </c>
      <c r="AQ54" s="209" t="e">
        <f>AO54</f>
        <v>#DIV/0!</v>
      </c>
      <c r="AR54" s="209" t="e">
        <f>AP54</f>
        <v>#DIV/0!</v>
      </c>
      <c r="AS54" s="210"/>
      <c r="AT54" s="183"/>
      <c r="AU54" s="207" t="e">
        <f t="shared" si="13"/>
        <v>#DIV/0!</v>
      </c>
      <c r="AV54" s="208" t="e">
        <f t="shared" si="14"/>
        <v>#DIV/0!</v>
      </c>
      <c r="AW54" s="209" t="e">
        <f>AU54</f>
        <v>#DIV/0!</v>
      </c>
      <c r="AX54" s="209" t="e">
        <f>AV54</f>
        <v>#DIV/0!</v>
      </c>
      <c r="AY54" s="210"/>
    </row>
    <row r="55" spans="1:51" s="101" customFormat="1" ht="17.100000000000001" hidden="1" customHeight="1" x14ac:dyDescent="0.25">
      <c r="A55" s="219"/>
      <c r="B55" s="220"/>
      <c r="C55" s="220"/>
      <c r="D55" s="220"/>
      <c r="E55" s="220"/>
      <c r="F55" s="220" t="str">
        <f>CONCATENATE(C55,J55,M55,K55)</f>
        <v>_</v>
      </c>
      <c r="G55" s="220" t="str">
        <f t="shared" si="4"/>
        <v>__</v>
      </c>
      <c r="H55" s="220"/>
      <c r="I55" s="221"/>
      <c r="J55" s="220"/>
      <c r="K55" s="222"/>
      <c r="L55" s="222"/>
      <c r="M55" s="221" t="s">
        <v>10</v>
      </c>
      <c r="N55" s="223"/>
      <c r="O55" s="224"/>
      <c r="P55" s="225"/>
      <c r="Q55" s="244">
        <f t="shared" ref="Q55:Q61" si="42">O55*(P55+1)*N55</f>
        <v>0</v>
      </c>
      <c r="R55" s="245">
        <f t="shared" si="6"/>
        <v>0</v>
      </c>
      <c r="S55" s="246"/>
      <c r="T55" s="246"/>
      <c r="U55" s="226"/>
      <c r="V55" s="182"/>
      <c r="W55" s="179" t="e">
        <f t="shared" si="7"/>
        <v>#DIV/0!</v>
      </c>
      <c r="X55" s="180" t="e">
        <f t="shared" si="8"/>
        <v>#DIV/0!</v>
      </c>
      <c r="Y55" s="227"/>
      <c r="Z55" s="227"/>
      <c r="AA55" s="228"/>
      <c r="AB55" s="183"/>
      <c r="AC55" s="179" t="e">
        <f t="shared" si="9"/>
        <v>#DIV/0!</v>
      </c>
      <c r="AD55" s="180" t="e">
        <f t="shared" si="10"/>
        <v>#DIV/0!</v>
      </c>
      <c r="AE55" s="227"/>
      <c r="AF55" s="227"/>
      <c r="AG55" s="228"/>
      <c r="AH55" s="183"/>
      <c r="AI55" s="179" t="e">
        <f t="shared" si="0"/>
        <v>#DIV/0!</v>
      </c>
      <c r="AJ55" s="180" t="e">
        <f t="shared" si="11"/>
        <v>#DIV/0!</v>
      </c>
      <c r="AK55" s="227"/>
      <c r="AL55" s="227"/>
      <c r="AM55" s="228"/>
      <c r="AN55" s="183"/>
      <c r="AO55" s="179" t="e">
        <f t="shared" si="1"/>
        <v>#DIV/0!</v>
      </c>
      <c r="AP55" s="180" t="e">
        <f t="shared" si="12"/>
        <v>#DIV/0!</v>
      </c>
      <c r="AQ55" s="227"/>
      <c r="AR55" s="227"/>
      <c r="AS55" s="228"/>
      <c r="AT55" s="183"/>
      <c r="AU55" s="179" t="e">
        <f t="shared" si="13"/>
        <v>#DIV/0!</v>
      </c>
      <c r="AV55" s="180" t="e">
        <f t="shared" si="14"/>
        <v>#DIV/0!</v>
      </c>
      <c r="AW55" s="227"/>
      <c r="AX55" s="227"/>
      <c r="AY55" s="228"/>
    </row>
    <row r="56" spans="1:51" s="101" customFormat="1" ht="17.100000000000001" hidden="1" customHeight="1" x14ac:dyDescent="0.25">
      <c r="A56" s="171"/>
      <c r="B56" s="173"/>
      <c r="C56" s="173"/>
      <c r="D56" s="173"/>
      <c r="E56" s="173"/>
      <c r="F56" s="173" t="str">
        <f t="shared" si="3"/>
        <v>_</v>
      </c>
      <c r="G56" s="173" t="str">
        <f t="shared" si="4"/>
        <v>__</v>
      </c>
      <c r="H56" s="173"/>
      <c r="I56" s="175"/>
      <c r="J56" s="173"/>
      <c r="K56" s="213"/>
      <c r="L56" s="213"/>
      <c r="M56" s="175" t="s">
        <v>10</v>
      </c>
      <c r="N56" s="176"/>
      <c r="O56" s="177"/>
      <c r="P56" s="178"/>
      <c r="Q56" s="233">
        <f t="shared" si="42"/>
        <v>0</v>
      </c>
      <c r="R56" s="234">
        <f t="shared" si="6"/>
        <v>0</v>
      </c>
      <c r="S56" s="247"/>
      <c r="T56" s="247"/>
      <c r="U56" s="228"/>
      <c r="V56" s="182"/>
      <c r="W56" s="179" t="e">
        <f t="shared" si="7"/>
        <v>#DIV/0!</v>
      </c>
      <c r="X56" s="180" t="e">
        <f t="shared" si="8"/>
        <v>#DIV/0!</v>
      </c>
      <c r="Y56" s="227"/>
      <c r="Z56" s="227"/>
      <c r="AA56" s="228"/>
      <c r="AB56" s="183"/>
      <c r="AC56" s="179" t="e">
        <f t="shared" si="9"/>
        <v>#DIV/0!</v>
      </c>
      <c r="AD56" s="180" t="e">
        <f t="shared" si="10"/>
        <v>#DIV/0!</v>
      </c>
      <c r="AE56" s="227"/>
      <c r="AF56" s="227"/>
      <c r="AG56" s="228"/>
      <c r="AH56" s="183"/>
      <c r="AI56" s="179" t="e">
        <f t="shared" si="0"/>
        <v>#DIV/0!</v>
      </c>
      <c r="AJ56" s="180" t="e">
        <f t="shared" si="11"/>
        <v>#DIV/0!</v>
      </c>
      <c r="AK56" s="227"/>
      <c r="AL56" s="227"/>
      <c r="AM56" s="228"/>
      <c r="AN56" s="183"/>
      <c r="AO56" s="179" t="e">
        <f t="shared" si="1"/>
        <v>#DIV/0!</v>
      </c>
      <c r="AP56" s="180" t="e">
        <f t="shared" si="12"/>
        <v>#DIV/0!</v>
      </c>
      <c r="AQ56" s="227"/>
      <c r="AR56" s="227"/>
      <c r="AS56" s="228"/>
      <c r="AT56" s="183"/>
      <c r="AU56" s="179" t="e">
        <f t="shared" si="13"/>
        <v>#DIV/0!</v>
      </c>
      <c r="AV56" s="180" t="e">
        <f t="shared" si="14"/>
        <v>#DIV/0!</v>
      </c>
      <c r="AW56" s="227"/>
      <c r="AX56" s="227"/>
      <c r="AY56" s="228"/>
    </row>
    <row r="57" spans="1:51" s="101" customFormat="1" ht="17.100000000000001" hidden="1" customHeight="1" x14ac:dyDescent="0.25">
      <c r="A57" s="171"/>
      <c r="B57" s="173"/>
      <c r="C57" s="173"/>
      <c r="D57" s="173"/>
      <c r="E57" s="173"/>
      <c r="F57" s="173" t="str">
        <f t="shared" si="3"/>
        <v>_</v>
      </c>
      <c r="G57" s="173" t="str">
        <f t="shared" si="4"/>
        <v>__</v>
      </c>
      <c r="H57" s="173"/>
      <c r="I57" s="175"/>
      <c r="J57" s="173"/>
      <c r="K57" s="213"/>
      <c r="L57" s="213"/>
      <c r="M57" s="175" t="s">
        <v>10</v>
      </c>
      <c r="N57" s="176"/>
      <c r="O57" s="177"/>
      <c r="P57" s="178"/>
      <c r="Q57" s="233">
        <f t="shared" si="42"/>
        <v>0</v>
      </c>
      <c r="R57" s="234">
        <f t="shared" si="6"/>
        <v>0</v>
      </c>
      <c r="S57" s="247"/>
      <c r="T57" s="247"/>
      <c r="U57" s="228"/>
      <c r="V57" s="182"/>
      <c r="W57" s="179" t="e">
        <f t="shared" si="7"/>
        <v>#DIV/0!</v>
      </c>
      <c r="X57" s="180" t="e">
        <f t="shared" si="8"/>
        <v>#DIV/0!</v>
      </c>
      <c r="Y57" s="227"/>
      <c r="Z57" s="227"/>
      <c r="AA57" s="228"/>
      <c r="AB57" s="183"/>
      <c r="AC57" s="179" t="e">
        <f t="shared" si="9"/>
        <v>#DIV/0!</v>
      </c>
      <c r="AD57" s="180" t="e">
        <f t="shared" si="10"/>
        <v>#DIV/0!</v>
      </c>
      <c r="AE57" s="227"/>
      <c r="AF57" s="227"/>
      <c r="AG57" s="228"/>
      <c r="AH57" s="183"/>
      <c r="AI57" s="179" t="e">
        <f t="shared" si="0"/>
        <v>#DIV/0!</v>
      </c>
      <c r="AJ57" s="180" t="e">
        <f t="shared" si="11"/>
        <v>#DIV/0!</v>
      </c>
      <c r="AK57" s="227"/>
      <c r="AL57" s="227"/>
      <c r="AM57" s="228"/>
      <c r="AN57" s="183"/>
      <c r="AO57" s="179" t="e">
        <f t="shared" si="1"/>
        <v>#DIV/0!</v>
      </c>
      <c r="AP57" s="180" t="e">
        <f t="shared" si="12"/>
        <v>#DIV/0!</v>
      </c>
      <c r="AQ57" s="227"/>
      <c r="AR57" s="227"/>
      <c r="AS57" s="228"/>
      <c r="AT57" s="183"/>
      <c r="AU57" s="179" t="e">
        <f t="shared" si="13"/>
        <v>#DIV/0!</v>
      </c>
      <c r="AV57" s="180" t="e">
        <f t="shared" si="14"/>
        <v>#DIV/0!</v>
      </c>
      <c r="AW57" s="227"/>
      <c r="AX57" s="227"/>
      <c r="AY57" s="228"/>
    </row>
    <row r="58" spans="1:51" s="101" customFormat="1" ht="17.100000000000001" hidden="1" customHeight="1" x14ac:dyDescent="0.25">
      <c r="A58" s="171"/>
      <c r="B58" s="173"/>
      <c r="C58" s="173"/>
      <c r="D58" s="173"/>
      <c r="E58" s="173"/>
      <c r="F58" s="173" t="str">
        <f t="shared" si="3"/>
        <v>_</v>
      </c>
      <c r="G58" s="173" t="str">
        <f t="shared" si="4"/>
        <v>__</v>
      </c>
      <c r="H58" s="173"/>
      <c r="I58" s="175"/>
      <c r="J58" s="173"/>
      <c r="K58" s="213"/>
      <c r="L58" s="213"/>
      <c r="M58" s="175" t="s">
        <v>10</v>
      </c>
      <c r="N58" s="176"/>
      <c r="O58" s="177"/>
      <c r="P58" s="178"/>
      <c r="Q58" s="233">
        <f t="shared" si="42"/>
        <v>0</v>
      </c>
      <c r="R58" s="234">
        <f t="shared" si="6"/>
        <v>0</v>
      </c>
      <c r="S58" s="247"/>
      <c r="T58" s="247"/>
      <c r="U58" s="228"/>
      <c r="V58" s="182"/>
      <c r="W58" s="179" t="e">
        <f t="shared" si="7"/>
        <v>#DIV/0!</v>
      </c>
      <c r="X58" s="180" t="e">
        <f t="shared" si="8"/>
        <v>#DIV/0!</v>
      </c>
      <c r="Y58" s="227"/>
      <c r="Z58" s="227"/>
      <c r="AA58" s="228"/>
      <c r="AB58" s="183"/>
      <c r="AC58" s="179" t="e">
        <f t="shared" si="9"/>
        <v>#DIV/0!</v>
      </c>
      <c r="AD58" s="180" t="e">
        <f t="shared" si="10"/>
        <v>#DIV/0!</v>
      </c>
      <c r="AE58" s="227"/>
      <c r="AF58" s="227"/>
      <c r="AG58" s="228"/>
      <c r="AH58" s="183"/>
      <c r="AI58" s="179" t="e">
        <f t="shared" si="0"/>
        <v>#DIV/0!</v>
      </c>
      <c r="AJ58" s="180" t="e">
        <f t="shared" si="11"/>
        <v>#DIV/0!</v>
      </c>
      <c r="AK58" s="227"/>
      <c r="AL58" s="227"/>
      <c r="AM58" s="228"/>
      <c r="AN58" s="183"/>
      <c r="AO58" s="179" t="e">
        <f t="shared" si="1"/>
        <v>#DIV/0!</v>
      </c>
      <c r="AP58" s="180" t="e">
        <f t="shared" si="12"/>
        <v>#DIV/0!</v>
      </c>
      <c r="AQ58" s="227"/>
      <c r="AR58" s="227"/>
      <c r="AS58" s="228"/>
      <c r="AT58" s="183"/>
      <c r="AU58" s="179" t="e">
        <f t="shared" si="13"/>
        <v>#DIV/0!</v>
      </c>
      <c r="AV58" s="180" t="e">
        <f t="shared" si="14"/>
        <v>#DIV/0!</v>
      </c>
      <c r="AW58" s="227"/>
      <c r="AX58" s="227"/>
      <c r="AY58" s="228"/>
    </row>
    <row r="59" spans="1:51" s="101" customFormat="1" ht="17.100000000000001" hidden="1" customHeight="1" x14ac:dyDescent="0.25">
      <c r="A59" s="171"/>
      <c r="B59" s="173"/>
      <c r="C59" s="173"/>
      <c r="D59" s="173"/>
      <c r="E59" s="173"/>
      <c r="F59" s="173" t="str">
        <f t="shared" si="3"/>
        <v>_</v>
      </c>
      <c r="G59" s="173" t="str">
        <f t="shared" si="4"/>
        <v>__</v>
      </c>
      <c r="H59" s="173"/>
      <c r="I59" s="175"/>
      <c r="J59" s="173"/>
      <c r="K59" s="213"/>
      <c r="L59" s="213"/>
      <c r="M59" s="175" t="s">
        <v>10</v>
      </c>
      <c r="N59" s="176"/>
      <c r="O59" s="177"/>
      <c r="P59" s="178"/>
      <c r="Q59" s="233">
        <f t="shared" si="42"/>
        <v>0</v>
      </c>
      <c r="R59" s="234">
        <f t="shared" si="6"/>
        <v>0</v>
      </c>
      <c r="S59" s="247"/>
      <c r="T59" s="247"/>
      <c r="U59" s="228"/>
      <c r="V59" s="182"/>
      <c r="W59" s="179" t="e">
        <f t="shared" si="7"/>
        <v>#DIV/0!</v>
      </c>
      <c r="X59" s="180" t="e">
        <f t="shared" si="8"/>
        <v>#DIV/0!</v>
      </c>
      <c r="Y59" s="227"/>
      <c r="Z59" s="227"/>
      <c r="AA59" s="228"/>
      <c r="AB59" s="183"/>
      <c r="AC59" s="179" t="e">
        <f t="shared" si="9"/>
        <v>#DIV/0!</v>
      </c>
      <c r="AD59" s="180" t="e">
        <f t="shared" si="10"/>
        <v>#DIV/0!</v>
      </c>
      <c r="AE59" s="227"/>
      <c r="AF59" s="227"/>
      <c r="AG59" s="228"/>
      <c r="AH59" s="183"/>
      <c r="AI59" s="179" t="e">
        <f t="shared" si="0"/>
        <v>#DIV/0!</v>
      </c>
      <c r="AJ59" s="180" t="e">
        <f t="shared" si="11"/>
        <v>#DIV/0!</v>
      </c>
      <c r="AK59" s="227"/>
      <c r="AL59" s="227"/>
      <c r="AM59" s="228"/>
      <c r="AN59" s="183"/>
      <c r="AO59" s="179" t="e">
        <f t="shared" si="1"/>
        <v>#DIV/0!</v>
      </c>
      <c r="AP59" s="180" t="e">
        <f t="shared" si="12"/>
        <v>#DIV/0!</v>
      </c>
      <c r="AQ59" s="227"/>
      <c r="AR59" s="227"/>
      <c r="AS59" s="228"/>
      <c r="AT59" s="183"/>
      <c r="AU59" s="179" t="e">
        <f t="shared" si="13"/>
        <v>#DIV/0!</v>
      </c>
      <c r="AV59" s="180" t="e">
        <f t="shared" si="14"/>
        <v>#DIV/0!</v>
      </c>
      <c r="AW59" s="227"/>
      <c r="AX59" s="227"/>
      <c r="AY59" s="228"/>
    </row>
    <row r="60" spans="1:51" s="101" customFormat="1" ht="17.100000000000001" hidden="1" customHeight="1" x14ac:dyDescent="0.25">
      <c r="A60" s="171"/>
      <c r="B60" s="173"/>
      <c r="C60" s="173"/>
      <c r="D60" s="173"/>
      <c r="E60" s="173"/>
      <c r="F60" s="173" t="str">
        <f t="shared" si="3"/>
        <v>_</v>
      </c>
      <c r="G60" s="173" t="str">
        <f t="shared" si="4"/>
        <v>__</v>
      </c>
      <c r="H60" s="173"/>
      <c r="I60" s="175"/>
      <c r="J60" s="173"/>
      <c r="K60" s="213"/>
      <c r="L60" s="213"/>
      <c r="M60" s="175" t="s">
        <v>10</v>
      </c>
      <c r="N60" s="176"/>
      <c r="O60" s="177"/>
      <c r="P60" s="178"/>
      <c r="Q60" s="233">
        <f t="shared" si="42"/>
        <v>0</v>
      </c>
      <c r="R60" s="234">
        <f t="shared" si="6"/>
        <v>0</v>
      </c>
      <c r="S60" s="247"/>
      <c r="T60" s="247"/>
      <c r="U60" s="228"/>
      <c r="V60" s="182"/>
      <c r="W60" s="179" t="e">
        <f t="shared" si="7"/>
        <v>#DIV/0!</v>
      </c>
      <c r="X60" s="180" t="e">
        <f t="shared" si="8"/>
        <v>#DIV/0!</v>
      </c>
      <c r="Y60" s="227"/>
      <c r="Z60" s="227"/>
      <c r="AA60" s="228"/>
      <c r="AB60" s="183"/>
      <c r="AC60" s="179" t="e">
        <f t="shared" si="9"/>
        <v>#DIV/0!</v>
      </c>
      <c r="AD60" s="180" t="e">
        <f t="shared" si="10"/>
        <v>#DIV/0!</v>
      </c>
      <c r="AE60" s="227"/>
      <c r="AF60" s="227"/>
      <c r="AG60" s="228"/>
      <c r="AH60" s="183"/>
      <c r="AI60" s="179" t="e">
        <f t="shared" si="0"/>
        <v>#DIV/0!</v>
      </c>
      <c r="AJ60" s="180" t="e">
        <f t="shared" si="11"/>
        <v>#DIV/0!</v>
      </c>
      <c r="AK60" s="227"/>
      <c r="AL60" s="227"/>
      <c r="AM60" s="228"/>
      <c r="AN60" s="183"/>
      <c r="AO60" s="179" t="e">
        <f t="shared" si="1"/>
        <v>#DIV/0!</v>
      </c>
      <c r="AP60" s="180" t="e">
        <f t="shared" si="12"/>
        <v>#DIV/0!</v>
      </c>
      <c r="AQ60" s="227"/>
      <c r="AR60" s="227"/>
      <c r="AS60" s="228"/>
      <c r="AT60" s="183"/>
      <c r="AU60" s="179" t="e">
        <f t="shared" si="13"/>
        <v>#DIV/0!</v>
      </c>
      <c r="AV60" s="180" t="e">
        <f t="shared" si="14"/>
        <v>#DIV/0!</v>
      </c>
      <c r="AW60" s="227"/>
      <c r="AX60" s="227"/>
      <c r="AY60" s="228"/>
    </row>
    <row r="61" spans="1:51" s="101" customFormat="1" ht="12.75" hidden="1" x14ac:dyDescent="0.25">
      <c r="A61" s="171"/>
      <c r="B61" s="173"/>
      <c r="C61" s="173"/>
      <c r="D61" s="173"/>
      <c r="E61" s="173"/>
      <c r="F61" s="173" t="str">
        <f t="shared" si="3"/>
        <v>_</v>
      </c>
      <c r="G61" s="173" t="str">
        <f t="shared" si="4"/>
        <v>__</v>
      </c>
      <c r="H61" s="173"/>
      <c r="I61" s="175"/>
      <c r="J61" s="173"/>
      <c r="K61" s="213"/>
      <c r="L61" s="213"/>
      <c r="M61" s="175" t="s">
        <v>10</v>
      </c>
      <c r="N61" s="176"/>
      <c r="O61" s="177"/>
      <c r="P61" s="178"/>
      <c r="Q61" s="233">
        <f t="shared" si="42"/>
        <v>0</v>
      </c>
      <c r="R61" s="234">
        <f t="shared" si="6"/>
        <v>0</v>
      </c>
      <c r="S61" s="247"/>
      <c r="T61" s="247"/>
      <c r="U61" s="228"/>
      <c r="V61" s="182"/>
      <c r="W61" s="179" t="e">
        <f t="shared" si="7"/>
        <v>#DIV/0!</v>
      </c>
      <c r="X61" s="180" t="e">
        <f t="shared" si="8"/>
        <v>#DIV/0!</v>
      </c>
      <c r="Y61" s="227"/>
      <c r="Z61" s="227"/>
      <c r="AA61" s="228"/>
      <c r="AB61" s="183"/>
      <c r="AC61" s="179" t="e">
        <f t="shared" si="9"/>
        <v>#DIV/0!</v>
      </c>
      <c r="AD61" s="180" t="e">
        <f t="shared" si="10"/>
        <v>#DIV/0!</v>
      </c>
      <c r="AE61" s="227"/>
      <c r="AF61" s="227"/>
      <c r="AG61" s="228"/>
      <c r="AH61" s="183"/>
      <c r="AI61" s="179" t="e">
        <f t="shared" si="0"/>
        <v>#DIV/0!</v>
      </c>
      <c r="AJ61" s="180" t="e">
        <f t="shared" si="11"/>
        <v>#DIV/0!</v>
      </c>
      <c r="AK61" s="227"/>
      <c r="AL61" s="227"/>
      <c r="AM61" s="228"/>
      <c r="AN61" s="183"/>
      <c r="AO61" s="179" t="e">
        <f t="shared" si="1"/>
        <v>#DIV/0!</v>
      </c>
      <c r="AP61" s="180" t="e">
        <f t="shared" si="12"/>
        <v>#DIV/0!</v>
      </c>
      <c r="AQ61" s="227"/>
      <c r="AR61" s="227"/>
      <c r="AS61" s="228"/>
      <c r="AT61" s="183"/>
      <c r="AU61" s="179" t="e">
        <f t="shared" si="13"/>
        <v>#DIV/0!</v>
      </c>
      <c r="AV61" s="180" t="e">
        <f t="shared" si="14"/>
        <v>#DIV/0!</v>
      </c>
      <c r="AW61" s="227"/>
      <c r="AX61" s="227"/>
      <c r="AY61" s="228"/>
    </row>
    <row r="62" spans="1:51" ht="12.75" x14ac:dyDescent="0.25">
      <c r="A62" s="125"/>
      <c r="B62" s="125"/>
      <c r="C62" s="125"/>
      <c r="D62" s="125"/>
      <c r="E62" s="126"/>
      <c r="F62" s="126"/>
      <c r="G62" s="126"/>
      <c r="H62" s="125"/>
      <c r="I62" s="125"/>
      <c r="J62" s="125"/>
      <c r="K62" s="125"/>
      <c r="L62" s="125"/>
      <c r="M62" s="125"/>
      <c r="N62" s="127"/>
      <c r="O62" s="128"/>
      <c r="P62" s="229"/>
      <c r="Q62" s="248">
        <f t="shared" ref="Q62:AY62" si="43">SUM(Q20:Q61)</f>
        <v>0</v>
      </c>
      <c r="R62" s="248">
        <f t="shared" si="43"/>
        <v>0</v>
      </c>
      <c r="S62" s="248">
        <f t="shared" si="43"/>
        <v>0</v>
      </c>
      <c r="T62" s="248">
        <f t="shared" si="43"/>
        <v>0</v>
      </c>
      <c r="U62" s="128">
        <f t="shared" si="43"/>
        <v>0</v>
      </c>
      <c r="V62" s="128">
        <f t="shared" si="43"/>
        <v>0</v>
      </c>
      <c r="W62" s="128" t="e">
        <f t="shared" si="43"/>
        <v>#DIV/0!</v>
      </c>
      <c r="X62" s="128" t="e">
        <f t="shared" si="43"/>
        <v>#DIV/0!</v>
      </c>
      <c r="Y62" s="128" t="e">
        <f t="shared" si="43"/>
        <v>#DIV/0!</v>
      </c>
      <c r="Z62" s="128" t="e">
        <f t="shared" si="43"/>
        <v>#DIV/0!</v>
      </c>
      <c r="AA62" s="128">
        <f t="shared" si="43"/>
        <v>0</v>
      </c>
      <c r="AB62" s="128">
        <f t="shared" si="43"/>
        <v>0</v>
      </c>
      <c r="AC62" s="128" t="e">
        <f t="shared" si="43"/>
        <v>#DIV/0!</v>
      </c>
      <c r="AD62" s="128" t="e">
        <f t="shared" si="43"/>
        <v>#DIV/0!</v>
      </c>
      <c r="AE62" s="128" t="e">
        <f t="shared" si="43"/>
        <v>#DIV/0!</v>
      </c>
      <c r="AF62" s="128" t="e">
        <f t="shared" si="43"/>
        <v>#DIV/0!</v>
      </c>
      <c r="AG62" s="128">
        <f t="shared" si="43"/>
        <v>0</v>
      </c>
      <c r="AH62" s="128">
        <f t="shared" si="43"/>
        <v>0</v>
      </c>
      <c r="AI62" s="128" t="e">
        <f t="shared" si="43"/>
        <v>#DIV/0!</v>
      </c>
      <c r="AJ62" s="128" t="e">
        <f t="shared" si="43"/>
        <v>#DIV/0!</v>
      </c>
      <c r="AK62" s="128" t="e">
        <f t="shared" si="43"/>
        <v>#DIV/0!</v>
      </c>
      <c r="AL62" s="128" t="e">
        <f t="shared" si="43"/>
        <v>#DIV/0!</v>
      </c>
      <c r="AM62" s="128">
        <f t="shared" si="43"/>
        <v>0</v>
      </c>
      <c r="AN62" s="128">
        <f t="shared" si="43"/>
        <v>0</v>
      </c>
      <c r="AO62" s="128" t="e">
        <f t="shared" si="43"/>
        <v>#DIV/0!</v>
      </c>
      <c r="AP62" s="128" t="e">
        <f t="shared" si="43"/>
        <v>#DIV/0!</v>
      </c>
      <c r="AQ62" s="128" t="e">
        <f t="shared" si="43"/>
        <v>#DIV/0!</v>
      </c>
      <c r="AR62" s="128" t="e">
        <f t="shared" si="43"/>
        <v>#DIV/0!</v>
      </c>
      <c r="AS62" s="128">
        <f t="shared" si="43"/>
        <v>0</v>
      </c>
      <c r="AT62" s="128">
        <f t="shared" si="43"/>
        <v>0</v>
      </c>
      <c r="AU62" s="128" t="e">
        <f t="shared" si="43"/>
        <v>#DIV/0!</v>
      </c>
      <c r="AV62" s="128" t="e">
        <f t="shared" si="43"/>
        <v>#DIV/0!</v>
      </c>
      <c r="AW62" s="128" t="e">
        <f t="shared" si="43"/>
        <v>#DIV/0!</v>
      </c>
      <c r="AX62" s="128" t="e">
        <f t="shared" si="43"/>
        <v>#DIV/0!</v>
      </c>
      <c r="AY62" s="128">
        <f t="shared" si="43"/>
        <v>0</v>
      </c>
    </row>
  </sheetData>
  <sheetProtection algorithmName="SHA-512" hashValue="pav6w+NnvR5RhYzu3X5Ye9qyUZfpVNxQJOm0umOq6h+6W59BgJy8C3mRK421Pn6U5LBiqIxVr2V7SV5rJZuSCQ==" saltValue="7qKCCaJ3igjq2gv6QVdaqQ==" spinCount="100000" sheet="1" objects="1" scenarios="1"/>
  <autoFilter ref="A19:AY61"/>
  <dataConsolidate/>
  <mergeCells count="137">
    <mergeCell ref="A1:C1"/>
    <mergeCell ref="A2:C2"/>
    <mergeCell ref="A4:C4"/>
    <mergeCell ref="A6:B6"/>
    <mergeCell ref="A7:C7"/>
    <mergeCell ref="O18:P18"/>
    <mergeCell ref="AN20:AN61"/>
    <mergeCell ref="AT20:AT61"/>
    <mergeCell ref="V20:V61"/>
    <mergeCell ref="S20:S22"/>
    <mergeCell ref="T20:T22"/>
    <mergeCell ref="U20:U22"/>
    <mergeCell ref="S23:S24"/>
    <mergeCell ref="S25:S30"/>
    <mergeCell ref="S31:S36"/>
    <mergeCell ref="S37:S39"/>
    <mergeCell ref="S40:S44"/>
    <mergeCell ref="S47:S53"/>
    <mergeCell ref="T47:T53"/>
    <mergeCell ref="U47:U53"/>
    <mergeCell ref="T23:T24"/>
    <mergeCell ref="U23:U24"/>
    <mergeCell ref="T25:T30"/>
    <mergeCell ref="U25:U30"/>
    <mergeCell ref="T31:T36"/>
    <mergeCell ref="AW20:AW22"/>
    <mergeCell ref="AX20:AX22"/>
    <mergeCell ref="AY20:AY22"/>
    <mergeCell ref="AW23:AW24"/>
    <mergeCell ref="AX23:AX24"/>
    <mergeCell ref="AY23:AY24"/>
    <mergeCell ref="AW25:AW30"/>
    <mergeCell ref="AX25:AX30"/>
    <mergeCell ref="AY25:AY30"/>
    <mergeCell ref="U31:U36"/>
    <mergeCell ref="T37:T39"/>
    <mergeCell ref="U37:U39"/>
    <mergeCell ref="T40:T44"/>
    <mergeCell ref="U40:U44"/>
    <mergeCell ref="Y20:Y22"/>
    <mergeCell ref="Z20:Z22"/>
    <mergeCell ref="Y37:Y39"/>
    <mergeCell ref="Z37:Z39"/>
    <mergeCell ref="AA37:AA39"/>
    <mergeCell ref="Y40:Y44"/>
    <mergeCell ref="Z40:Z44"/>
    <mergeCell ref="AA40:AA44"/>
    <mergeCell ref="Y47:Y53"/>
    <mergeCell ref="Z47:Z53"/>
    <mergeCell ref="AA47:AA53"/>
    <mergeCell ref="AE20:AE22"/>
    <mergeCell ref="AF20:AF22"/>
    <mergeCell ref="AE37:AE39"/>
    <mergeCell ref="AF37:AF39"/>
    <mergeCell ref="AA20:AA22"/>
    <mergeCell ref="Y23:Y24"/>
    <mergeCell ref="Z23:Z24"/>
    <mergeCell ref="AA23:AA24"/>
    <mergeCell ref="Y25:Y30"/>
    <mergeCell ref="Z25:Z30"/>
    <mergeCell ref="AA25:AA30"/>
    <mergeCell ref="Y31:Y36"/>
    <mergeCell ref="Z31:Z36"/>
    <mergeCell ref="AA31:AA36"/>
    <mergeCell ref="AB20:AB61"/>
    <mergeCell ref="AG37:AG39"/>
    <mergeCell ref="AE40:AE44"/>
    <mergeCell ref="AF40:AF44"/>
    <mergeCell ref="AG40:AG44"/>
    <mergeCell ref="AE47:AE53"/>
    <mergeCell ref="AF47:AF53"/>
    <mergeCell ref="AG47:AG53"/>
    <mergeCell ref="AK20:AK22"/>
    <mergeCell ref="AL20:AL22"/>
    <mergeCell ref="AK37:AK39"/>
    <mergeCell ref="AL37:AL39"/>
    <mergeCell ref="AG20:AG22"/>
    <mergeCell ref="AE23:AE24"/>
    <mergeCell ref="AF23:AF24"/>
    <mergeCell ref="AG23:AG24"/>
    <mergeCell ref="AE25:AE30"/>
    <mergeCell ref="AF25:AF30"/>
    <mergeCell ref="AG25:AG30"/>
    <mergeCell ref="AE31:AE36"/>
    <mergeCell ref="AF31:AF36"/>
    <mergeCell ref="AG31:AG36"/>
    <mergeCell ref="AH20:AH61"/>
    <mergeCell ref="AM37:AM39"/>
    <mergeCell ref="AK40:AK44"/>
    <mergeCell ref="AL40:AL44"/>
    <mergeCell ref="AM40:AM44"/>
    <mergeCell ref="AK47:AK53"/>
    <mergeCell ref="AL47:AL53"/>
    <mergeCell ref="AM47:AM53"/>
    <mergeCell ref="AQ20:AQ22"/>
    <mergeCell ref="AR20:AR22"/>
    <mergeCell ref="AQ37:AQ39"/>
    <mergeCell ref="AR37:AR39"/>
    <mergeCell ref="AM20:AM22"/>
    <mergeCell ref="AK23:AK24"/>
    <mergeCell ref="AL23:AL24"/>
    <mergeCell ref="AM23:AM24"/>
    <mergeCell ref="AK25:AK30"/>
    <mergeCell ref="AL25:AL30"/>
    <mergeCell ref="AM25:AM30"/>
    <mergeCell ref="AK31:AK36"/>
    <mergeCell ref="AL31:AL36"/>
    <mergeCell ref="AM31:AM36"/>
    <mergeCell ref="AS20:AS22"/>
    <mergeCell ref="AQ23:AQ24"/>
    <mergeCell ref="AR23:AR24"/>
    <mergeCell ref="AS23:AS24"/>
    <mergeCell ref="AQ25:AQ30"/>
    <mergeCell ref="AR25:AR30"/>
    <mergeCell ref="AS25:AS30"/>
    <mergeCell ref="AQ31:AQ36"/>
    <mergeCell ref="AR31:AR36"/>
    <mergeCell ref="AS31:AS36"/>
    <mergeCell ref="AS37:AS39"/>
    <mergeCell ref="AQ40:AQ44"/>
    <mergeCell ref="AR40:AR44"/>
    <mergeCell ref="AS40:AS44"/>
    <mergeCell ref="AQ47:AQ53"/>
    <mergeCell ref="AR47:AR53"/>
    <mergeCell ref="AS47:AS53"/>
    <mergeCell ref="AX31:AX36"/>
    <mergeCell ref="AY31:AY36"/>
    <mergeCell ref="AW37:AW39"/>
    <mergeCell ref="AX37:AX39"/>
    <mergeCell ref="AY37:AY39"/>
    <mergeCell ref="AW40:AW44"/>
    <mergeCell ref="AX40:AX44"/>
    <mergeCell ref="AY40:AY44"/>
    <mergeCell ref="AW47:AW53"/>
    <mergeCell ref="AX47:AX53"/>
    <mergeCell ref="AY47:AY53"/>
    <mergeCell ref="AW31:AW36"/>
  </mergeCells>
  <conditionalFormatting sqref="F20:F36 F40:F61">
    <cfRule type="expression" dxfId="5" priority="56">
      <formula>ISBLANK(#REF!)</formula>
    </cfRule>
  </conditionalFormatting>
  <conditionalFormatting sqref="F37:F38">
    <cfRule type="expression" dxfId="4" priority="2">
      <formula>ISBLANK(#REF!)</formula>
    </cfRule>
  </conditionalFormatting>
  <conditionalFormatting sqref="F39">
    <cfRule type="expression" dxfId="3" priority="1">
      <formula>ISBLANK(#REF!)</formula>
    </cfRule>
  </conditionalFormatting>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Liste_D!$B$2:$B$62</xm:f>
          </x14:formula1>
          <xm:sqref>J20:J61</xm:sqref>
        </x14:dataValidation>
        <x14:dataValidation type="list" allowBlank="1" showInputMessage="1" showErrorMessage="1">
          <x14:formula1>
            <xm:f>Liste_D!$A$2:$A$17</xm:f>
          </x14:formula1>
          <xm:sqref>I20:I61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117"/>
  <sheetViews>
    <sheetView topLeftCell="W1" zoomScaleNormal="100" workbookViewId="0">
      <selection activeCell="AD19" sqref="AD19"/>
    </sheetView>
  </sheetViews>
  <sheetFormatPr baseColWidth="10" defaultColWidth="10.85546875" defaultRowHeight="12.75" outlineLevelCol="2" x14ac:dyDescent="0.25"/>
  <cols>
    <col min="1" max="1" width="11.42578125" style="261" customWidth="1"/>
    <col min="2" max="2" width="23.42578125" style="261" bestFit="1" customWidth="1"/>
    <col min="3" max="3" width="11.5703125" style="261" bestFit="1" customWidth="1"/>
    <col min="4" max="4" width="16.42578125" style="261" bestFit="1" customWidth="1"/>
    <col min="5" max="5" width="23.42578125" style="261" bestFit="1" customWidth="1"/>
    <col min="6" max="6" width="34.42578125" style="261" bestFit="1" customWidth="1" outlineLevel="1"/>
    <col min="7" max="7" width="35.7109375" style="261" bestFit="1" customWidth="1" outlineLevel="1"/>
    <col min="8" max="8" width="13.42578125" style="261" bestFit="1" customWidth="1" outlineLevel="1"/>
    <col min="9" max="9" width="14.140625" style="261" bestFit="1" customWidth="1" outlineLevel="1"/>
    <col min="10" max="10" width="20.140625" style="262" bestFit="1" customWidth="1" outlineLevel="1"/>
    <col min="11" max="11" width="18.140625" style="261" bestFit="1" customWidth="1" outlineLevel="1"/>
    <col min="12" max="12" width="23.42578125" style="261" bestFit="1" customWidth="1" outlineLevel="1"/>
    <col min="13" max="13" width="1.5703125" style="261" hidden="1" customWidth="1" outlineLevel="1"/>
    <col min="14" max="14" width="17.28515625" style="261" bestFit="1" customWidth="1" outlineLevel="2"/>
    <col min="15" max="15" width="15.5703125" style="261" bestFit="1" customWidth="1" outlineLevel="2"/>
    <col min="16" max="16" width="14.140625" style="261" bestFit="1" customWidth="1" outlineLevel="2"/>
    <col min="17" max="17" width="15.7109375" style="261" bestFit="1" customWidth="1" outlineLevel="2"/>
    <col min="18" max="18" width="15.42578125" style="261" bestFit="1" customWidth="1" outlineLevel="2"/>
    <col min="19" max="19" width="13.28515625" style="261" bestFit="1" customWidth="1" outlineLevel="2"/>
    <col min="20" max="20" width="12.5703125" style="261" bestFit="1" customWidth="1" outlineLevel="2"/>
    <col min="21" max="21" width="20.7109375" style="261" bestFit="1" customWidth="1" outlineLevel="2"/>
    <col min="22" max="22" width="21.140625" style="261" bestFit="1" customWidth="1" outlineLevel="2"/>
    <col min="23" max="23" width="19.28515625" style="261" bestFit="1" customWidth="1" outlineLevel="2"/>
    <col min="24" max="24" width="30.7109375" style="261" bestFit="1" customWidth="1" outlineLevel="1"/>
    <col min="25" max="25" width="30.42578125" style="261" bestFit="1" customWidth="1" outlineLevel="1"/>
    <col min="26" max="26" width="23.85546875" style="263" bestFit="1" customWidth="1" outlineLevel="1"/>
    <col min="27" max="27" width="24.42578125" style="264" bestFit="1" customWidth="1" outlineLevel="1"/>
    <col min="28" max="29" width="12.85546875" style="264" customWidth="1" outlineLevel="1"/>
    <col min="30" max="30" width="18.5703125" style="264" customWidth="1" outlineLevel="1"/>
    <col min="31" max="31" width="12.85546875" style="264" customWidth="1" outlineLevel="1"/>
    <col min="32" max="32" width="12.5703125" style="263" customWidth="1"/>
    <col min="33" max="33" width="12.7109375" style="263" customWidth="1"/>
    <col min="34" max="34" width="0" style="263" hidden="1" customWidth="1"/>
    <col min="35" max="35" width="3.140625" style="263" hidden="1" customWidth="1"/>
    <col min="36" max="36" width="15.42578125" style="263" hidden="1" customWidth="1" outlineLevel="1"/>
    <col min="37" max="37" width="13.140625" style="263" hidden="1" customWidth="1" outlineLevel="1"/>
    <col min="38" max="38" width="11.7109375" style="263" hidden="1" customWidth="1" outlineLevel="1"/>
    <col min="39" max="39" width="13.140625" style="263" hidden="1" customWidth="1" outlineLevel="1"/>
    <col min="40" max="40" width="6.5703125" style="263" hidden="1" customWidth="1"/>
    <col min="41" max="41" width="15.42578125" style="263" hidden="1" customWidth="1" outlineLevel="1"/>
    <col min="42" max="43" width="12.85546875" style="263" hidden="1" customWidth="1" outlineLevel="1"/>
    <col min="44" max="44" width="10.85546875" style="263" hidden="1" customWidth="1" outlineLevel="1"/>
    <col min="45" max="45" width="5.42578125" style="263" hidden="1" customWidth="1"/>
    <col min="46" max="46" width="15.42578125" style="263" hidden="1" customWidth="1" outlineLevel="1"/>
    <col min="47" max="48" width="12.85546875" style="263" hidden="1" customWidth="1" outlineLevel="1"/>
    <col min="49" max="49" width="10.85546875" style="263" hidden="1" customWidth="1" outlineLevel="1"/>
    <col min="50" max="50" width="5.5703125" style="263" hidden="1" customWidth="1"/>
    <col min="51" max="51" width="15.42578125" style="263" hidden="1" customWidth="1" outlineLevel="1"/>
    <col min="52" max="54" width="10.85546875" style="263" hidden="1" customWidth="1" outlineLevel="1"/>
    <col min="55" max="55" width="4.5703125" style="263" hidden="1" customWidth="1"/>
    <col min="56" max="56" width="15.42578125" style="263" hidden="1" customWidth="1" outlineLevel="1"/>
    <col min="57" max="59" width="10.85546875" style="261" hidden="1" customWidth="1" outlineLevel="1"/>
    <col min="60" max="60" width="10.85546875" style="261" collapsed="1"/>
    <col min="61" max="16384" width="10.85546875" style="261"/>
  </cols>
  <sheetData>
    <row r="1" spans="1:7" ht="20.25" x14ac:dyDescent="0.25">
      <c r="A1" s="260" t="s">
        <v>363</v>
      </c>
      <c r="B1" s="260"/>
    </row>
    <row r="2" spans="1:7" hidden="1" x14ac:dyDescent="0.25">
      <c r="A2" s="265" t="s">
        <v>21</v>
      </c>
      <c r="B2" s="265"/>
      <c r="C2" s="265"/>
      <c r="D2" s="266"/>
      <c r="E2" s="266"/>
      <c r="F2" s="266"/>
      <c r="G2" s="267"/>
    </row>
    <row r="3" spans="1:7" hidden="1" x14ac:dyDescent="0.25">
      <c r="A3" s="266"/>
      <c r="B3" s="266"/>
      <c r="C3" s="266"/>
      <c r="D3" s="266"/>
      <c r="E3" s="266"/>
      <c r="F3" s="266"/>
      <c r="G3" s="267"/>
    </row>
    <row r="4" spans="1:7" hidden="1" x14ac:dyDescent="0.25">
      <c r="A4" s="268" t="s">
        <v>22</v>
      </c>
      <c r="B4" s="269"/>
      <c r="C4" s="269"/>
      <c r="D4" s="266"/>
      <c r="E4" s="266"/>
      <c r="F4" s="266"/>
      <c r="G4" s="267"/>
    </row>
    <row r="5" spans="1:7" hidden="1" x14ac:dyDescent="0.25">
      <c r="A5" s="270"/>
      <c r="B5" s="266"/>
      <c r="C5" s="266"/>
      <c r="D5" s="266"/>
      <c r="E5" s="266"/>
      <c r="F5" s="266"/>
      <c r="G5" s="267"/>
    </row>
    <row r="6" spans="1:7" hidden="1" x14ac:dyDescent="0.25">
      <c r="A6" s="271" t="s">
        <v>23</v>
      </c>
      <c r="B6" s="272"/>
      <c r="C6" s="266"/>
      <c r="D6" s="266"/>
      <c r="E6" s="266"/>
      <c r="F6" s="266"/>
      <c r="G6" s="267"/>
    </row>
    <row r="7" spans="1:7" hidden="1" x14ac:dyDescent="0.25">
      <c r="A7" s="273" t="s">
        <v>24</v>
      </c>
      <c r="B7" s="274"/>
      <c r="C7" s="274"/>
      <c r="D7" s="266"/>
      <c r="E7" s="266"/>
      <c r="F7" s="266"/>
      <c r="G7" s="267"/>
    </row>
    <row r="8" spans="1:7" hidden="1" x14ac:dyDescent="0.25">
      <c r="A8" s="266"/>
      <c r="B8" s="266"/>
      <c r="C8" s="266"/>
      <c r="D8" s="266"/>
      <c r="E8" s="266"/>
      <c r="F8" s="266"/>
      <c r="G8" s="267"/>
    </row>
    <row r="9" spans="1:7" hidden="1" x14ac:dyDescent="0.25">
      <c r="A9" s="266"/>
      <c r="B9" s="266"/>
      <c r="C9" s="266"/>
      <c r="D9" s="275" t="s">
        <v>25</v>
      </c>
      <c r="E9" s="276"/>
      <c r="F9" s="277" t="s">
        <v>26</v>
      </c>
      <c r="G9" s="278"/>
    </row>
    <row r="10" spans="1:7" hidden="1" x14ac:dyDescent="0.25">
      <c r="A10" s="279" t="s">
        <v>27</v>
      </c>
      <c r="B10" s="280" t="s">
        <v>28</v>
      </c>
      <c r="C10" s="281" t="s">
        <v>29</v>
      </c>
      <c r="D10" s="282"/>
      <c r="E10" s="283"/>
      <c r="F10" s="284"/>
      <c r="G10" s="285"/>
    </row>
    <row r="11" spans="1:7" hidden="1" x14ac:dyDescent="0.25">
      <c r="A11" s="286" t="s">
        <v>30</v>
      </c>
      <c r="B11" s="287" t="s">
        <v>31</v>
      </c>
      <c r="C11" s="288" t="s">
        <v>32</v>
      </c>
      <c r="D11" s="289"/>
      <c r="E11" s="290"/>
      <c r="F11" s="291"/>
      <c r="G11" s="292" t="e">
        <f>0.15+0.85*$D$11/$D$10</f>
        <v>#DIV/0!</v>
      </c>
    </row>
    <row r="12" spans="1:7" hidden="1" x14ac:dyDescent="0.25">
      <c r="A12" s="293"/>
      <c r="B12" s="287" t="s">
        <v>33</v>
      </c>
      <c r="C12" s="288" t="s">
        <v>32</v>
      </c>
      <c r="D12" s="294"/>
      <c r="E12" s="295"/>
      <c r="F12" s="296"/>
      <c r="G12" s="297" t="e">
        <f>0.15+0.85*$D$12/$D$10</f>
        <v>#DIV/0!</v>
      </c>
    </row>
    <row r="13" spans="1:7" hidden="1" x14ac:dyDescent="0.25">
      <c r="A13" s="293"/>
      <c r="B13" s="287" t="s">
        <v>34</v>
      </c>
      <c r="C13" s="288" t="s">
        <v>32</v>
      </c>
      <c r="D13" s="298"/>
      <c r="E13" s="299"/>
      <c r="F13" s="296"/>
      <c r="G13" s="300" t="e">
        <f>0.15+0.85*$D$13/$D$10</f>
        <v>#DIV/0!</v>
      </c>
    </row>
    <row r="14" spans="1:7" hidden="1" x14ac:dyDescent="0.25">
      <c r="A14" s="293"/>
      <c r="B14" s="287" t="s">
        <v>35</v>
      </c>
      <c r="C14" s="288" t="s">
        <v>32</v>
      </c>
      <c r="D14" s="301"/>
      <c r="E14" s="302"/>
      <c r="F14" s="296"/>
      <c r="G14" s="303" t="e">
        <f>0.15+0.85*$D$14/$D$10</f>
        <v>#DIV/0!</v>
      </c>
    </row>
    <row r="15" spans="1:7" ht="13.5" hidden="1" thickBot="1" x14ac:dyDescent="0.3">
      <c r="A15" s="304"/>
      <c r="B15" s="305" t="s">
        <v>36</v>
      </c>
      <c r="C15" s="306" t="s">
        <v>32</v>
      </c>
      <c r="D15" s="307"/>
      <c r="E15" s="308"/>
      <c r="F15" s="309"/>
      <c r="G15" s="310" t="e">
        <f>0.15+0.85*$D$15/$D$10</f>
        <v>#DIV/0!</v>
      </c>
    </row>
    <row r="16" spans="1:7" hidden="1" x14ac:dyDescent="0.25"/>
    <row r="17" spans="1:59" ht="13.5" thickBot="1" x14ac:dyDescent="0.3"/>
    <row r="18" spans="1:59" ht="15" customHeight="1" thickBot="1" x14ac:dyDescent="0.3">
      <c r="N18" s="311" t="s">
        <v>130</v>
      </c>
      <c r="O18" s="312"/>
      <c r="P18" s="312"/>
      <c r="Q18" s="312"/>
      <c r="R18" s="312"/>
      <c r="S18" s="312"/>
      <c r="T18" s="312"/>
      <c r="U18" s="312"/>
      <c r="V18" s="312"/>
      <c r="W18" s="313"/>
      <c r="X18" s="455" t="s">
        <v>50</v>
      </c>
      <c r="Y18" s="454"/>
      <c r="Z18" s="454"/>
      <c r="AA18" s="454"/>
      <c r="AB18" s="314"/>
      <c r="AC18" s="314"/>
      <c r="AD18" s="314"/>
      <c r="AE18" s="314"/>
    </row>
    <row r="19" spans="1:59" ht="150" customHeight="1" thickBot="1" x14ac:dyDescent="0.3">
      <c r="A19" s="315" t="s">
        <v>0</v>
      </c>
      <c r="B19" s="316" t="s">
        <v>1</v>
      </c>
      <c r="C19" s="316" t="s">
        <v>2</v>
      </c>
      <c r="D19" s="316" t="s">
        <v>340</v>
      </c>
      <c r="E19" s="316"/>
      <c r="F19" s="316" t="s">
        <v>120</v>
      </c>
      <c r="G19" s="317" t="s">
        <v>3</v>
      </c>
      <c r="H19" s="316" t="s">
        <v>5</v>
      </c>
      <c r="I19" s="316" t="s">
        <v>6</v>
      </c>
      <c r="J19" s="316" t="s">
        <v>122</v>
      </c>
      <c r="K19" s="316" t="s">
        <v>8</v>
      </c>
      <c r="L19" s="316" t="s">
        <v>9</v>
      </c>
      <c r="M19" s="317" t="s">
        <v>10</v>
      </c>
      <c r="N19" s="318" t="s">
        <v>121</v>
      </c>
      <c r="O19" s="319" t="s">
        <v>123</v>
      </c>
      <c r="P19" s="319" t="s">
        <v>124</v>
      </c>
      <c r="Q19" s="319" t="s">
        <v>364</v>
      </c>
      <c r="R19" s="319" t="s">
        <v>125</v>
      </c>
      <c r="S19" s="319" t="s">
        <v>127</v>
      </c>
      <c r="T19" s="320" t="s">
        <v>128</v>
      </c>
      <c r="U19" s="321" t="s">
        <v>126</v>
      </c>
      <c r="V19" s="319" t="s">
        <v>129</v>
      </c>
      <c r="W19" s="322" t="s">
        <v>146</v>
      </c>
      <c r="X19" s="323" t="s">
        <v>217</v>
      </c>
      <c r="Y19" s="323" t="s">
        <v>218</v>
      </c>
      <c r="Z19" s="324" t="s">
        <v>212</v>
      </c>
      <c r="AA19" s="325" t="s">
        <v>213</v>
      </c>
      <c r="AB19" s="326" t="s">
        <v>161</v>
      </c>
      <c r="AC19" s="327" t="s">
        <v>214</v>
      </c>
      <c r="AD19" s="325" t="s">
        <v>211</v>
      </c>
      <c r="AE19" s="328" t="s">
        <v>216</v>
      </c>
      <c r="AF19" s="329" t="s">
        <v>222</v>
      </c>
      <c r="AG19" s="329" t="s">
        <v>223</v>
      </c>
      <c r="AH19" s="329" t="s">
        <v>53</v>
      </c>
      <c r="AI19" s="330"/>
      <c r="AJ19" s="331" t="s">
        <v>224</v>
      </c>
      <c r="AK19" s="332" t="s">
        <v>225</v>
      </c>
      <c r="AL19" s="332" t="s">
        <v>226</v>
      </c>
      <c r="AM19" s="333" t="s">
        <v>54</v>
      </c>
      <c r="AN19" s="334"/>
      <c r="AO19" s="335" t="s">
        <v>227</v>
      </c>
      <c r="AP19" s="336" t="s">
        <v>228</v>
      </c>
      <c r="AQ19" s="336" t="s">
        <v>229</v>
      </c>
      <c r="AR19" s="337" t="s">
        <v>56</v>
      </c>
      <c r="AS19" s="338"/>
      <c r="AT19" s="339" t="s">
        <v>230</v>
      </c>
      <c r="AU19" s="340" t="s">
        <v>231</v>
      </c>
      <c r="AV19" s="340" t="s">
        <v>232</v>
      </c>
      <c r="AW19" s="341" t="s">
        <v>57</v>
      </c>
      <c r="AX19" s="342"/>
      <c r="AY19" s="343" t="s">
        <v>233</v>
      </c>
      <c r="AZ19" s="344" t="s">
        <v>234</v>
      </c>
      <c r="BA19" s="344" t="s">
        <v>235</v>
      </c>
      <c r="BB19" s="345" t="s">
        <v>58</v>
      </c>
      <c r="BC19" s="346"/>
      <c r="BD19" s="347" t="s">
        <v>236</v>
      </c>
      <c r="BE19" s="348" t="s">
        <v>237</v>
      </c>
      <c r="BF19" s="348" t="s">
        <v>238</v>
      </c>
      <c r="BG19" s="349" t="s">
        <v>59</v>
      </c>
    </row>
    <row r="20" spans="1:59" ht="16.5" customHeight="1" thickBot="1" x14ac:dyDescent="0.3">
      <c r="A20" s="350"/>
      <c r="B20" s="351" t="s">
        <v>297</v>
      </c>
      <c r="C20" s="352" t="s">
        <v>258</v>
      </c>
      <c r="D20" s="353" t="s">
        <v>341</v>
      </c>
      <c r="E20" s="354"/>
      <c r="F20" s="353" t="str">
        <f>CONCATENATE(C20,I20,M20,K20)</f>
        <v>054003VENP_Labo_P3C</v>
      </c>
      <c r="G20" s="355" t="str">
        <f>CONCATENATE(C20,I20,M20,K20,M20,L20)</f>
        <v>054003VENP_Labo_P3C_</v>
      </c>
      <c r="H20" s="356" t="s">
        <v>19</v>
      </c>
      <c r="I20" s="357" t="s">
        <v>14</v>
      </c>
      <c r="J20" s="351">
        <v>1</v>
      </c>
      <c r="K20" s="358" t="s">
        <v>299</v>
      </c>
      <c r="L20" s="359"/>
      <c r="M20" s="360" t="s">
        <v>10</v>
      </c>
      <c r="N20" s="351">
        <v>2</v>
      </c>
      <c r="O20" s="351">
        <v>610</v>
      </c>
      <c r="P20" s="351">
        <v>610</v>
      </c>
      <c r="Q20" s="351">
        <v>292</v>
      </c>
      <c r="R20" s="358"/>
      <c r="S20" s="358" t="s">
        <v>131</v>
      </c>
      <c r="T20" s="351" t="s">
        <v>136</v>
      </c>
      <c r="U20" s="361" t="s">
        <v>143</v>
      </c>
      <c r="V20" s="362"/>
      <c r="W20" s="363" t="s">
        <v>163</v>
      </c>
      <c r="X20" s="456"/>
      <c r="Y20" s="456"/>
      <c r="Z20" s="457"/>
      <c r="AA20" s="458"/>
      <c r="AB20" s="364">
        <f>Z20-(Z20*AA20)</f>
        <v>0</v>
      </c>
      <c r="AC20" s="364">
        <f>(AB20*N20)*J20</f>
        <v>0</v>
      </c>
      <c r="AD20" s="365"/>
      <c r="AE20" s="364">
        <f>AC20*(AD20+1)</f>
        <v>0</v>
      </c>
      <c r="AF20" s="475">
        <f>SUM(AE20:AE47)</f>
        <v>0</v>
      </c>
      <c r="AG20" s="475">
        <f>AF20/12</f>
        <v>0</v>
      </c>
      <c r="AH20" s="366"/>
      <c r="AI20" s="367"/>
      <c r="AJ20" s="368" t="e">
        <f t="shared" ref="AJ20:AJ51" si="0">AE20*$G$11</f>
        <v>#DIV/0!</v>
      </c>
      <c r="AK20" s="366" t="e">
        <f>SUM(AJ20:AJ47)</f>
        <v>#DIV/0!</v>
      </c>
      <c r="AL20" s="366" t="e">
        <f>AK20/12</f>
        <v>#DIV/0!</v>
      </c>
      <c r="AM20" s="366"/>
      <c r="AN20" s="369"/>
      <c r="AO20" s="370" t="e">
        <f t="shared" ref="AO20:AO51" si="1">AE20*$G$12</f>
        <v>#DIV/0!</v>
      </c>
      <c r="AP20" s="366" t="e">
        <f>SUM(AO20:AO47)</f>
        <v>#DIV/0!</v>
      </c>
      <c r="AQ20" s="366" t="e">
        <f>AP20/12</f>
        <v>#DIV/0!</v>
      </c>
      <c r="AR20" s="366"/>
      <c r="AS20" s="369"/>
      <c r="AT20" s="370" t="e">
        <f t="shared" ref="AT20:AT51" si="2">AE20*$G$13</f>
        <v>#DIV/0!</v>
      </c>
      <c r="AU20" s="366" t="e">
        <f>SUM(AT20:AT47)</f>
        <v>#DIV/0!</v>
      </c>
      <c r="AV20" s="366" t="e">
        <f>AU20/12</f>
        <v>#DIV/0!</v>
      </c>
      <c r="AW20" s="366"/>
      <c r="AX20" s="369"/>
      <c r="AY20" s="370" t="e">
        <f t="shared" ref="AY20:AY51" si="3">AE20*$G$14</f>
        <v>#DIV/0!</v>
      </c>
      <c r="AZ20" s="366" t="e">
        <f>SUM(AY20:AY47)</f>
        <v>#DIV/0!</v>
      </c>
      <c r="BA20" s="366" t="e">
        <f>AZ20/12</f>
        <v>#DIV/0!</v>
      </c>
      <c r="BB20" s="366"/>
      <c r="BC20" s="369"/>
      <c r="BD20" s="370" t="e">
        <f t="shared" ref="BD20:BD51" si="4">AE20*$G$15</f>
        <v>#DIV/0!</v>
      </c>
      <c r="BE20" s="366" t="e">
        <f>SUM(BD20:BD47)</f>
        <v>#DIV/0!</v>
      </c>
      <c r="BF20" s="366" t="e">
        <f>BE20/12</f>
        <v>#DIV/0!</v>
      </c>
      <c r="BG20" s="366"/>
    </row>
    <row r="21" spans="1:59" ht="16.5" customHeight="1" thickBot="1" x14ac:dyDescent="0.3">
      <c r="A21" s="371"/>
      <c r="B21" s="351" t="s">
        <v>297</v>
      </c>
      <c r="C21" s="352" t="s">
        <v>258</v>
      </c>
      <c r="D21" s="372" t="s">
        <v>341</v>
      </c>
      <c r="E21" s="354"/>
      <c r="F21" s="373" t="str">
        <f t="shared" ref="F21:F39" si="5">CONCATENATE(C21,I21,M21,K21)</f>
        <v>054003VENP_Labo_P3C</v>
      </c>
      <c r="G21" s="374" t="str">
        <f t="shared" ref="G21:G42" si="6">CONCATENATE(C21,I21,M21,K21,M21,L21)</f>
        <v>054003VENP_Labo_P3C_</v>
      </c>
      <c r="H21" s="375" t="s">
        <v>19</v>
      </c>
      <c r="I21" s="354" t="s">
        <v>14</v>
      </c>
      <c r="J21" s="351">
        <v>1</v>
      </c>
      <c r="K21" s="351" t="s">
        <v>299</v>
      </c>
      <c r="L21" s="376"/>
      <c r="M21" s="360" t="s">
        <v>10</v>
      </c>
      <c r="N21" s="351">
        <v>2</v>
      </c>
      <c r="O21" s="351">
        <v>305</v>
      </c>
      <c r="P21" s="351">
        <v>610</v>
      </c>
      <c r="Q21" s="351">
        <v>292</v>
      </c>
      <c r="R21" s="351"/>
      <c r="S21" s="377" t="s">
        <v>131</v>
      </c>
      <c r="T21" s="351" t="s">
        <v>136</v>
      </c>
      <c r="U21" s="378" t="s">
        <v>143</v>
      </c>
      <c r="V21" s="379"/>
      <c r="W21" s="363" t="s">
        <v>163</v>
      </c>
      <c r="X21" s="459"/>
      <c r="Y21" s="459"/>
      <c r="Z21" s="460"/>
      <c r="AA21" s="461"/>
      <c r="AB21" s="380">
        <f t="shared" ref="AB21:AB33" si="7">Z21-(Z21*AA21)</f>
        <v>0</v>
      </c>
      <c r="AC21" s="381">
        <f>(AB21*N21)*J21</f>
        <v>0</v>
      </c>
      <c r="AD21" s="382"/>
      <c r="AE21" s="381">
        <f t="shared" ref="AE21:AE33" si="8">AC21*(AD21+1)</f>
        <v>0</v>
      </c>
      <c r="AF21" s="476"/>
      <c r="AG21" s="476"/>
      <c r="AH21" s="383"/>
      <c r="AI21" s="367"/>
      <c r="AJ21" s="368" t="e">
        <f t="shared" si="0"/>
        <v>#DIV/0!</v>
      </c>
      <c r="AK21" s="383"/>
      <c r="AL21" s="383"/>
      <c r="AM21" s="383"/>
      <c r="AN21" s="367"/>
      <c r="AO21" s="368" t="e">
        <f t="shared" si="1"/>
        <v>#DIV/0!</v>
      </c>
      <c r="AP21" s="383"/>
      <c r="AQ21" s="383"/>
      <c r="AR21" s="383"/>
      <c r="AS21" s="367"/>
      <c r="AT21" s="368" t="e">
        <f t="shared" si="2"/>
        <v>#DIV/0!</v>
      </c>
      <c r="AU21" s="383"/>
      <c r="AV21" s="383"/>
      <c r="AW21" s="383"/>
      <c r="AX21" s="367"/>
      <c r="AY21" s="368" t="e">
        <f t="shared" si="3"/>
        <v>#DIV/0!</v>
      </c>
      <c r="AZ21" s="383"/>
      <c r="BA21" s="383"/>
      <c r="BB21" s="383"/>
      <c r="BC21" s="367"/>
      <c r="BD21" s="368" t="e">
        <f t="shared" si="4"/>
        <v>#DIV/0!</v>
      </c>
      <c r="BE21" s="383"/>
      <c r="BF21" s="383"/>
      <c r="BG21" s="383"/>
    </row>
    <row r="22" spans="1:59" ht="16.5" customHeight="1" x14ac:dyDescent="0.25">
      <c r="A22" s="384"/>
      <c r="B22" s="351" t="s">
        <v>297</v>
      </c>
      <c r="C22" s="352" t="s">
        <v>258</v>
      </c>
      <c r="D22" s="385" t="s">
        <v>341</v>
      </c>
      <c r="E22" s="354"/>
      <c r="F22" s="386" t="str">
        <f t="shared" si="5"/>
        <v>054003VENP_Labo_P3C</v>
      </c>
      <c r="G22" s="387" t="str">
        <f t="shared" si="6"/>
        <v>054003VENP_Labo_P3C_</v>
      </c>
      <c r="H22" s="354" t="s">
        <v>19</v>
      </c>
      <c r="I22" s="354" t="s">
        <v>14</v>
      </c>
      <c r="J22" s="351">
        <v>1</v>
      </c>
      <c r="K22" s="351" t="s">
        <v>299</v>
      </c>
      <c r="L22" s="388"/>
      <c r="M22" s="360" t="s">
        <v>10</v>
      </c>
      <c r="N22" s="351">
        <v>4</v>
      </c>
      <c r="O22" s="351">
        <v>610</v>
      </c>
      <c r="P22" s="351">
        <v>610</v>
      </c>
      <c r="Q22" s="351">
        <v>292</v>
      </c>
      <c r="R22" s="351"/>
      <c r="S22" s="351" t="s">
        <v>131</v>
      </c>
      <c r="T22" s="351" t="s">
        <v>136</v>
      </c>
      <c r="U22" s="378" t="s">
        <v>143</v>
      </c>
      <c r="V22" s="379"/>
      <c r="W22" s="363" t="s">
        <v>163</v>
      </c>
      <c r="X22" s="459"/>
      <c r="Y22" s="459"/>
      <c r="Z22" s="460"/>
      <c r="AA22" s="461"/>
      <c r="AB22" s="380">
        <f t="shared" si="7"/>
        <v>0</v>
      </c>
      <c r="AC22" s="381">
        <f>(AB22*N22)*J22</f>
        <v>0</v>
      </c>
      <c r="AD22" s="382"/>
      <c r="AE22" s="381">
        <f t="shared" si="8"/>
        <v>0</v>
      </c>
      <c r="AF22" s="476"/>
      <c r="AG22" s="476"/>
      <c r="AH22" s="383"/>
      <c r="AI22" s="367"/>
      <c r="AJ22" s="368" t="e">
        <f t="shared" si="0"/>
        <v>#DIV/0!</v>
      </c>
      <c r="AK22" s="383"/>
      <c r="AL22" s="383"/>
      <c r="AM22" s="383"/>
      <c r="AN22" s="367"/>
      <c r="AO22" s="368" t="e">
        <f t="shared" si="1"/>
        <v>#DIV/0!</v>
      </c>
      <c r="AP22" s="383"/>
      <c r="AQ22" s="383"/>
      <c r="AR22" s="383"/>
      <c r="AS22" s="367"/>
      <c r="AT22" s="368" t="e">
        <f t="shared" si="2"/>
        <v>#DIV/0!</v>
      </c>
      <c r="AU22" s="383"/>
      <c r="AV22" s="383"/>
      <c r="AW22" s="383"/>
      <c r="AX22" s="367"/>
      <c r="AY22" s="368" t="e">
        <f t="shared" si="3"/>
        <v>#DIV/0!</v>
      </c>
      <c r="AZ22" s="383"/>
      <c r="BA22" s="383"/>
      <c r="BB22" s="383"/>
      <c r="BC22" s="367"/>
      <c r="BD22" s="368" t="e">
        <f t="shared" si="4"/>
        <v>#DIV/0!</v>
      </c>
      <c r="BE22" s="383"/>
      <c r="BF22" s="383"/>
      <c r="BG22" s="383"/>
    </row>
    <row r="23" spans="1:59" ht="16.5" customHeight="1" x14ac:dyDescent="0.25">
      <c r="A23" s="384"/>
      <c r="B23" s="351" t="s">
        <v>297</v>
      </c>
      <c r="C23" s="352" t="s">
        <v>258</v>
      </c>
      <c r="D23" s="385" t="s">
        <v>341</v>
      </c>
      <c r="E23" s="354"/>
      <c r="F23" s="386" t="str">
        <f t="shared" si="5"/>
        <v>054003VENP_Labo_P3C</v>
      </c>
      <c r="G23" s="387" t="str">
        <f t="shared" si="6"/>
        <v>054003VENP_Labo_P3C_</v>
      </c>
      <c r="H23" s="354" t="s">
        <v>19</v>
      </c>
      <c r="I23" s="354" t="s">
        <v>14</v>
      </c>
      <c r="J23" s="351">
        <v>2</v>
      </c>
      <c r="K23" s="351" t="s">
        <v>299</v>
      </c>
      <c r="L23" s="388"/>
      <c r="M23" s="360" t="s">
        <v>10</v>
      </c>
      <c r="N23" s="351">
        <v>4</v>
      </c>
      <c r="O23" s="351">
        <v>305</v>
      </c>
      <c r="P23" s="351">
        <v>305</v>
      </c>
      <c r="Q23" s="351">
        <v>69</v>
      </c>
      <c r="R23" s="351"/>
      <c r="S23" s="351" t="s">
        <v>131</v>
      </c>
      <c r="T23" s="351" t="s">
        <v>136</v>
      </c>
      <c r="U23" s="378" t="s">
        <v>298</v>
      </c>
      <c r="V23" s="379"/>
      <c r="W23" s="389"/>
      <c r="X23" s="459"/>
      <c r="Y23" s="459"/>
      <c r="Z23" s="460"/>
      <c r="AA23" s="461"/>
      <c r="AB23" s="380">
        <f t="shared" si="7"/>
        <v>0</v>
      </c>
      <c r="AC23" s="381">
        <f>(AB23*N23)*J23</f>
        <v>0</v>
      </c>
      <c r="AD23" s="382"/>
      <c r="AE23" s="381">
        <f t="shared" si="8"/>
        <v>0</v>
      </c>
      <c r="AF23" s="476"/>
      <c r="AG23" s="476"/>
      <c r="AH23" s="383"/>
      <c r="AI23" s="367"/>
      <c r="AJ23" s="368" t="e">
        <f t="shared" si="0"/>
        <v>#DIV/0!</v>
      </c>
      <c r="AK23" s="383"/>
      <c r="AL23" s="383"/>
      <c r="AM23" s="383"/>
      <c r="AN23" s="367"/>
      <c r="AO23" s="368" t="e">
        <f t="shared" si="1"/>
        <v>#DIV/0!</v>
      </c>
      <c r="AP23" s="383"/>
      <c r="AQ23" s="383"/>
      <c r="AR23" s="383"/>
      <c r="AS23" s="367"/>
      <c r="AT23" s="368" t="e">
        <f t="shared" si="2"/>
        <v>#DIV/0!</v>
      </c>
      <c r="AU23" s="383"/>
      <c r="AV23" s="383"/>
      <c r="AW23" s="383"/>
      <c r="AX23" s="367"/>
      <c r="AY23" s="368" t="e">
        <f t="shared" si="3"/>
        <v>#DIV/0!</v>
      </c>
      <c r="AZ23" s="383"/>
      <c r="BA23" s="383"/>
      <c r="BB23" s="383"/>
      <c r="BC23" s="367"/>
      <c r="BD23" s="368" t="e">
        <f t="shared" si="4"/>
        <v>#DIV/0!</v>
      </c>
      <c r="BE23" s="383"/>
      <c r="BF23" s="383"/>
      <c r="BG23" s="383"/>
    </row>
    <row r="24" spans="1:59" ht="16.5" customHeight="1" x14ac:dyDescent="0.25">
      <c r="A24" s="384"/>
      <c r="B24" s="351" t="s">
        <v>297</v>
      </c>
      <c r="C24" s="390" t="s">
        <v>258</v>
      </c>
      <c r="D24" s="385" t="s">
        <v>341</v>
      </c>
      <c r="E24" s="354"/>
      <c r="F24" s="386" t="str">
        <f t="shared" si="5"/>
        <v>054003VENP_Labo_P3C</v>
      </c>
      <c r="G24" s="387" t="str">
        <f t="shared" si="6"/>
        <v>054003VENP_Labo_P3C_</v>
      </c>
      <c r="H24" s="354" t="s">
        <v>19</v>
      </c>
      <c r="I24" s="354" t="s">
        <v>14</v>
      </c>
      <c r="J24" s="351">
        <v>2</v>
      </c>
      <c r="K24" s="351" t="s">
        <v>299</v>
      </c>
      <c r="L24" s="388"/>
      <c r="M24" s="360" t="s">
        <v>10</v>
      </c>
      <c r="N24" s="351">
        <v>7</v>
      </c>
      <c r="O24" s="351">
        <v>610</v>
      </c>
      <c r="P24" s="351">
        <v>610</v>
      </c>
      <c r="Q24" s="351">
        <v>69</v>
      </c>
      <c r="R24" s="351"/>
      <c r="S24" s="351" t="s">
        <v>132</v>
      </c>
      <c r="T24" s="351" t="s">
        <v>136</v>
      </c>
      <c r="U24" s="378" t="s">
        <v>298</v>
      </c>
      <c r="V24" s="379"/>
      <c r="W24" s="389"/>
      <c r="X24" s="459"/>
      <c r="Y24" s="459"/>
      <c r="Z24" s="460"/>
      <c r="AA24" s="461"/>
      <c r="AB24" s="380">
        <f t="shared" si="7"/>
        <v>0</v>
      </c>
      <c r="AC24" s="381">
        <f>(AB24*N24)*J24</f>
        <v>0</v>
      </c>
      <c r="AD24" s="382"/>
      <c r="AE24" s="381">
        <f t="shared" si="8"/>
        <v>0</v>
      </c>
      <c r="AF24" s="476"/>
      <c r="AG24" s="476"/>
      <c r="AH24" s="383"/>
      <c r="AI24" s="367"/>
      <c r="AJ24" s="368" t="e">
        <f t="shared" si="0"/>
        <v>#DIV/0!</v>
      </c>
      <c r="AK24" s="383"/>
      <c r="AL24" s="383"/>
      <c r="AM24" s="383"/>
      <c r="AN24" s="367"/>
      <c r="AO24" s="368" t="e">
        <f t="shared" si="1"/>
        <v>#DIV/0!</v>
      </c>
      <c r="AP24" s="383"/>
      <c r="AQ24" s="383"/>
      <c r="AR24" s="383"/>
      <c r="AS24" s="367"/>
      <c r="AT24" s="368" t="e">
        <f t="shared" si="2"/>
        <v>#DIV/0!</v>
      </c>
      <c r="AU24" s="383"/>
      <c r="AV24" s="383"/>
      <c r="AW24" s="383"/>
      <c r="AX24" s="367"/>
      <c r="AY24" s="368" t="e">
        <f t="shared" si="3"/>
        <v>#DIV/0!</v>
      </c>
      <c r="AZ24" s="383"/>
      <c r="BA24" s="383"/>
      <c r="BB24" s="383"/>
      <c r="BC24" s="367"/>
      <c r="BD24" s="368" t="e">
        <f t="shared" si="4"/>
        <v>#DIV/0!</v>
      </c>
      <c r="BE24" s="383"/>
      <c r="BF24" s="383"/>
      <c r="BG24" s="383"/>
    </row>
    <row r="25" spans="1:59" ht="16.5" customHeight="1" x14ac:dyDescent="0.25">
      <c r="A25" s="384"/>
      <c r="B25" s="351" t="s">
        <v>297</v>
      </c>
      <c r="C25" s="390" t="s">
        <v>258</v>
      </c>
      <c r="D25" s="385" t="s">
        <v>341</v>
      </c>
      <c r="E25" s="354"/>
      <c r="F25" s="386" t="str">
        <f t="shared" si="5"/>
        <v>054003VENP_Labo_P3C</v>
      </c>
      <c r="G25" s="387" t="str">
        <f t="shared" si="6"/>
        <v>054003VENP_Labo_P3C_</v>
      </c>
      <c r="H25" s="354" t="s">
        <v>19</v>
      </c>
      <c r="I25" s="354" t="s">
        <v>14</v>
      </c>
      <c r="J25" s="351">
        <v>2</v>
      </c>
      <c r="K25" s="351" t="s">
        <v>299</v>
      </c>
      <c r="L25" s="388"/>
      <c r="M25" s="360" t="s">
        <v>10</v>
      </c>
      <c r="N25" s="351">
        <v>4</v>
      </c>
      <c r="O25" s="351">
        <v>305</v>
      </c>
      <c r="P25" s="351">
        <v>610</v>
      </c>
      <c r="Q25" s="351">
        <v>69</v>
      </c>
      <c r="R25" s="351"/>
      <c r="S25" s="351" t="s">
        <v>132</v>
      </c>
      <c r="T25" s="351" t="s">
        <v>136</v>
      </c>
      <c r="U25" s="378" t="s">
        <v>298</v>
      </c>
      <c r="V25" s="379"/>
      <c r="W25" s="389"/>
      <c r="X25" s="459"/>
      <c r="Y25" s="459"/>
      <c r="Z25" s="460"/>
      <c r="AA25" s="461"/>
      <c r="AB25" s="380">
        <f t="shared" si="7"/>
        <v>0</v>
      </c>
      <c r="AC25" s="381">
        <f>(AB25*N25)*J25</f>
        <v>0</v>
      </c>
      <c r="AD25" s="382"/>
      <c r="AE25" s="381">
        <f t="shared" si="8"/>
        <v>0</v>
      </c>
      <c r="AF25" s="476"/>
      <c r="AG25" s="476"/>
      <c r="AH25" s="383"/>
      <c r="AI25" s="367"/>
      <c r="AJ25" s="368" t="e">
        <f t="shared" si="0"/>
        <v>#DIV/0!</v>
      </c>
      <c r="AK25" s="383"/>
      <c r="AL25" s="383"/>
      <c r="AM25" s="383"/>
      <c r="AN25" s="367"/>
      <c r="AO25" s="368" t="e">
        <f t="shared" si="1"/>
        <v>#DIV/0!</v>
      </c>
      <c r="AP25" s="383"/>
      <c r="AQ25" s="383"/>
      <c r="AR25" s="383"/>
      <c r="AS25" s="367"/>
      <c r="AT25" s="368" t="e">
        <f t="shared" si="2"/>
        <v>#DIV/0!</v>
      </c>
      <c r="AU25" s="383"/>
      <c r="AV25" s="383"/>
      <c r="AW25" s="383"/>
      <c r="AX25" s="367"/>
      <c r="AY25" s="368" t="e">
        <f t="shared" si="3"/>
        <v>#DIV/0!</v>
      </c>
      <c r="AZ25" s="383"/>
      <c r="BA25" s="383"/>
      <c r="BB25" s="383"/>
      <c r="BC25" s="367"/>
      <c r="BD25" s="368" t="e">
        <f t="shared" si="4"/>
        <v>#DIV/0!</v>
      </c>
      <c r="BE25" s="383"/>
      <c r="BF25" s="383"/>
      <c r="BG25" s="383"/>
    </row>
    <row r="26" spans="1:59" ht="16.5" customHeight="1" x14ac:dyDescent="0.25">
      <c r="A26" s="384"/>
      <c r="B26" s="351" t="s">
        <v>297</v>
      </c>
      <c r="C26" s="390" t="s">
        <v>258</v>
      </c>
      <c r="D26" s="385" t="s">
        <v>341</v>
      </c>
      <c r="E26" s="354"/>
      <c r="F26" s="386" t="str">
        <f t="shared" si="5"/>
        <v>054003VENP_Labo_P3C</v>
      </c>
      <c r="G26" s="387" t="str">
        <f t="shared" si="6"/>
        <v>054003VENP_Labo_P3C_</v>
      </c>
      <c r="H26" s="354" t="s">
        <v>19</v>
      </c>
      <c r="I26" s="354" t="s">
        <v>14</v>
      </c>
      <c r="J26" s="351">
        <v>2</v>
      </c>
      <c r="K26" s="351" t="s">
        <v>299</v>
      </c>
      <c r="L26" s="388"/>
      <c r="M26" s="360" t="s">
        <v>10</v>
      </c>
      <c r="N26" s="351">
        <v>3</v>
      </c>
      <c r="O26" s="351">
        <v>610</v>
      </c>
      <c r="P26" s="351">
        <v>610</v>
      </c>
      <c r="Q26" s="351">
        <v>69</v>
      </c>
      <c r="R26" s="351"/>
      <c r="S26" s="351" t="s">
        <v>132</v>
      </c>
      <c r="T26" s="351" t="s">
        <v>136</v>
      </c>
      <c r="U26" s="378" t="s">
        <v>298</v>
      </c>
      <c r="V26" s="379"/>
      <c r="W26" s="389"/>
      <c r="X26" s="459"/>
      <c r="Y26" s="459"/>
      <c r="Z26" s="460"/>
      <c r="AA26" s="461"/>
      <c r="AB26" s="380">
        <f t="shared" si="7"/>
        <v>0</v>
      </c>
      <c r="AC26" s="381">
        <f>(AB26*N26)*J26</f>
        <v>0</v>
      </c>
      <c r="AD26" s="382"/>
      <c r="AE26" s="381">
        <f t="shared" si="8"/>
        <v>0</v>
      </c>
      <c r="AF26" s="476"/>
      <c r="AG26" s="476"/>
      <c r="AH26" s="383"/>
      <c r="AI26" s="367"/>
      <c r="AJ26" s="368" t="e">
        <f t="shared" si="0"/>
        <v>#DIV/0!</v>
      </c>
      <c r="AK26" s="383"/>
      <c r="AL26" s="383"/>
      <c r="AM26" s="383"/>
      <c r="AN26" s="367"/>
      <c r="AO26" s="368" t="e">
        <f t="shared" si="1"/>
        <v>#DIV/0!</v>
      </c>
      <c r="AP26" s="383"/>
      <c r="AQ26" s="383"/>
      <c r="AR26" s="383"/>
      <c r="AS26" s="367"/>
      <c r="AT26" s="368" t="e">
        <f t="shared" si="2"/>
        <v>#DIV/0!</v>
      </c>
      <c r="AU26" s="383"/>
      <c r="AV26" s="383"/>
      <c r="AW26" s="383"/>
      <c r="AX26" s="367"/>
      <c r="AY26" s="368" t="e">
        <f t="shared" si="3"/>
        <v>#DIV/0!</v>
      </c>
      <c r="AZ26" s="383"/>
      <c r="BA26" s="383"/>
      <c r="BB26" s="383"/>
      <c r="BC26" s="367"/>
      <c r="BD26" s="368" t="e">
        <f t="shared" si="4"/>
        <v>#DIV/0!</v>
      </c>
      <c r="BE26" s="383"/>
      <c r="BF26" s="383"/>
      <c r="BG26" s="383"/>
    </row>
    <row r="27" spans="1:59" ht="16.5" customHeight="1" x14ac:dyDescent="0.25">
      <c r="A27" s="384"/>
      <c r="B27" s="351" t="s">
        <v>297</v>
      </c>
      <c r="C27" s="390" t="s">
        <v>258</v>
      </c>
      <c r="D27" s="385" t="s">
        <v>341</v>
      </c>
      <c r="E27" s="354"/>
      <c r="F27" s="386" t="str">
        <f t="shared" si="5"/>
        <v>054003VENP_Labo_P3C</v>
      </c>
      <c r="G27" s="387" t="str">
        <f t="shared" si="6"/>
        <v>054003VENP_Labo_P3C_</v>
      </c>
      <c r="H27" s="354" t="s">
        <v>19</v>
      </c>
      <c r="I27" s="354" t="s">
        <v>14</v>
      </c>
      <c r="J27" s="351">
        <v>2</v>
      </c>
      <c r="K27" s="351" t="s">
        <v>299</v>
      </c>
      <c r="L27" s="388"/>
      <c r="M27" s="360" t="s">
        <v>10</v>
      </c>
      <c r="N27" s="351">
        <v>4</v>
      </c>
      <c r="O27" s="351">
        <v>305</v>
      </c>
      <c r="P27" s="351">
        <v>610</v>
      </c>
      <c r="Q27" s="351">
        <v>69</v>
      </c>
      <c r="R27" s="351"/>
      <c r="S27" s="351" t="s">
        <v>132</v>
      </c>
      <c r="T27" s="351" t="s">
        <v>136</v>
      </c>
      <c r="U27" s="378" t="s">
        <v>298</v>
      </c>
      <c r="V27" s="379"/>
      <c r="W27" s="389"/>
      <c r="X27" s="459"/>
      <c r="Y27" s="459"/>
      <c r="Z27" s="460"/>
      <c r="AA27" s="461"/>
      <c r="AB27" s="380">
        <f t="shared" si="7"/>
        <v>0</v>
      </c>
      <c r="AC27" s="381">
        <f>(AB27*N27)*J27</f>
        <v>0</v>
      </c>
      <c r="AD27" s="382"/>
      <c r="AE27" s="381">
        <f t="shared" si="8"/>
        <v>0</v>
      </c>
      <c r="AF27" s="476"/>
      <c r="AG27" s="476"/>
      <c r="AH27" s="383"/>
      <c r="AI27" s="367"/>
      <c r="AJ27" s="368" t="e">
        <f t="shared" si="0"/>
        <v>#DIV/0!</v>
      </c>
      <c r="AK27" s="383"/>
      <c r="AL27" s="383"/>
      <c r="AM27" s="383"/>
      <c r="AN27" s="367"/>
      <c r="AO27" s="368" t="e">
        <f t="shared" si="1"/>
        <v>#DIV/0!</v>
      </c>
      <c r="AP27" s="383"/>
      <c r="AQ27" s="383"/>
      <c r="AR27" s="383"/>
      <c r="AS27" s="367"/>
      <c r="AT27" s="368" t="e">
        <f t="shared" si="2"/>
        <v>#DIV/0!</v>
      </c>
      <c r="AU27" s="383"/>
      <c r="AV27" s="383"/>
      <c r="AW27" s="383"/>
      <c r="AX27" s="367"/>
      <c r="AY27" s="368" t="e">
        <f t="shared" si="3"/>
        <v>#DIV/0!</v>
      </c>
      <c r="AZ27" s="383"/>
      <c r="BA27" s="383"/>
      <c r="BB27" s="383"/>
      <c r="BC27" s="367"/>
      <c r="BD27" s="368" t="e">
        <f t="shared" si="4"/>
        <v>#DIV/0!</v>
      </c>
      <c r="BE27" s="383"/>
      <c r="BF27" s="383"/>
      <c r="BG27" s="383"/>
    </row>
    <row r="28" spans="1:59" ht="16.5" customHeight="1" x14ac:dyDescent="0.25">
      <c r="A28" s="384"/>
      <c r="B28" s="351" t="s">
        <v>297</v>
      </c>
      <c r="C28" s="390" t="s">
        <v>258</v>
      </c>
      <c r="D28" s="385" t="s">
        <v>341</v>
      </c>
      <c r="E28" s="354"/>
      <c r="F28" s="386" t="str">
        <f t="shared" si="5"/>
        <v>054003VENP_Labo_Micro</v>
      </c>
      <c r="G28" s="387" t="str">
        <f t="shared" si="6"/>
        <v>054003VENP_Labo_Micro_</v>
      </c>
      <c r="H28" s="354" t="s">
        <v>19</v>
      </c>
      <c r="I28" s="354" t="s">
        <v>14</v>
      </c>
      <c r="J28" s="351">
        <v>1</v>
      </c>
      <c r="K28" s="351" t="s">
        <v>300</v>
      </c>
      <c r="L28" s="388"/>
      <c r="M28" s="360" t="s">
        <v>10</v>
      </c>
      <c r="N28" s="351">
        <v>2</v>
      </c>
      <c r="O28" s="351">
        <v>610</v>
      </c>
      <c r="P28" s="351">
        <v>610</v>
      </c>
      <c r="Q28" s="351">
        <v>292</v>
      </c>
      <c r="R28" s="351"/>
      <c r="S28" s="351" t="s">
        <v>131</v>
      </c>
      <c r="T28" s="351" t="s">
        <v>136</v>
      </c>
      <c r="U28" s="378" t="s">
        <v>143</v>
      </c>
      <c r="V28" s="379"/>
      <c r="W28" s="389" t="s">
        <v>163</v>
      </c>
      <c r="X28" s="459"/>
      <c r="Y28" s="459"/>
      <c r="Z28" s="460"/>
      <c r="AA28" s="461"/>
      <c r="AB28" s="380">
        <f t="shared" si="7"/>
        <v>0</v>
      </c>
      <c r="AC28" s="381">
        <f>(AB28*N28)*J28</f>
        <v>0</v>
      </c>
      <c r="AD28" s="382"/>
      <c r="AE28" s="381">
        <f t="shared" si="8"/>
        <v>0</v>
      </c>
      <c r="AF28" s="476"/>
      <c r="AG28" s="476"/>
      <c r="AH28" s="383"/>
      <c r="AI28" s="367"/>
      <c r="AJ28" s="368" t="e">
        <f t="shared" si="0"/>
        <v>#DIV/0!</v>
      </c>
      <c r="AK28" s="383"/>
      <c r="AL28" s="383"/>
      <c r="AM28" s="383"/>
      <c r="AN28" s="367"/>
      <c r="AO28" s="368" t="e">
        <f t="shared" si="1"/>
        <v>#DIV/0!</v>
      </c>
      <c r="AP28" s="383"/>
      <c r="AQ28" s="383"/>
      <c r="AR28" s="383"/>
      <c r="AS28" s="367"/>
      <c r="AT28" s="368" t="e">
        <f t="shared" si="2"/>
        <v>#DIV/0!</v>
      </c>
      <c r="AU28" s="383"/>
      <c r="AV28" s="383"/>
      <c r="AW28" s="383"/>
      <c r="AX28" s="367"/>
      <c r="AY28" s="368" t="e">
        <f t="shared" si="3"/>
        <v>#DIV/0!</v>
      </c>
      <c r="AZ28" s="383"/>
      <c r="BA28" s="383"/>
      <c r="BB28" s="383"/>
      <c r="BC28" s="367"/>
      <c r="BD28" s="368" t="e">
        <f t="shared" si="4"/>
        <v>#DIV/0!</v>
      </c>
      <c r="BE28" s="383"/>
      <c r="BF28" s="383"/>
      <c r="BG28" s="383"/>
    </row>
    <row r="29" spans="1:59" ht="16.5" customHeight="1" x14ac:dyDescent="0.25">
      <c r="A29" s="384"/>
      <c r="B29" s="351" t="s">
        <v>297</v>
      </c>
      <c r="C29" s="390" t="s">
        <v>258</v>
      </c>
      <c r="D29" s="385" t="s">
        <v>341</v>
      </c>
      <c r="E29" s="354"/>
      <c r="F29" s="386" t="str">
        <f t="shared" si="5"/>
        <v>054003VENP_Labo_P3A</v>
      </c>
      <c r="G29" s="387" t="str">
        <f t="shared" si="6"/>
        <v>054003VENP_Labo_P3A_</v>
      </c>
      <c r="H29" s="354" t="s">
        <v>19</v>
      </c>
      <c r="I29" s="354" t="s">
        <v>14</v>
      </c>
      <c r="J29" s="351">
        <v>1</v>
      </c>
      <c r="K29" s="351" t="s">
        <v>301</v>
      </c>
      <c r="L29" s="388"/>
      <c r="M29" s="360" t="s">
        <v>10</v>
      </c>
      <c r="N29" s="351">
        <v>3</v>
      </c>
      <c r="O29" s="351">
        <v>610</v>
      </c>
      <c r="P29" s="351">
        <v>610</v>
      </c>
      <c r="Q29" s="351">
        <v>292</v>
      </c>
      <c r="R29" s="351"/>
      <c r="S29" s="351" t="s">
        <v>131</v>
      </c>
      <c r="T29" s="351" t="s">
        <v>136</v>
      </c>
      <c r="U29" s="378" t="s">
        <v>143</v>
      </c>
      <c r="V29" s="379"/>
      <c r="W29" s="389" t="s">
        <v>163</v>
      </c>
      <c r="X29" s="459"/>
      <c r="Y29" s="459"/>
      <c r="Z29" s="460"/>
      <c r="AA29" s="461"/>
      <c r="AB29" s="380">
        <f t="shared" si="7"/>
        <v>0</v>
      </c>
      <c r="AC29" s="381">
        <f>(AB29*N29)*J29</f>
        <v>0</v>
      </c>
      <c r="AD29" s="382"/>
      <c r="AE29" s="381">
        <f t="shared" si="8"/>
        <v>0</v>
      </c>
      <c r="AF29" s="476"/>
      <c r="AG29" s="476"/>
      <c r="AH29" s="383"/>
      <c r="AI29" s="367"/>
      <c r="AJ29" s="368" t="e">
        <f t="shared" si="0"/>
        <v>#DIV/0!</v>
      </c>
      <c r="AK29" s="383"/>
      <c r="AL29" s="383"/>
      <c r="AM29" s="383"/>
      <c r="AN29" s="367"/>
      <c r="AO29" s="368" t="e">
        <f t="shared" si="1"/>
        <v>#DIV/0!</v>
      </c>
      <c r="AP29" s="383"/>
      <c r="AQ29" s="383"/>
      <c r="AR29" s="383"/>
      <c r="AS29" s="367"/>
      <c r="AT29" s="368" t="e">
        <f t="shared" si="2"/>
        <v>#DIV/0!</v>
      </c>
      <c r="AU29" s="383"/>
      <c r="AV29" s="383"/>
      <c r="AW29" s="383"/>
      <c r="AX29" s="367"/>
      <c r="AY29" s="368" t="e">
        <f t="shared" si="3"/>
        <v>#DIV/0!</v>
      </c>
      <c r="AZ29" s="383"/>
      <c r="BA29" s="383"/>
      <c r="BB29" s="383"/>
      <c r="BC29" s="367"/>
      <c r="BD29" s="368" t="e">
        <f t="shared" si="4"/>
        <v>#DIV/0!</v>
      </c>
      <c r="BE29" s="383"/>
      <c r="BF29" s="383"/>
      <c r="BG29" s="383"/>
    </row>
    <row r="30" spans="1:59" ht="16.5" customHeight="1" x14ac:dyDescent="0.25">
      <c r="A30" s="384"/>
      <c r="B30" s="351" t="s">
        <v>297</v>
      </c>
      <c r="C30" s="390" t="s">
        <v>258</v>
      </c>
      <c r="D30" s="385" t="s">
        <v>341</v>
      </c>
      <c r="E30" s="354"/>
      <c r="F30" s="386" t="str">
        <f t="shared" si="5"/>
        <v>054003VENP_Labo_P3A</v>
      </c>
      <c r="G30" s="387" t="str">
        <f t="shared" si="6"/>
        <v>054003VENP_Labo_P3A_</v>
      </c>
      <c r="H30" s="354" t="s">
        <v>19</v>
      </c>
      <c r="I30" s="354" t="s">
        <v>14</v>
      </c>
      <c r="J30" s="351">
        <v>1</v>
      </c>
      <c r="K30" s="351" t="s">
        <v>301</v>
      </c>
      <c r="L30" s="388"/>
      <c r="M30" s="360" t="s">
        <v>10</v>
      </c>
      <c r="N30" s="351">
        <v>2</v>
      </c>
      <c r="O30" s="351">
        <v>305</v>
      </c>
      <c r="P30" s="351">
        <v>610</v>
      </c>
      <c r="Q30" s="351">
        <v>292</v>
      </c>
      <c r="R30" s="351"/>
      <c r="S30" s="351" t="s">
        <v>131</v>
      </c>
      <c r="T30" s="351" t="s">
        <v>136</v>
      </c>
      <c r="U30" s="378" t="s">
        <v>143</v>
      </c>
      <c r="V30" s="379"/>
      <c r="W30" s="389" t="s">
        <v>163</v>
      </c>
      <c r="X30" s="459"/>
      <c r="Y30" s="459"/>
      <c r="Z30" s="460"/>
      <c r="AA30" s="461"/>
      <c r="AB30" s="380">
        <f t="shared" si="7"/>
        <v>0</v>
      </c>
      <c r="AC30" s="381">
        <f>(AB30*N30)*J30</f>
        <v>0</v>
      </c>
      <c r="AD30" s="382"/>
      <c r="AE30" s="381">
        <f t="shared" si="8"/>
        <v>0</v>
      </c>
      <c r="AF30" s="476"/>
      <c r="AG30" s="476"/>
      <c r="AH30" s="383"/>
      <c r="AI30" s="367"/>
      <c r="AJ30" s="368" t="e">
        <f t="shared" si="0"/>
        <v>#DIV/0!</v>
      </c>
      <c r="AK30" s="383"/>
      <c r="AL30" s="383"/>
      <c r="AM30" s="383"/>
      <c r="AN30" s="367"/>
      <c r="AO30" s="368" t="e">
        <f t="shared" si="1"/>
        <v>#DIV/0!</v>
      </c>
      <c r="AP30" s="383"/>
      <c r="AQ30" s="383"/>
      <c r="AR30" s="383"/>
      <c r="AS30" s="367"/>
      <c r="AT30" s="368" t="e">
        <f t="shared" si="2"/>
        <v>#DIV/0!</v>
      </c>
      <c r="AU30" s="383"/>
      <c r="AV30" s="383"/>
      <c r="AW30" s="383"/>
      <c r="AX30" s="367"/>
      <c r="AY30" s="368" t="e">
        <f t="shared" si="3"/>
        <v>#DIV/0!</v>
      </c>
      <c r="AZ30" s="383"/>
      <c r="BA30" s="383"/>
      <c r="BB30" s="383"/>
      <c r="BC30" s="367"/>
      <c r="BD30" s="368" t="e">
        <f t="shared" si="4"/>
        <v>#DIV/0!</v>
      </c>
      <c r="BE30" s="383"/>
      <c r="BF30" s="383"/>
      <c r="BG30" s="383"/>
    </row>
    <row r="31" spans="1:59" ht="16.5" customHeight="1" x14ac:dyDescent="0.25">
      <c r="A31" s="384"/>
      <c r="B31" s="351" t="s">
        <v>297</v>
      </c>
      <c r="C31" s="390" t="s">
        <v>258</v>
      </c>
      <c r="D31" s="385" t="s">
        <v>341</v>
      </c>
      <c r="E31" s="354"/>
      <c r="F31" s="386" t="str">
        <f t="shared" si="5"/>
        <v>054003VENP_Labo_P3A</v>
      </c>
      <c r="G31" s="387" t="str">
        <f t="shared" si="6"/>
        <v>054003VENP_Labo_P3A_</v>
      </c>
      <c r="H31" s="354" t="s">
        <v>19</v>
      </c>
      <c r="I31" s="354" t="s">
        <v>14</v>
      </c>
      <c r="J31" s="351">
        <v>1</v>
      </c>
      <c r="K31" s="351" t="s">
        <v>301</v>
      </c>
      <c r="L31" s="388"/>
      <c r="M31" s="360" t="s">
        <v>10</v>
      </c>
      <c r="N31" s="351">
        <v>1</v>
      </c>
      <c r="O31" s="351">
        <v>610</v>
      </c>
      <c r="P31" s="351">
        <v>610</v>
      </c>
      <c r="Q31" s="351">
        <v>292</v>
      </c>
      <c r="R31" s="351"/>
      <c r="S31" s="351" t="s">
        <v>131</v>
      </c>
      <c r="T31" s="351" t="s">
        <v>136</v>
      </c>
      <c r="U31" s="378" t="s">
        <v>143</v>
      </c>
      <c r="V31" s="379"/>
      <c r="W31" s="389" t="s">
        <v>163</v>
      </c>
      <c r="X31" s="459"/>
      <c r="Y31" s="459"/>
      <c r="Z31" s="460"/>
      <c r="AA31" s="461"/>
      <c r="AB31" s="380">
        <f t="shared" si="7"/>
        <v>0</v>
      </c>
      <c r="AC31" s="381">
        <f>(AB31*N31)*J31</f>
        <v>0</v>
      </c>
      <c r="AD31" s="382"/>
      <c r="AE31" s="381">
        <f t="shared" si="8"/>
        <v>0</v>
      </c>
      <c r="AF31" s="476"/>
      <c r="AG31" s="476"/>
      <c r="AH31" s="383"/>
      <c r="AI31" s="367"/>
      <c r="AJ31" s="368" t="e">
        <f t="shared" si="0"/>
        <v>#DIV/0!</v>
      </c>
      <c r="AK31" s="383"/>
      <c r="AL31" s="383"/>
      <c r="AM31" s="383"/>
      <c r="AN31" s="367"/>
      <c r="AO31" s="368" t="e">
        <f t="shared" si="1"/>
        <v>#DIV/0!</v>
      </c>
      <c r="AP31" s="383"/>
      <c r="AQ31" s="383"/>
      <c r="AR31" s="383"/>
      <c r="AS31" s="367"/>
      <c r="AT31" s="368" t="e">
        <f t="shared" si="2"/>
        <v>#DIV/0!</v>
      </c>
      <c r="AU31" s="383"/>
      <c r="AV31" s="383"/>
      <c r="AW31" s="383"/>
      <c r="AX31" s="367"/>
      <c r="AY31" s="368" t="e">
        <f t="shared" si="3"/>
        <v>#DIV/0!</v>
      </c>
      <c r="AZ31" s="383"/>
      <c r="BA31" s="383"/>
      <c r="BB31" s="383"/>
      <c r="BC31" s="367"/>
      <c r="BD31" s="368" t="e">
        <f t="shared" si="4"/>
        <v>#DIV/0!</v>
      </c>
      <c r="BE31" s="383"/>
      <c r="BF31" s="383"/>
      <c r="BG31" s="383"/>
    </row>
    <row r="32" spans="1:59" ht="16.5" customHeight="1" x14ac:dyDescent="0.25">
      <c r="A32" s="384"/>
      <c r="B32" s="351" t="s">
        <v>297</v>
      </c>
      <c r="C32" s="390" t="s">
        <v>258</v>
      </c>
      <c r="D32" s="385" t="s">
        <v>341</v>
      </c>
      <c r="E32" s="354"/>
      <c r="F32" s="386" t="str">
        <f t="shared" si="5"/>
        <v>054003VENP_Labo_P3A</v>
      </c>
      <c r="G32" s="387" t="str">
        <f t="shared" si="6"/>
        <v>054003VENP_Labo_P3A_</v>
      </c>
      <c r="H32" s="354" t="s">
        <v>19</v>
      </c>
      <c r="I32" s="354" t="s">
        <v>14</v>
      </c>
      <c r="J32" s="351">
        <v>2</v>
      </c>
      <c r="K32" s="351" t="s">
        <v>301</v>
      </c>
      <c r="L32" s="388"/>
      <c r="M32" s="360" t="s">
        <v>10</v>
      </c>
      <c r="N32" s="351">
        <v>2</v>
      </c>
      <c r="O32" s="351">
        <v>305</v>
      </c>
      <c r="P32" s="351">
        <v>610</v>
      </c>
      <c r="Q32" s="351">
        <v>69</v>
      </c>
      <c r="R32" s="351"/>
      <c r="S32" s="351" t="s">
        <v>132</v>
      </c>
      <c r="T32" s="351" t="s">
        <v>136</v>
      </c>
      <c r="U32" s="378" t="s">
        <v>298</v>
      </c>
      <c r="V32" s="379"/>
      <c r="W32" s="389"/>
      <c r="X32" s="459"/>
      <c r="Y32" s="459"/>
      <c r="Z32" s="460"/>
      <c r="AA32" s="461"/>
      <c r="AB32" s="380">
        <f t="shared" si="7"/>
        <v>0</v>
      </c>
      <c r="AC32" s="381">
        <f>(AB32*N32)*J32</f>
        <v>0</v>
      </c>
      <c r="AD32" s="382"/>
      <c r="AE32" s="381">
        <f t="shared" si="8"/>
        <v>0</v>
      </c>
      <c r="AF32" s="476"/>
      <c r="AG32" s="476"/>
      <c r="AH32" s="383"/>
      <c r="AI32" s="367"/>
      <c r="AJ32" s="368" t="e">
        <f t="shared" si="0"/>
        <v>#DIV/0!</v>
      </c>
      <c r="AK32" s="383"/>
      <c r="AL32" s="383"/>
      <c r="AM32" s="383"/>
      <c r="AN32" s="367"/>
      <c r="AO32" s="368" t="e">
        <f t="shared" si="1"/>
        <v>#DIV/0!</v>
      </c>
      <c r="AP32" s="383"/>
      <c r="AQ32" s="383"/>
      <c r="AR32" s="383"/>
      <c r="AS32" s="367"/>
      <c r="AT32" s="368" t="e">
        <f t="shared" si="2"/>
        <v>#DIV/0!</v>
      </c>
      <c r="AU32" s="383"/>
      <c r="AV32" s="383"/>
      <c r="AW32" s="383"/>
      <c r="AX32" s="367"/>
      <c r="AY32" s="368" t="e">
        <f t="shared" si="3"/>
        <v>#DIV/0!</v>
      </c>
      <c r="AZ32" s="383"/>
      <c r="BA32" s="383"/>
      <c r="BB32" s="383"/>
      <c r="BC32" s="367"/>
      <c r="BD32" s="368" t="e">
        <f t="shared" si="4"/>
        <v>#DIV/0!</v>
      </c>
      <c r="BE32" s="383"/>
      <c r="BF32" s="383"/>
      <c r="BG32" s="383"/>
    </row>
    <row r="33" spans="1:59" ht="16.5" customHeight="1" x14ac:dyDescent="0.25">
      <c r="A33" s="384"/>
      <c r="B33" s="351" t="s">
        <v>297</v>
      </c>
      <c r="C33" s="390" t="s">
        <v>258</v>
      </c>
      <c r="D33" s="385" t="s">
        <v>341</v>
      </c>
      <c r="E33" s="354"/>
      <c r="F33" s="386" t="str">
        <f t="shared" si="5"/>
        <v>054003VENP_Labo_P3A</v>
      </c>
      <c r="G33" s="387" t="str">
        <f t="shared" si="6"/>
        <v>054003VENP_Labo_P3A_</v>
      </c>
      <c r="H33" s="354" t="s">
        <v>19</v>
      </c>
      <c r="I33" s="354" t="s">
        <v>14</v>
      </c>
      <c r="J33" s="351">
        <v>2</v>
      </c>
      <c r="K33" s="351" t="s">
        <v>301</v>
      </c>
      <c r="L33" s="388"/>
      <c r="M33" s="360" t="s">
        <v>10</v>
      </c>
      <c r="N33" s="351">
        <v>1</v>
      </c>
      <c r="O33" s="351">
        <v>610</v>
      </c>
      <c r="P33" s="351">
        <v>610</v>
      </c>
      <c r="Q33" s="351">
        <v>69</v>
      </c>
      <c r="R33" s="351"/>
      <c r="S33" s="351" t="s">
        <v>132</v>
      </c>
      <c r="T33" s="351" t="s">
        <v>136</v>
      </c>
      <c r="U33" s="378" t="s">
        <v>298</v>
      </c>
      <c r="V33" s="379"/>
      <c r="W33" s="389"/>
      <c r="X33" s="459"/>
      <c r="Y33" s="459"/>
      <c r="Z33" s="460"/>
      <c r="AA33" s="461"/>
      <c r="AB33" s="380">
        <f t="shared" si="7"/>
        <v>0</v>
      </c>
      <c r="AC33" s="381">
        <f>(AB33*N33)*J33</f>
        <v>0</v>
      </c>
      <c r="AD33" s="382"/>
      <c r="AE33" s="381">
        <f t="shared" si="8"/>
        <v>0</v>
      </c>
      <c r="AF33" s="476"/>
      <c r="AG33" s="476"/>
      <c r="AH33" s="383"/>
      <c r="AI33" s="367"/>
      <c r="AJ33" s="368" t="e">
        <f t="shared" si="0"/>
        <v>#DIV/0!</v>
      </c>
      <c r="AK33" s="383"/>
      <c r="AL33" s="383"/>
      <c r="AM33" s="383"/>
      <c r="AN33" s="367"/>
      <c r="AO33" s="368" t="e">
        <f t="shared" si="1"/>
        <v>#DIV/0!</v>
      </c>
      <c r="AP33" s="383"/>
      <c r="AQ33" s="383"/>
      <c r="AR33" s="383"/>
      <c r="AS33" s="367"/>
      <c r="AT33" s="368" t="e">
        <f t="shared" si="2"/>
        <v>#DIV/0!</v>
      </c>
      <c r="AU33" s="383"/>
      <c r="AV33" s="383"/>
      <c r="AW33" s="383"/>
      <c r="AX33" s="367"/>
      <c r="AY33" s="368" t="e">
        <f t="shared" si="3"/>
        <v>#DIV/0!</v>
      </c>
      <c r="AZ33" s="383"/>
      <c r="BA33" s="383"/>
      <c r="BB33" s="383"/>
      <c r="BC33" s="367"/>
      <c r="BD33" s="368" t="e">
        <f t="shared" si="4"/>
        <v>#DIV/0!</v>
      </c>
      <c r="BE33" s="383"/>
      <c r="BF33" s="383"/>
      <c r="BG33" s="383"/>
    </row>
    <row r="34" spans="1:59" ht="16.5" customHeight="1" x14ac:dyDescent="0.25">
      <c r="A34" s="384"/>
      <c r="B34" s="351" t="s">
        <v>297</v>
      </c>
      <c r="C34" s="390" t="s">
        <v>258</v>
      </c>
      <c r="D34" s="385" t="s">
        <v>341</v>
      </c>
      <c r="E34" s="354"/>
      <c r="F34" s="386" t="str">
        <f t="shared" si="5"/>
        <v>054003VENP_Labo_P3A</v>
      </c>
      <c r="G34" s="387" t="str">
        <f t="shared" si="6"/>
        <v>054003VENP_Labo_P3A_</v>
      </c>
      <c r="H34" s="354" t="s">
        <v>19</v>
      </c>
      <c r="I34" s="354" t="s">
        <v>14</v>
      </c>
      <c r="J34" s="351">
        <v>2</v>
      </c>
      <c r="K34" s="351" t="s">
        <v>301</v>
      </c>
      <c r="L34" s="388"/>
      <c r="M34" s="360" t="s">
        <v>10</v>
      </c>
      <c r="N34" s="351">
        <v>2</v>
      </c>
      <c r="O34" s="351">
        <v>610</v>
      </c>
      <c r="P34" s="351">
        <v>1220</v>
      </c>
      <c r="Q34" s="351">
        <v>69</v>
      </c>
      <c r="R34" s="351"/>
      <c r="S34" s="351" t="s">
        <v>132</v>
      </c>
      <c r="T34" s="351" t="s">
        <v>136</v>
      </c>
      <c r="U34" s="378" t="s">
        <v>298</v>
      </c>
      <c r="V34" s="379"/>
      <c r="W34" s="389"/>
      <c r="X34" s="459"/>
      <c r="Y34" s="459"/>
      <c r="Z34" s="460"/>
      <c r="AA34" s="461"/>
      <c r="AB34" s="380">
        <f t="shared" ref="AB34:AB82" si="9">Z34-(Z34*AA34)</f>
        <v>0</v>
      </c>
      <c r="AC34" s="381">
        <f>(AB34*N34)*J34</f>
        <v>0</v>
      </c>
      <c r="AD34" s="382"/>
      <c r="AE34" s="381">
        <f t="shared" ref="AE34:AE82" si="10">AC34*(AD34+1)</f>
        <v>0</v>
      </c>
      <c r="AF34" s="476"/>
      <c r="AG34" s="476"/>
      <c r="AH34" s="383"/>
      <c r="AI34" s="367"/>
      <c r="AJ34" s="368" t="e">
        <f t="shared" si="0"/>
        <v>#DIV/0!</v>
      </c>
      <c r="AK34" s="383"/>
      <c r="AL34" s="383"/>
      <c r="AM34" s="383"/>
      <c r="AN34" s="367"/>
      <c r="AO34" s="368" t="e">
        <f t="shared" si="1"/>
        <v>#DIV/0!</v>
      </c>
      <c r="AP34" s="383"/>
      <c r="AQ34" s="383"/>
      <c r="AR34" s="383"/>
      <c r="AS34" s="367"/>
      <c r="AT34" s="368" t="e">
        <f t="shared" si="2"/>
        <v>#DIV/0!</v>
      </c>
      <c r="AU34" s="383"/>
      <c r="AV34" s="383"/>
      <c r="AW34" s="383"/>
      <c r="AX34" s="367"/>
      <c r="AY34" s="368" t="e">
        <f t="shared" si="3"/>
        <v>#DIV/0!</v>
      </c>
      <c r="AZ34" s="383"/>
      <c r="BA34" s="383"/>
      <c r="BB34" s="383"/>
      <c r="BC34" s="367"/>
      <c r="BD34" s="368" t="e">
        <f t="shared" si="4"/>
        <v>#DIV/0!</v>
      </c>
      <c r="BE34" s="383"/>
      <c r="BF34" s="383"/>
      <c r="BG34" s="383"/>
    </row>
    <row r="35" spans="1:59" ht="16.5" customHeight="1" x14ac:dyDescent="0.25">
      <c r="A35" s="384"/>
      <c r="B35" s="351" t="s">
        <v>297</v>
      </c>
      <c r="C35" s="390" t="s">
        <v>258</v>
      </c>
      <c r="D35" s="385" t="s">
        <v>341</v>
      </c>
      <c r="E35" s="354"/>
      <c r="F35" s="386" t="str">
        <f t="shared" si="5"/>
        <v>054003VENP_Labo_P3A</v>
      </c>
      <c r="G35" s="387" t="str">
        <f t="shared" si="6"/>
        <v>054003VENP_Labo_P3A_</v>
      </c>
      <c r="H35" s="354" t="s">
        <v>19</v>
      </c>
      <c r="I35" s="354" t="s">
        <v>14</v>
      </c>
      <c r="J35" s="351">
        <v>2</v>
      </c>
      <c r="K35" s="351" t="s">
        <v>301</v>
      </c>
      <c r="L35" s="388"/>
      <c r="M35" s="360" t="s">
        <v>10</v>
      </c>
      <c r="N35" s="351">
        <v>1</v>
      </c>
      <c r="O35" s="351">
        <v>610</v>
      </c>
      <c r="P35" s="351">
        <v>610</v>
      </c>
      <c r="Q35" s="351">
        <v>69</v>
      </c>
      <c r="R35" s="351"/>
      <c r="S35" s="351" t="s">
        <v>132</v>
      </c>
      <c r="T35" s="351" t="s">
        <v>136</v>
      </c>
      <c r="U35" s="378" t="s">
        <v>298</v>
      </c>
      <c r="V35" s="379"/>
      <c r="W35" s="389"/>
      <c r="X35" s="459"/>
      <c r="Y35" s="459"/>
      <c r="Z35" s="460"/>
      <c r="AA35" s="461"/>
      <c r="AB35" s="380">
        <f t="shared" si="9"/>
        <v>0</v>
      </c>
      <c r="AC35" s="381">
        <f>(AB35*N35)*J35</f>
        <v>0</v>
      </c>
      <c r="AD35" s="382"/>
      <c r="AE35" s="381">
        <f t="shared" si="10"/>
        <v>0</v>
      </c>
      <c r="AF35" s="476"/>
      <c r="AG35" s="476"/>
      <c r="AH35" s="383"/>
      <c r="AI35" s="367"/>
      <c r="AJ35" s="368" t="e">
        <f t="shared" si="0"/>
        <v>#DIV/0!</v>
      </c>
      <c r="AK35" s="383"/>
      <c r="AL35" s="383"/>
      <c r="AM35" s="383"/>
      <c r="AN35" s="367"/>
      <c r="AO35" s="368" t="e">
        <f t="shared" si="1"/>
        <v>#DIV/0!</v>
      </c>
      <c r="AP35" s="383"/>
      <c r="AQ35" s="383"/>
      <c r="AR35" s="383"/>
      <c r="AS35" s="367"/>
      <c r="AT35" s="368" t="e">
        <f t="shared" si="2"/>
        <v>#DIV/0!</v>
      </c>
      <c r="AU35" s="383"/>
      <c r="AV35" s="383"/>
      <c r="AW35" s="383"/>
      <c r="AX35" s="367"/>
      <c r="AY35" s="368" t="e">
        <f t="shared" si="3"/>
        <v>#DIV/0!</v>
      </c>
      <c r="AZ35" s="383"/>
      <c r="BA35" s="383"/>
      <c r="BB35" s="383"/>
      <c r="BC35" s="367"/>
      <c r="BD35" s="368" t="e">
        <f t="shared" si="4"/>
        <v>#DIV/0!</v>
      </c>
      <c r="BE35" s="383"/>
      <c r="BF35" s="383"/>
      <c r="BG35" s="383"/>
    </row>
    <row r="36" spans="1:59" ht="16.5" customHeight="1" x14ac:dyDescent="0.25">
      <c r="A36" s="384"/>
      <c r="B36" s="351" t="s">
        <v>297</v>
      </c>
      <c r="C36" s="390" t="s">
        <v>258</v>
      </c>
      <c r="D36" s="385" t="s">
        <v>341</v>
      </c>
      <c r="E36" s="354"/>
      <c r="F36" s="386" t="str">
        <f t="shared" si="5"/>
        <v>054003VENP_Labo_P3A</v>
      </c>
      <c r="G36" s="387" t="str">
        <f t="shared" si="6"/>
        <v>054003VENP_Labo_P3A_</v>
      </c>
      <c r="H36" s="354" t="s">
        <v>19</v>
      </c>
      <c r="I36" s="354" t="s">
        <v>14</v>
      </c>
      <c r="J36" s="351">
        <v>2</v>
      </c>
      <c r="K36" s="351" t="s">
        <v>301</v>
      </c>
      <c r="L36" s="388"/>
      <c r="M36" s="360" t="s">
        <v>10</v>
      </c>
      <c r="N36" s="351">
        <v>4</v>
      </c>
      <c r="O36" s="351">
        <v>610</v>
      </c>
      <c r="P36" s="351">
        <v>1220</v>
      </c>
      <c r="Q36" s="351">
        <v>69</v>
      </c>
      <c r="R36" s="351"/>
      <c r="S36" s="351" t="s">
        <v>132</v>
      </c>
      <c r="T36" s="351" t="s">
        <v>136</v>
      </c>
      <c r="U36" s="378" t="s">
        <v>298</v>
      </c>
      <c r="V36" s="379"/>
      <c r="W36" s="389"/>
      <c r="X36" s="459"/>
      <c r="Y36" s="459"/>
      <c r="Z36" s="460"/>
      <c r="AA36" s="461"/>
      <c r="AB36" s="380">
        <f t="shared" si="9"/>
        <v>0</v>
      </c>
      <c r="AC36" s="381">
        <f>(AB36*N36)*J36</f>
        <v>0</v>
      </c>
      <c r="AD36" s="382"/>
      <c r="AE36" s="381">
        <f t="shared" si="10"/>
        <v>0</v>
      </c>
      <c r="AF36" s="476"/>
      <c r="AG36" s="476"/>
      <c r="AH36" s="383"/>
      <c r="AI36" s="367"/>
      <c r="AJ36" s="368" t="e">
        <f t="shared" si="0"/>
        <v>#DIV/0!</v>
      </c>
      <c r="AK36" s="383"/>
      <c r="AL36" s="383"/>
      <c r="AM36" s="383"/>
      <c r="AN36" s="367"/>
      <c r="AO36" s="368" t="e">
        <f t="shared" si="1"/>
        <v>#DIV/0!</v>
      </c>
      <c r="AP36" s="383"/>
      <c r="AQ36" s="383"/>
      <c r="AR36" s="383"/>
      <c r="AS36" s="367"/>
      <c r="AT36" s="368" t="e">
        <f t="shared" si="2"/>
        <v>#DIV/0!</v>
      </c>
      <c r="AU36" s="383"/>
      <c r="AV36" s="383"/>
      <c r="AW36" s="383"/>
      <c r="AX36" s="367"/>
      <c r="AY36" s="368" t="e">
        <f t="shared" si="3"/>
        <v>#DIV/0!</v>
      </c>
      <c r="AZ36" s="383"/>
      <c r="BA36" s="383"/>
      <c r="BB36" s="383"/>
      <c r="BC36" s="367"/>
      <c r="BD36" s="368" t="e">
        <f t="shared" si="4"/>
        <v>#DIV/0!</v>
      </c>
      <c r="BE36" s="383"/>
      <c r="BF36" s="383"/>
      <c r="BG36" s="383"/>
    </row>
    <row r="37" spans="1:59" ht="16.5" customHeight="1" x14ac:dyDescent="0.25">
      <c r="A37" s="384"/>
      <c r="B37" s="351" t="s">
        <v>297</v>
      </c>
      <c r="C37" s="390" t="s">
        <v>258</v>
      </c>
      <c r="D37" s="385" t="s">
        <v>341</v>
      </c>
      <c r="E37" s="351"/>
      <c r="F37" s="386" t="str">
        <f t="shared" si="5"/>
        <v>054003VENP_Labo_P3A</v>
      </c>
      <c r="G37" s="387" t="str">
        <f t="shared" si="6"/>
        <v>054003VENP_Labo_P3A_</v>
      </c>
      <c r="H37" s="354" t="s">
        <v>19</v>
      </c>
      <c r="I37" s="354" t="s">
        <v>14</v>
      </c>
      <c r="J37" s="351">
        <v>2</v>
      </c>
      <c r="K37" s="351" t="s">
        <v>301</v>
      </c>
      <c r="L37" s="388"/>
      <c r="M37" s="360" t="s">
        <v>10</v>
      </c>
      <c r="N37" s="351">
        <v>3</v>
      </c>
      <c r="O37" s="351">
        <v>610</v>
      </c>
      <c r="P37" s="351">
        <v>610</v>
      </c>
      <c r="Q37" s="351">
        <v>69</v>
      </c>
      <c r="R37" s="351"/>
      <c r="S37" s="351" t="s">
        <v>132</v>
      </c>
      <c r="T37" s="351" t="s">
        <v>136</v>
      </c>
      <c r="U37" s="378" t="s">
        <v>298</v>
      </c>
      <c r="V37" s="379"/>
      <c r="W37" s="389"/>
      <c r="X37" s="459"/>
      <c r="Y37" s="459"/>
      <c r="Z37" s="460"/>
      <c r="AA37" s="461"/>
      <c r="AB37" s="380">
        <f t="shared" si="9"/>
        <v>0</v>
      </c>
      <c r="AC37" s="381">
        <f>(AB37*N37)*J37</f>
        <v>0</v>
      </c>
      <c r="AD37" s="382"/>
      <c r="AE37" s="381">
        <f t="shared" si="10"/>
        <v>0</v>
      </c>
      <c r="AF37" s="476"/>
      <c r="AG37" s="476"/>
      <c r="AH37" s="383"/>
      <c r="AI37" s="367"/>
      <c r="AJ37" s="368" t="e">
        <f t="shared" si="0"/>
        <v>#DIV/0!</v>
      </c>
      <c r="AK37" s="383"/>
      <c r="AL37" s="383"/>
      <c r="AM37" s="383"/>
      <c r="AN37" s="367"/>
      <c r="AO37" s="368" t="e">
        <f t="shared" si="1"/>
        <v>#DIV/0!</v>
      </c>
      <c r="AP37" s="383"/>
      <c r="AQ37" s="383"/>
      <c r="AR37" s="383"/>
      <c r="AS37" s="367"/>
      <c r="AT37" s="368" t="e">
        <f t="shared" si="2"/>
        <v>#DIV/0!</v>
      </c>
      <c r="AU37" s="383"/>
      <c r="AV37" s="383"/>
      <c r="AW37" s="383"/>
      <c r="AX37" s="367"/>
      <c r="AY37" s="368" t="e">
        <f t="shared" si="3"/>
        <v>#DIV/0!</v>
      </c>
      <c r="AZ37" s="383"/>
      <c r="BA37" s="383"/>
      <c r="BB37" s="383"/>
      <c r="BC37" s="367"/>
      <c r="BD37" s="368" t="e">
        <f t="shared" si="4"/>
        <v>#DIV/0!</v>
      </c>
      <c r="BE37" s="383"/>
      <c r="BF37" s="383"/>
      <c r="BG37" s="383"/>
    </row>
    <row r="38" spans="1:59" ht="16.5" customHeight="1" x14ac:dyDescent="0.25">
      <c r="A38" s="384"/>
      <c r="B38" s="351" t="s">
        <v>297</v>
      </c>
      <c r="C38" s="390" t="s">
        <v>258</v>
      </c>
      <c r="D38" s="385" t="s">
        <v>341</v>
      </c>
      <c r="E38" s="351"/>
      <c r="F38" s="386" t="str">
        <f t="shared" si="5"/>
        <v>054003VENP_Labo_P3A</v>
      </c>
      <c r="G38" s="387" t="str">
        <f t="shared" si="6"/>
        <v>054003VENP_Labo_P3A_</v>
      </c>
      <c r="H38" s="354" t="s">
        <v>19</v>
      </c>
      <c r="I38" s="354" t="s">
        <v>14</v>
      </c>
      <c r="J38" s="351">
        <v>2</v>
      </c>
      <c r="K38" s="351" t="s">
        <v>301</v>
      </c>
      <c r="L38" s="388"/>
      <c r="M38" s="360" t="s">
        <v>10</v>
      </c>
      <c r="N38" s="351">
        <v>2</v>
      </c>
      <c r="O38" s="351">
        <v>305</v>
      </c>
      <c r="P38" s="351">
        <v>610</v>
      </c>
      <c r="Q38" s="351">
        <v>69</v>
      </c>
      <c r="R38" s="351"/>
      <c r="S38" s="351" t="s">
        <v>132</v>
      </c>
      <c r="T38" s="351" t="s">
        <v>136</v>
      </c>
      <c r="U38" s="378" t="s">
        <v>298</v>
      </c>
      <c r="V38" s="379"/>
      <c r="W38" s="389"/>
      <c r="X38" s="459"/>
      <c r="Y38" s="459"/>
      <c r="Z38" s="460"/>
      <c r="AA38" s="461"/>
      <c r="AB38" s="380">
        <f t="shared" si="9"/>
        <v>0</v>
      </c>
      <c r="AC38" s="381">
        <f>(AB38*N38)*J38</f>
        <v>0</v>
      </c>
      <c r="AD38" s="382"/>
      <c r="AE38" s="381">
        <f t="shared" si="10"/>
        <v>0</v>
      </c>
      <c r="AF38" s="476"/>
      <c r="AG38" s="476"/>
      <c r="AH38" s="383"/>
      <c r="AI38" s="367"/>
      <c r="AJ38" s="368" t="e">
        <f t="shared" si="0"/>
        <v>#DIV/0!</v>
      </c>
      <c r="AK38" s="383"/>
      <c r="AL38" s="383"/>
      <c r="AM38" s="383"/>
      <c r="AN38" s="367"/>
      <c r="AO38" s="368" t="e">
        <f t="shared" si="1"/>
        <v>#DIV/0!</v>
      </c>
      <c r="AP38" s="383"/>
      <c r="AQ38" s="383"/>
      <c r="AR38" s="383"/>
      <c r="AS38" s="367"/>
      <c r="AT38" s="368" t="e">
        <f t="shared" si="2"/>
        <v>#DIV/0!</v>
      </c>
      <c r="AU38" s="383"/>
      <c r="AV38" s="383"/>
      <c r="AW38" s="383"/>
      <c r="AX38" s="367"/>
      <c r="AY38" s="368" t="e">
        <f t="shared" si="3"/>
        <v>#DIV/0!</v>
      </c>
      <c r="AZ38" s="383"/>
      <c r="BA38" s="383"/>
      <c r="BB38" s="383"/>
      <c r="BC38" s="367"/>
      <c r="BD38" s="368" t="e">
        <f t="shared" si="4"/>
        <v>#DIV/0!</v>
      </c>
      <c r="BE38" s="383"/>
      <c r="BF38" s="383"/>
      <c r="BG38" s="383"/>
    </row>
    <row r="39" spans="1:59" ht="16.5" customHeight="1" x14ac:dyDescent="0.25">
      <c r="A39" s="384"/>
      <c r="B39" s="351" t="s">
        <v>297</v>
      </c>
      <c r="C39" s="390" t="s">
        <v>258</v>
      </c>
      <c r="D39" s="385" t="s">
        <v>341</v>
      </c>
      <c r="E39" s="351"/>
      <c r="F39" s="386" t="str">
        <f t="shared" si="5"/>
        <v>054003VENP_Labo_P3A</v>
      </c>
      <c r="G39" s="387" t="str">
        <f t="shared" si="6"/>
        <v>054003VENP_Labo_P3A_</v>
      </c>
      <c r="H39" s="354" t="s">
        <v>19</v>
      </c>
      <c r="I39" s="354" t="s">
        <v>14</v>
      </c>
      <c r="J39" s="351">
        <v>2</v>
      </c>
      <c r="K39" s="351" t="s">
        <v>301</v>
      </c>
      <c r="L39" s="388"/>
      <c r="M39" s="360" t="s">
        <v>10</v>
      </c>
      <c r="N39" s="351">
        <v>1</v>
      </c>
      <c r="O39" s="351">
        <v>610</v>
      </c>
      <c r="P39" s="351">
        <v>610</v>
      </c>
      <c r="Q39" s="351">
        <v>69</v>
      </c>
      <c r="R39" s="351"/>
      <c r="S39" s="351" t="s">
        <v>132</v>
      </c>
      <c r="T39" s="351" t="s">
        <v>136</v>
      </c>
      <c r="U39" s="378" t="s">
        <v>298</v>
      </c>
      <c r="V39" s="379"/>
      <c r="W39" s="389"/>
      <c r="X39" s="459"/>
      <c r="Y39" s="459"/>
      <c r="Z39" s="460"/>
      <c r="AA39" s="461"/>
      <c r="AB39" s="380">
        <f t="shared" si="9"/>
        <v>0</v>
      </c>
      <c r="AC39" s="381">
        <f>(AB39*N39)*J39</f>
        <v>0</v>
      </c>
      <c r="AD39" s="382"/>
      <c r="AE39" s="381">
        <f t="shared" si="10"/>
        <v>0</v>
      </c>
      <c r="AF39" s="476"/>
      <c r="AG39" s="476"/>
      <c r="AH39" s="383"/>
      <c r="AI39" s="367"/>
      <c r="AJ39" s="368" t="e">
        <f t="shared" si="0"/>
        <v>#DIV/0!</v>
      </c>
      <c r="AK39" s="383"/>
      <c r="AL39" s="383"/>
      <c r="AM39" s="383"/>
      <c r="AN39" s="367"/>
      <c r="AO39" s="368" t="e">
        <f t="shared" si="1"/>
        <v>#DIV/0!</v>
      </c>
      <c r="AP39" s="383"/>
      <c r="AQ39" s="383"/>
      <c r="AR39" s="383"/>
      <c r="AS39" s="367"/>
      <c r="AT39" s="368" t="e">
        <f t="shared" si="2"/>
        <v>#DIV/0!</v>
      </c>
      <c r="AU39" s="383"/>
      <c r="AV39" s="383"/>
      <c r="AW39" s="383"/>
      <c r="AX39" s="367"/>
      <c r="AY39" s="368" t="e">
        <f t="shared" si="3"/>
        <v>#DIV/0!</v>
      </c>
      <c r="AZ39" s="383"/>
      <c r="BA39" s="383"/>
      <c r="BB39" s="383"/>
      <c r="BC39" s="367"/>
      <c r="BD39" s="368" t="e">
        <f t="shared" si="4"/>
        <v>#DIV/0!</v>
      </c>
      <c r="BE39" s="383"/>
      <c r="BF39" s="383"/>
      <c r="BG39" s="383"/>
    </row>
    <row r="40" spans="1:59" ht="16.5" customHeight="1" x14ac:dyDescent="0.25">
      <c r="A40" s="384"/>
      <c r="B40" s="351" t="s">
        <v>297</v>
      </c>
      <c r="C40" s="390" t="s">
        <v>258</v>
      </c>
      <c r="D40" s="385" t="s">
        <v>341</v>
      </c>
      <c r="E40" s="351"/>
      <c r="F40" s="386" t="str">
        <f t="shared" ref="F40:F53" si="11">CONCATENATE(C40,I40,M40,K40)</f>
        <v>054003VENP_Labo_P3A</v>
      </c>
      <c r="G40" s="387" t="str">
        <f t="shared" si="6"/>
        <v>054003VENP_Labo_P3A_</v>
      </c>
      <c r="H40" s="354" t="s">
        <v>19</v>
      </c>
      <c r="I40" s="354" t="s">
        <v>14</v>
      </c>
      <c r="J40" s="351">
        <v>2</v>
      </c>
      <c r="K40" s="351" t="s">
        <v>301</v>
      </c>
      <c r="L40" s="388"/>
      <c r="M40" s="360" t="s">
        <v>10</v>
      </c>
      <c r="N40" s="351">
        <v>2</v>
      </c>
      <c r="O40" s="351">
        <v>305</v>
      </c>
      <c r="P40" s="351">
        <v>610</v>
      </c>
      <c r="Q40" s="351">
        <v>69</v>
      </c>
      <c r="R40" s="351"/>
      <c r="S40" s="351" t="s">
        <v>132</v>
      </c>
      <c r="T40" s="351" t="s">
        <v>136</v>
      </c>
      <c r="U40" s="378" t="s">
        <v>298</v>
      </c>
      <c r="V40" s="379"/>
      <c r="W40" s="389"/>
      <c r="X40" s="459"/>
      <c r="Y40" s="459"/>
      <c r="Z40" s="460"/>
      <c r="AA40" s="461"/>
      <c r="AB40" s="380">
        <f t="shared" si="9"/>
        <v>0</v>
      </c>
      <c r="AC40" s="381">
        <f>(AB40*N40)*J40</f>
        <v>0</v>
      </c>
      <c r="AD40" s="382"/>
      <c r="AE40" s="381">
        <f t="shared" si="10"/>
        <v>0</v>
      </c>
      <c r="AF40" s="476"/>
      <c r="AG40" s="476"/>
      <c r="AH40" s="383"/>
      <c r="AI40" s="367"/>
      <c r="AJ40" s="368" t="e">
        <f t="shared" si="0"/>
        <v>#DIV/0!</v>
      </c>
      <c r="AK40" s="383"/>
      <c r="AL40" s="383"/>
      <c r="AM40" s="383"/>
      <c r="AN40" s="367"/>
      <c r="AO40" s="368" t="e">
        <f t="shared" si="1"/>
        <v>#DIV/0!</v>
      </c>
      <c r="AP40" s="383"/>
      <c r="AQ40" s="383"/>
      <c r="AR40" s="383"/>
      <c r="AS40" s="367"/>
      <c r="AT40" s="368" t="e">
        <f t="shared" si="2"/>
        <v>#DIV/0!</v>
      </c>
      <c r="AU40" s="383"/>
      <c r="AV40" s="383"/>
      <c r="AW40" s="383"/>
      <c r="AX40" s="367"/>
      <c r="AY40" s="368" t="e">
        <f t="shared" si="3"/>
        <v>#DIV/0!</v>
      </c>
      <c r="AZ40" s="383"/>
      <c r="BA40" s="383"/>
      <c r="BB40" s="383"/>
      <c r="BC40" s="367"/>
      <c r="BD40" s="368" t="e">
        <f t="shared" si="4"/>
        <v>#DIV/0!</v>
      </c>
      <c r="BE40" s="383"/>
      <c r="BF40" s="383"/>
      <c r="BG40" s="383"/>
    </row>
    <row r="41" spans="1:59" ht="16.5" customHeight="1" x14ac:dyDescent="0.25">
      <c r="A41" s="384"/>
      <c r="B41" s="351" t="s">
        <v>297</v>
      </c>
      <c r="C41" s="390" t="s">
        <v>258</v>
      </c>
      <c r="D41" s="385" t="s">
        <v>341</v>
      </c>
      <c r="E41" s="351"/>
      <c r="F41" s="386" t="str">
        <f t="shared" si="11"/>
        <v>054003VENP_Labo_P3A</v>
      </c>
      <c r="G41" s="387" t="str">
        <f t="shared" si="6"/>
        <v>054003VENP_Labo_P3A_</v>
      </c>
      <c r="H41" s="354" t="s">
        <v>19</v>
      </c>
      <c r="I41" s="354" t="s">
        <v>14</v>
      </c>
      <c r="J41" s="351">
        <v>2</v>
      </c>
      <c r="K41" s="351" t="s">
        <v>301</v>
      </c>
      <c r="L41" s="388"/>
      <c r="M41" s="360" t="s">
        <v>10</v>
      </c>
      <c r="N41" s="351">
        <v>4</v>
      </c>
      <c r="O41" s="351">
        <v>610</v>
      </c>
      <c r="P41" s="351">
        <v>1220</v>
      </c>
      <c r="Q41" s="351">
        <v>69</v>
      </c>
      <c r="R41" s="351"/>
      <c r="S41" s="351" t="s">
        <v>132</v>
      </c>
      <c r="T41" s="351" t="s">
        <v>136</v>
      </c>
      <c r="U41" s="378" t="s">
        <v>298</v>
      </c>
      <c r="V41" s="379"/>
      <c r="W41" s="389"/>
      <c r="X41" s="459"/>
      <c r="Y41" s="459"/>
      <c r="Z41" s="460"/>
      <c r="AA41" s="461"/>
      <c r="AB41" s="380">
        <f t="shared" si="9"/>
        <v>0</v>
      </c>
      <c r="AC41" s="381">
        <f>(AB41*N41)*J41</f>
        <v>0</v>
      </c>
      <c r="AD41" s="382"/>
      <c r="AE41" s="381">
        <f t="shared" si="10"/>
        <v>0</v>
      </c>
      <c r="AF41" s="476"/>
      <c r="AG41" s="476"/>
      <c r="AH41" s="383"/>
      <c r="AI41" s="367"/>
      <c r="AJ41" s="368" t="e">
        <f t="shared" si="0"/>
        <v>#DIV/0!</v>
      </c>
      <c r="AK41" s="383"/>
      <c r="AL41" s="383"/>
      <c r="AM41" s="383"/>
      <c r="AN41" s="367"/>
      <c r="AO41" s="368" t="e">
        <f t="shared" si="1"/>
        <v>#DIV/0!</v>
      </c>
      <c r="AP41" s="383"/>
      <c r="AQ41" s="383"/>
      <c r="AR41" s="383"/>
      <c r="AS41" s="367"/>
      <c r="AT41" s="368" t="e">
        <f t="shared" si="2"/>
        <v>#DIV/0!</v>
      </c>
      <c r="AU41" s="383"/>
      <c r="AV41" s="383"/>
      <c r="AW41" s="383"/>
      <c r="AX41" s="367"/>
      <c r="AY41" s="368" t="e">
        <f t="shared" si="3"/>
        <v>#DIV/0!</v>
      </c>
      <c r="AZ41" s="383"/>
      <c r="BA41" s="383"/>
      <c r="BB41" s="383"/>
      <c r="BC41" s="367"/>
      <c r="BD41" s="368" t="e">
        <f t="shared" si="4"/>
        <v>#DIV/0!</v>
      </c>
      <c r="BE41" s="383"/>
      <c r="BF41" s="383"/>
      <c r="BG41" s="383"/>
    </row>
    <row r="42" spans="1:59" ht="16.5" customHeight="1" x14ac:dyDescent="0.25">
      <c r="A42" s="384"/>
      <c r="B42" s="351" t="s">
        <v>297</v>
      </c>
      <c r="C42" s="390" t="s">
        <v>258</v>
      </c>
      <c r="D42" s="385" t="s">
        <v>341</v>
      </c>
      <c r="E42" s="351"/>
      <c r="F42" s="386" t="str">
        <f t="shared" si="11"/>
        <v>054003VENP_Labo_EOPS</v>
      </c>
      <c r="G42" s="387" t="str">
        <f t="shared" si="6"/>
        <v>054003VENP_Labo_EOPS_</v>
      </c>
      <c r="H42" s="354" t="s">
        <v>19</v>
      </c>
      <c r="I42" s="354" t="s">
        <v>14</v>
      </c>
      <c r="J42" s="351">
        <v>2</v>
      </c>
      <c r="K42" s="351" t="s">
        <v>302</v>
      </c>
      <c r="L42" s="388"/>
      <c r="M42" s="360" t="s">
        <v>10</v>
      </c>
      <c r="N42" s="351">
        <v>2</v>
      </c>
      <c r="O42" s="351">
        <v>610</v>
      </c>
      <c r="P42" s="351">
        <v>610</v>
      </c>
      <c r="Q42" s="351">
        <v>69</v>
      </c>
      <c r="R42" s="351"/>
      <c r="S42" s="351" t="s">
        <v>132</v>
      </c>
      <c r="T42" s="351" t="s">
        <v>136</v>
      </c>
      <c r="U42" s="378" t="s">
        <v>298</v>
      </c>
      <c r="V42" s="379"/>
      <c r="W42" s="389"/>
      <c r="X42" s="459"/>
      <c r="Y42" s="459"/>
      <c r="Z42" s="460"/>
      <c r="AA42" s="461"/>
      <c r="AB42" s="380">
        <f t="shared" si="9"/>
        <v>0</v>
      </c>
      <c r="AC42" s="381">
        <f>(AB42*N42)*J42</f>
        <v>0</v>
      </c>
      <c r="AD42" s="382"/>
      <c r="AE42" s="381">
        <f t="shared" si="10"/>
        <v>0</v>
      </c>
      <c r="AF42" s="476"/>
      <c r="AG42" s="476"/>
      <c r="AH42" s="383"/>
      <c r="AI42" s="367"/>
      <c r="AJ42" s="368" t="e">
        <f t="shared" si="0"/>
        <v>#DIV/0!</v>
      </c>
      <c r="AK42" s="383"/>
      <c r="AL42" s="383"/>
      <c r="AM42" s="383"/>
      <c r="AN42" s="367"/>
      <c r="AO42" s="368" t="e">
        <f t="shared" si="1"/>
        <v>#DIV/0!</v>
      </c>
      <c r="AP42" s="383"/>
      <c r="AQ42" s="383"/>
      <c r="AR42" s="383"/>
      <c r="AS42" s="367"/>
      <c r="AT42" s="368" t="e">
        <f t="shared" si="2"/>
        <v>#DIV/0!</v>
      </c>
      <c r="AU42" s="383"/>
      <c r="AV42" s="383"/>
      <c r="AW42" s="383"/>
      <c r="AX42" s="367"/>
      <c r="AY42" s="368" t="e">
        <f t="shared" si="3"/>
        <v>#DIV/0!</v>
      </c>
      <c r="AZ42" s="383"/>
      <c r="BA42" s="383"/>
      <c r="BB42" s="383"/>
      <c r="BC42" s="367"/>
      <c r="BD42" s="368" t="e">
        <f t="shared" si="4"/>
        <v>#DIV/0!</v>
      </c>
      <c r="BE42" s="383"/>
      <c r="BF42" s="383"/>
      <c r="BG42" s="383"/>
    </row>
    <row r="43" spans="1:59" ht="16.5" customHeight="1" x14ac:dyDescent="0.25">
      <c r="A43" s="384"/>
      <c r="B43" s="351" t="s">
        <v>297</v>
      </c>
      <c r="C43" s="390" t="s">
        <v>258</v>
      </c>
      <c r="D43" s="385" t="s">
        <v>341</v>
      </c>
      <c r="E43" s="351"/>
      <c r="F43" s="386" t="str">
        <f t="shared" si="11"/>
        <v>054003VENP_Labo_EOPS</v>
      </c>
      <c r="G43" s="387" t="str">
        <f t="shared" ref="G43:G53" si="12">CONCATENATE(C43,I43,M43,K43,M43,L43)</f>
        <v>054003VENP_Labo_EOPS_</v>
      </c>
      <c r="H43" s="354" t="s">
        <v>19</v>
      </c>
      <c r="I43" s="354" t="s">
        <v>14</v>
      </c>
      <c r="J43" s="351">
        <v>2</v>
      </c>
      <c r="K43" s="351" t="s">
        <v>302</v>
      </c>
      <c r="L43" s="388"/>
      <c r="M43" s="360" t="s">
        <v>10</v>
      </c>
      <c r="N43" s="351">
        <v>4</v>
      </c>
      <c r="O43" s="351">
        <v>305</v>
      </c>
      <c r="P43" s="351">
        <v>610</v>
      </c>
      <c r="Q43" s="351">
        <v>69</v>
      </c>
      <c r="R43" s="351"/>
      <c r="S43" s="351" t="s">
        <v>132</v>
      </c>
      <c r="T43" s="351" t="s">
        <v>136</v>
      </c>
      <c r="U43" s="378" t="s">
        <v>298</v>
      </c>
      <c r="V43" s="379"/>
      <c r="W43" s="389"/>
      <c r="X43" s="459"/>
      <c r="Y43" s="459"/>
      <c r="Z43" s="460"/>
      <c r="AA43" s="461"/>
      <c r="AB43" s="380">
        <f t="shared" si="9"/>
        <v>0</v>
      </c>
      <c r="AC43" s="381">
        <f>(AB43*N43)*J43</f>
        <v>0</v>
      </c>
      <c r="AD43" s="382"/>
      <c r="AE43" s="381">
        <f t="shared" si="10"/>
        <v>0</v>
      </c>
      <c r="AF43" s="476"/>
      <c r="AG43" s="476"/>
      <c r="AH43" s="383"/>
      <c r="AI43" s="367"/>
      <c r="AJ43" s="368" t="e">
        <f t="shared" si="0"/>
        <v>#DIV/0!</v>
      </c>
      <c r="AK43" s="383"/>
      <c r="AL43" s="383"/>
      <c r="AM43" s="383"/>
      <c r="AN43" s="367"/>
      <c r="AO43" s="368" t="e">
        <f t="shared" si="1"/>
        <v>#DIV/0!</v>
      </c>
      <c r="AP43" s="383"/>
      <c r="AQ43" s="383"/>
      <c r="AR43" s="383"/>
      <c r="AS43" s="367"/>
      <c r="AT43" s="368" t="e">
        <f t="shared" si="2"/>
        <v>#DIV/0!</v>
      </c>
      <c r="AU43" s="383"/>
      <c r="AV43" s="383"/>
      <c r="AW43" s="383"/>
      <c r="AX43" s="367"/>
      <c r="AY43" s="368" t="e">
        <f t="shared" si="3"/>
        <v>#DIV/0!</v>
      </c>
      <c r="AZ43" s="383"/>
      <c r="BA43" s="383"/>
      <c r="BB43" s="383"/>
      <c r="BC43" s="367"/>
      <c r="BD43" s="368" t="e">
        <f t="shared" si="4"/>
        <v>#DIV/0!</v>
      </c>
      <c r="BE43" s="383"/>
      <c r="BF43" s="383"/>
      <c r="BG43" s="383"/>
    </row>
    <row r="44" spans="1:59" ht="16.5" customHeight="1" x14ac:dyDescent="0.25">
      <c r="A44" s="384"/>
      <c r="B44" s="351" t="s">
        <v>297</v>
      </c>
      <c r="C44" s="390" t="s">
        <v>258</v>
      </c>
      <c r="D44" s="385" t="s">
        <v>341</v>
      </c>
      <c r="E44" s="351"/>
      <c r="F44" s="386" t="str">
        <f t="shared" si="11"/>
        <v>054003VENP_Labo_EOPS</v>
      </c>
      <c r="G44" s="387" t="str">
        <f t="shared" si="12"/>
        <v>054003VENP_Labo_EOPS_</v>
      </c>
      <c r="H44" s="354" t="s">
        <v>19</v>
      </c>
      <c r="I44" s="354" t="s">
        <v>14</v>
      </c>
      <c r="J44" s="351">
        <v>2</v>
      </c>
      <c r="K44" s="351" t="s">
        <v>302</v>
      </c>
      <c r="L44" s="388"/>
      <c r="M44" s="360" t="s">
        <v>10</v>
      </c>
      <c r="N44" s="351">
        <v>4</v>
      </c>
      <c r="O44" s="351">
        <v>610</v>
      </c>
      <c r="P44" s="351">
        <v>610</v>
      </c>
      <c r="Q44" s="351">
        <v>69</v>
      </c>
      <c r="R44" s="351"/>
      <c r="S44" s="351" t="s">
        <v>132</v>
      </c>
      <c r="T44" s="351" t="s">
        <v>136</v>
      </c>
      <c r="U44" s="378" t="s">
        <v>298</v>
      </c>
      <c r="V44" s="379"/>
      <c r="W44" s="389"/>
      <c r="X44" s="459"/>
      <c r="Y44" s="459"/>
      <c r="Z44" s="460"/>
      <c r="AA44" s="461"/>
      <c r="AB44" s="380">
        <f t="shared" si="9"/>
        <v>0</v>
      </c>
      <c r="AC44" s="381">
        <f>(AB44*N44)*J44</f>
        <v>0</v>
      </c>
      <c r="AD44" s="382"/>
      <c r="AE44" s="381">
        <f t="shared" si="10"/>
        <v>0</v>
      </c>
      <c r="AF44" s="476"/>
      <c r="AG44" s="476"/>
      <c r="AH44" s="383"/>
      <c r="AI44" s="367"/>
      <c r="AJ44" s="368" t="e">
        <f t="shared" si="0"/>
        <v>#DIV/0!</v>
      </c>
      <c r="AK44" s="383"/>
      <c r="AL44" s="383"/>
      <c r="AM44" s="383"/>
      <c r="AN44" s="367"/>
      <c r="AO44" s="368" t="e">
        <f t="shared" si="1"/>
        <v>#DIV/0!</v>
      </c>
      <c r="AP44" s="383"/>
      <c r="AQ44" s="383"/>
      <c r="AR44" s="383"/>
      <c r="AS44" s="367"/>
      <c r="AT44" s="368" t="e">
        <f t="shared" si="2"/>
        <v>#DIV/0!</v>
      </c>
      <c r="AU44" s="383"/>
      <c r="AV44" s="383"/>
      <c r="AW44" s="383"/>
      <c r="AX44" s="367"/>
      <c r="AY44" s="368" t="e">
        <f t="shared" si="3"/>
        <v>#DIV/0!</v>
      </c>
      <c r="AZ44" s="383"/>
      <c r="BA44" s="383"/>
      <c r="BB44" s="383"/>
      <c r="BC44" s="367"/>
      <c r="BD44" s="368" t="e">
        <f t="shared" si="4"/>
        <v>#DIV/0!</v>
      </c>
      <c r="BE44" s="383"/>
      <c r="BF44" s="383"/>
      <c r="BG44" s="383"/>
    </row>
    <row r="45" spans="1:59" ht="16.5" customHeight="1" x14ac:dyDescent="0.25">
      <c r="A45" s="384"/>
      <c r="B45" s="351" t="s">
        <v>297</v>
      </c>
      <c r="C45" s="390" t="s">
        <v>258</v>
      </c>
      <c r="D45" s="385" t="s">
        <v>341</v>
      </c>
      <c r="E45" s="351"/>
      <c r="F45" s="386" t="str">
        <f t="shared" si="11"/>
        <v>054003VENP_Labo_EOPS</v>
      </c>
      <c r="G45" s="387" t="str">
        <f t="shared" si="12"/>
        <v>054003VENP_Labo_EOPS_</v>
      </c>
      <c r="H45" s="354" t="s">
        <v>19</v>
      </c>
      <c r="I45" s="354" t="s">
        <v>14</v>
      </c>
      <c r="J45" s="351">
        <v>2</v>
      </c>
      <c r="K45" s="351" t="s">
        <v>302</v>
      </c>
      <c r="L45" s="388"/>
      <c r="M45" s="360" t="s">
        <v>10</v>
      </c>
      <c r="N45" s="351">
        <v>5</v>
      </c>
      <c r="O45" s="351">
        <v>305</v>
      </c>
      <c r="P45" s="351">
        <v>610</v>
      </c>
      <c r="Q45" s="351">
        <v>69</v>
      </c>
      <c r="R45" s="351"/>
      <c r="S45" s="351" t="s">
        <v>132</v>
      </c>
      <c r="T45" s="351" t="s">
        <v>136</v>
      </c>
      <c r="U45" s="378" t="s">
        <v>298</v>
      </c>
      <c r="V45" s="379"/>
      <c r="W45" s="389"/>
      <c r="X45" s="459"/>
      <c r="Y45" s="459"/>
      <c r="Z45" s="460"/>
      <c r="AA45" s="461"/>
      <c r="AB45" s="380">
        <f t="shared" si="9"/>
        <v>0</v>
      </c>
      <c r="AC45" s="381">
        <f>(AB45*N45)*J45</f>
        <v>0</v>
      </c>
      <c r="AD45" s="382"/>
      <c r="AE45" s="381">
        <f t="shared" si="10"/>
        <v>0</v>
      </c>
      <c r="AF45" s="476"/>
      <c r="AG45" s="476"/>
      <c r="AH45" s="383"/>
      <c r="AI45" s="367"/>
      <c r="AJ45" s="368" t="e">
        <f t="shared" si="0"/>
        <v>#DIV/0!</v>
      </c>
      <c r="AK45" s="383"/>
      <c r="AL45" s="383"/>
      <c r="AM45" s="383"/>
      <c r="AN45" s="367"/>
      <c r="AO45" s="368" t="e">
        <f t="shared" si="1"/>
        <v>#DIV/0!</v>
      </c>
      <c r="AP45" s="383"/>
      <c r="AQ45" s="383"/>
      <c r="AR45" s="383"/>
      <c r="AS45" s="367"/>
      <c r="AT45" s="368" t="e">
        <f t="shared" si="2"/>
        <v>#DIV/0!</v>
      </c>
      <c r="AU45" s="383"/>
      <c r="AV45" s="383"/>
      <c r="AW45" s="383"/>
      <c r="AX45" s="367"/>
      <c r="AY45" s="368" t="e">
        <f t="shared" si="3"/>
        <v>#DIV/0!</v>
      </c>
      <c r="AZ45" s="383"/>
      <c r="BA45" s="383"/>
      <c r="BB45" s="383"/>
      <c r="BC45" s="367"/>
      <c r="BD45" s="368" t="e">
        <f t="shared" si="4"/>
        <v>#DIV/0!</v>
      </c>
      <c r="BE45" s="383"/>
      <c r="BF45" s="383"/>
      <c r="BG45" s="383"/>
    </row>
    <row r="46" spans="1:59" s="391" customFormat="1" ht="16.5" customHeight="1" x14ac:dyDescent="0.25">
      <c r="A46" s="384"/>
      <c r="B46" s="351" t="s">
        <v>297</v>
      </c>
      <c r="C46" s="390" t="s">
        <v>258</v>
      </c>
      <c r="D46" s="385" t="s">
        <v>341</v>
      </c>
      <c r="E46" s="351"/>
      <c r="F46" s="386" t="str">
        <f t="shared" si="11"/>
        <v>054003VENP_Labo_EOPS</v>
      </c>
      <c r="G46" s="387" t="str">
        <f t="shared" si="12"/>
        <v>054003VENP_Labo_EOPS_</v>
      </c>
      <c r="H46" s="354" t="s">
        <v>19</v>
      </c>
      <c r="I46" s="354" t="s">
        <v>14</v>
      </c>
      <c r="J46" s="351">
        <v>2</v>
      </c>
      <c r="K46" s="351" t="s">
        <v>302</v>
      </c>
      <c r="L46" s="388"/>
      <c r="M46" s="360" t="s">
        <v>10</v>
      </c>
      <c r="N46" s="351">
        <v>5</v>
      </c>
      <c r="O46" s="351">
        <v>610</v>
      </c>
      <c r="P46" s="351">
        <v>610</v>
      </c>
      <c r="Q46" s="351">
        <v>69</v>
      </c>
      <c r="R46" s="351"/>
      <c r="S46" s="351" t="s">
        <v>132</v>
      </c>
      <c r="T46" s="351" t="s">
        <v>136</v>
      </c>
      <c r="U46" s="378" t="s">
        <v>298</v>
      </c>
      <c r="V46" s="379"/>
      <c r="W46" s="389"/>
      <c r="X46" s="459"/>
      <c r="Y46" s="459"/>
      <c r="Z46" s="460"/>
      <c r="AA46" s="461"/>
      <c r="AB46" s="380">
        <f t="shared" si="9"/>
        <v>0</v>
      </c>
      <c r="AC46" s="381">
        <f>(AB46*N46)*J46</f>
        <v>0</v>
      </c>
      <c r="AD46" s="382"/>
      <c r="AE46" s="381">
        <f t="shared" si="10"/>
        <v>0</v>
      </c>
      <c r="AF46" s="476"/>
      <c r="AG46" s="476"/>
      <c r="AH46" s="383"/>
      <c r="AI46" s="367"/>
      <c r="AJ46" s="368" t="e">
        <f t="shared" si="0"/>
        <v>#DIV/0!</v>
      </c>
      <c r="AK46" s="383"/>
      <c r="AL46" s="383"/>
      <c r="AM46" s="383"/>
      <c r="AN46" s="367"/>
      <c r="AO46" s="368" t="e">
        <f t="shared" si="1"/>
        <v>#DIV/0!</v>
      </c>
      <c r="AP46" s="383"/>
      <c r="AQ46" s="383"/>
      <c r="AR46" s="383"/>
      <c r="AS46" s="367"/>
      <c r="AT46" s="368" t="e">
        <f t="shared" si="2"/>
        <v>#DIV/0!</v>
      </c>
      <c r="AU46" s="383"/>
      <c r="AV46" s="383"/>
      <c r="AW46" s="383"/>
      <c r="AX46" s="367"/>
      <c r="AY46" s="368" t="e">
        <f t="shared" si="3"/>
        <v>#DIV/0!</v>
      </c>
      <c r="AZ46" s="383"/>
      <c r="BA46" s="383"/>
      <c r="BB46" s="383"/>
      <c r="BC46" s="367"/>
      <c r="BD46" s="368" t="e">
        <f t="shared" si="4"/>
        <v>#DIV/0!</v>
      </c>
      <c r="BE46" s="383"/>
      <c r="BF46" s="383"/>
      <c r="BG46" s="383"/>
    </row>
    <row r="47" spans="1:59" s="391" customFormat="1" ht="16.5" customHeight="1" thickBot="1" x14ac:dyDescent="0.3">
      <c r="A47" s="392"/>
      <c r="B47" s="393" t="s">
        <v>297</v>
      </c>
      <c r="C47" s="394" t="s">
        <v>258</v>
      </c>
      <c r="D47" s="395" t="s">
        <v>341</v>
      </c>
      <c r="E47" s="393"/>
      <c r="F47" s="396" t="str">
        <f t="shared" si="11"/>
        <v>054003VENP_Labo_EOPS</v>
      </c>
      <c r="G47" s="397" t="str">
        <f t="shared" si="12"/>
        <v>054003VENP_Labo_EOPS_</v>
      </c>
      <c r="H47" s="398" t="s">
        <v>19</v>
      </c>
      <c r="I47" s="398" t="s">
        <v>14</v>
      </c>
      <c r="J47" s="393">
        <v>2</v>
      </c>
      <c r="K47" s="393" t="s">
        <v>302</v>
      </c>
      <c r="L47" s="399"/>
      <c r="M47" s="400" t="s">
        <v>10</v>
      </c>
      <c r="N47" s="393">
        <v>2</v>
      </c>
      <c r="O47" s="393">
        <v>305</v>
      </c>
      <c r="P47" s="393">
        <v>610</v>
      </c>
      <c r="Q47" s="393">
        <v>69</v>
      </c>
      <c r="R47" s="398"/>
      <c r="S47" s="393" t="s">
        <v>132</v>
      </c>
      <c r="T47" s="393" t="s">
        <v>136</v>
      </c>
      <c r="U47" s="401" t="s">
        <v>298</v>
      </c>
      <c r="V47" s="402"/>
      <c r="W47" s="403"/>
      <c r="X47" s="462"/>
      <c r="Y47" s="462"/>
      <c r="Z47" s="463"/>
      <c r="AA47" s="464"/>
      <c r="AB47" s="404">
        <f t="shared" si="9"/>
        <v>0</v>
      </c>
      <c r="AC47" s="405">
        <f>(AB47*N47)*J47</f>
        <v>0</v>
      </c>
      <c r="AD47" s="406"/>
      <c r="AE47" s="405">
        <f t="shared" si="10"/>
        <v>0</v>
      </c>
      <c r="AF47" s="477"/>
      <c r="AG47" s="477"/>
      <c r="AH47" s="407"/>
      <c r="AI47" s="408"/>
      <c r="AJ47" s="409" t="e">
        <f t="shared" si="0"/>
        <v>#DIV/0!</v>
      </c>
      <c r="AK47" s="407"/>
      <c r="AL47" s="407"/>
      <c r="AM47" s="407"/>
      <c r="AN47" s="408"/>
      <c r="AO47" s="409" t="e">
        <f t="shared" si="1"/>
        <v>#DIV/0!</v>
      </c>
      <c r="AP47" s="407"/>
      <c r="AQ47" s="407"/>
      <c r="AR47" s="407"/>
      <c r="AS47" s="408"/>
      <c r="AT47" s="409" t="e">
        <f t="shared" si="2"/>
        <v>#DIV/0!</v>
      </c>
      <c r="AU47" s="407"/>
      <c r="AV47" s="407"/>
      <c r="AW47" s="407"/>
      <c r="AX47" s="408"/>
      <c r="AY47" s="409" t="e">
        <f t="shared" si="3"/>
        <v>#DIV/0!</v>
      </c>
      <c r="AZ47" s="407"/>
      <c r="BA47" s="407"/>
      <c r="BB47" s="407"/>
      <c r="BC47" s="408"/>
      <c r="BD47" s="409" t="e">
        <f t="shared" si="4"/>
        <v>#DIV/0!</v>
      </c>
      <c r="BE47" s="407"/>
      <c r="BF47" s="407"/>
      <c r="BG47" s="407"/>
    </row>
    <row r="48" spans="1:59" ht="27.6" customHeight="1" thickBot="1" x14ac:dyDescent="0.3">
      <c r="A48" s="410"/>
      <c r="B48" s="316" t="s">
        <v>240</v>
      </c>
      <c r="C48" s="316" t="s">
        <v>241</v>
      </c>
      <c r="D48" s="411" t="s">
        <v>341</v>
      </c>
      <c r="E48" s="412"/>
      <c r="F48" s="413" t="str">
        <f t="shared" si="11"/>
        <v>056001VENP_ArmoireLTss-sol</v>
      </c>
      <c r="G48" s="414" t="str">
        <f t="shared" si="12"/>
        <v>056001VENP_ArmoireLTss-sol_</v>
      </c>
      <c r="H48" s="415" t="s">
        <v>19</v>
      </c>
      <c r="I48" s="415" t="s">
        <v>14</v>
      </c>
      <c r="J48" s="412">
        <v>2</v>
      </c>
      <c r="K48" s="415" t="s">
        <v>303</v>
      </c>
      <c r="L48" s="416"/>
      <c r="M48" s="417" t="s">
        <v>10</v>
      </c>
      <c r="N48" s="412">
        <v>1</v>
      </c>
      <c r="O48" s="412">
        <v>400</v>
      </c>
      <c r="P48" s="412">
        <v>945</v>
      </c>
      <c r="Q48" s="412">
        <v>45</v>
      </c>
      <c r="R48" s="412"/>
      <c r="S48" s="412" t="s">
        <v>131</v>
      </c>
      <c r="T48" s="412" t="s">
        <v>135</v>
      </c>
      <c r="U48" s="418" t="s">
        <v>137</v>
      </c>
      <c r="V48" s="419" t="s">
        <v>157</v>
      </c>
      <c r="W48" s="417" t="s">
        <v>147</v>
      </c>
      <c r="X48" s="465"/>
      <c r="Y48" s="465"/>
      <c r="Z48" s="466"/>
      <c r="AA48" s="467"/>
      <c r="AB48" s="420">
        <f t="shared" si="9"/>
        <v>0</v>
      </c>
      <c r="AC48" s="420">
        <f>(AB48*N48)*J48</f>
        <v>0</v>
      </c>
      <c r="AD48" s="421"/>
      <c r="AE48" s="420">
        <f t="shared" si="10"/>
        <v>0</v>
      </c>
      <c r="AF48" s="478">
        <f>AE48</f>
        <v>0</v>
      </c>
      <c r="AG48" s="478">
        <f>AF48/12</f>
        <v>0</v>
      </c>
      <c r="AH48" s="422"/>
      <c r="AI48" s="423"/>
      <c r="AJ48" s="424" t="e">
        <f t="shared" si="0"/>
        <v>#DIV/0!</v>
      </c>
      <c r="AK48" s="422" t="e">
        <f>AJ48</f>
        <v>#DIV/0!</v>
      </c>
      <c r="AL48" s="422" t="e">
        <f>AK48/12</f>
        <v>#DIV/0!</v>
      </c>
      <c r="AM48" s="422"/>
      <c r="AN48" s="423"/>
      <c r="AO48" s="424" t="e">
        <f t="shared" si="1"/>
        <v>#DIV/0!</v>
      </c>
      <c r="AP48" s="422" t="e">
        <f>AO48</f>
        <v>#DIV/0!</v>
      </c>
      <c r="AQ48" s="422" t="e">
        <f>AP48/12</f>
        <v>#DIV/0!</v>
      </c>
      <c r="AR48" s="422"/>
      <c r="AS48" s="423"/>
      <c r="AT48" s="424" t="e">
        <f t="shared" si="2"/>
        <v>#DIV/0!</v>
      </c>
      <c r="AU48" s="422" t="e">
        <f>AT48</f>
        <v>#DIV/0!</v>
      </c>
      <c r="AV48" s="422" t="e">
        <f>AU48/12</f>
        <v>#DIV/0!</v>
      </c>
      <c r="AW48" s="422"/>
      <c r="AX48" s="423"/>
      <c r="AY48" s="424" t="e">
        <f t="shared" si="3"/>
        <v>#DIV/0!</v>
      </c>
      <c r="AZ48" s="422" t="e">
        <f>AY48</f>
        <v>#DIV/0!</v>
      </c>
      <c r="BA48" s="422" t="e">
        <f>AZ48/12</f>
        <v>#DIV/0!</v>
      </c>
      <c r="BB48" s="422"/>
      <c r="BC48" s="423"/>
      <c r="BD48" s="424" t="e">
        <f t="shared" si="4"/>
        <v>#DIV/0!</v>
      </c>
      <c r="BE48" s="422" t="e">
        <f>BD48</f>
        <v>#DIV/0!</v>
      </c>
      <c r="BF48" s="422" t="e">
        <f>BE48/12</f>
        <v>#DIV/0!</v>
      </c>
      <c r="BG48" s="422"/>
    </row>
    <row r="49" spans="1:59" ht="16.5" customHeight="1" x14ac:dyDescent="0.25">
      <c r="A49" s="350"/>
      <c r="B49" s="358" t="s">
        <v>243</v>
      </c>
      <c r="C49" s="425" t="s">
        <v>244</v>
      </c>
      <c r="D49" s="426" t="s">
        <v>341</v>
      </c>
      <c r="E49" s="426"/>
      <c r="F49" s="353" t="str">
        <f t="shared" si="11"/>
        <v>056002VENP_VC</v>
      </c>
      <c r="G49" s="355" t="str">
        <f t="shared" si="12"/>
        <v>056002VENP_VC_</v>
      </c>
      <c r="H49" s="356" t="s">
        <v>19</v>
      </c>
      <c r="I49" s="356" t="s">
        <v>14</v>
      </c>
      <c r="J49" s="356">
        <v>2</v>
      </c>
      <c r="K49" s="356" t="s">
        <v>270</v>
      </c>
      <c r="L49" s="359"/>
      <c r="M49" s="363" t="s">
        <v>10</v>
      </c>
      <c r="N49" s="358">
        <v>4</v>
      </c>
      <c r="O49" s="358">
        <v>335</v>
      </c>
      <c r="P49" s="358">
        <v>562</v>
      </c>
      <c r="Q49" s="358">
        <v>10</v>
      </c>
      <c r="R49" s="358"/>
      <c r="S49" s="358"/>
      <c r="T49" s="358" t="s">
        <v>135</v>
      </c>
      <c r="U49" s="361" t="s">
        <v>137</v>
      </c>
      <c r="V49" s="362" t="s">
        <v>157</v>
      </c>
      <c r="W49" s="363" t="s">
        <v>149</v>
      </c>
      <c r="X49" s="456"/>
      <c r="Y49" s="456"/>
      <c r="Z49" s="457"/>
      <c r="AA49" s="458"/>
      <c r="AB49" s="364">
        <f t="shared" si="9"/>
        <v>0</v>
      </c>
      <c r="AC49" s="364">
        <f>(AB49*N49)*J49</f>
        <v>0</v>
      </c>
      <c r="AD49" s="365"/>
      <c r="AE49" s="364">
        <f t="shared" si="10"/>
        <v>0</v>
      </c>
      <c r="AF49" s="475">
        <f>SUM(AE49:AE50)</f>
        <v>0</v>
      </c>
      <c r="AG49" s="475">
        <f>AF49/12</f>
        <v>0</v>
      </c>
      <c r="AH49" s="366"/>
      <c r="AI49" s="369"/>
      <c r="AJ49" s="370" t="e">
        <f t="shared" si="0"/>
        <v>#DIV/0!</v>
      </c>
      <c r="AK49" s="366" t="e">
        <f>SUM(AJ49:AJ50)</f>
        <v>#DIV/0!</v>
      </c>
      <c r="AL49" s="366" t="e">
        <f>AK49/12</f>
        <v>#DIV/0!</v>
      </c>
      <c r="AM49" s="366"/>
      <c r="AN49" s="369"/>
      <c r="AO49" s="370" t="e">
        <f t="shared" si="1"/>
        <v>#DIV/0!</v>
      </c>
      <c r="AP49" s="366" t="e">
        <f>SUM(AO49:AO50)</f>
        <v>#DIV/0!</v>
      </c>
      <c r="AQ49" s="366" t="e">
        <f>AP49/12</f>
        <v>#DIV/0!</v>
      </c>
      <c r="AR49" s="366"/>
      <c r="AS49" s="369"/>
      <c r="AT49" s="370" t="e">
        <f t="shared" si="2"/>
        <v>#DIV/0!</v>
      </c>
      <c r="AU49" s="366" t="e">
        <f>SUM(AT49:AT50)</f>
        <v>#DIV/0!</v>
      </c>
      <c r="AV49" s="366" t="e">
        <f>AU49/12</f>
        <v>#DIV/0!</v>
      </c>
      <c r="AW49" s="366"/>
      <c r="AX49" s="369"/>
      <c r="AY49" s="370" t="e">
        <f t="shared" si="3"/>
        <v>#DIV/0!</v>
      </c>
      <c r="AZ49" s="366" t="e">
        <f>SUM(AY49:AY50)</f>
        <v>#DIV/0!</v>
      </c>
      <c r="BA49" s="366" t="e">
        <f>AZ49/12</f>
        <v>#DIV/0!</v>
      </c>
      <c r="BB49" s="366"/>
      <c r="BC49" s="369"/>
      <c r="BD49" s="370" t="e">
        <f t="shared" si="4"/>
        <v>#DIV/0!</v>
      </c>
      <c r="BE49" s="366" t="e">
        <f>SUM(BD49:BD50)</f>
        <v>#DIV/0!</v>
      </c>
      <c r="BF49" s="366" t="e">
        <f>BE49/12</f>
        <v>#DIV/0!</v>
      </c>
      <c r="BG49" s="366"/>
    </row>
    <row r="50" spans="1:59" ht="16.5" customHeight="1" thickBot="1" x14ac:dyDescent="0.3">
      <c r="A50" s="427"/>
      <c r="B50" s="428" t="s">
        <v>243</v>
      </c>
      <c r="C50" s="429" t="s">
        <v>244</v>
      </c>
      <c r="D50" s="430" t="s">
        <v>341</v>
      </c>
      <c r="E50" s="430"/>
      <c r="F50" s="431" t="str">
        <f t="shared" si="11"/>
        <v>056002VENP_Cage_Faraday</v>
      </c>
      <c r="G50" s="432" t="str">
        <f t="shared" si="12"/>
        <v>056002VENP_Cage_Faraday_</v>
      </c>
      <c r="H50" s="433" t="s">
        <v>19</v>
      </c>
      <c r="I50" s="433" t="s">
        <v>14</v>
      </c>
      <c r="J50" s="433">
        <v>2</v>
      </c>
      <c r="K50" s="433" t="s">
        <v>304</v>
      </c>
      <c r="L50" s="434"/>
      <c r="M50" s="435" t="s">
        <v>10</v>
      </c>
      <c r="N50" s="428">
        <v>1</v>
      </c>
      <c r="O50" s="428">
        <v>335</v>
      </c>
      <c r="P50" s="428">
        <v>735</v>
      </c>
      <c r="Q50" s="428">
        <v>10</v>
      </c>
      <c r="R50" s="428"/>
      <c r="S50" s="428"/>
      <c r="T50" s="428" t="s">
        <v>135</v>
      </c>
      <c r="U50" s="436" t="s">
        <v>137</v>
      </c>
      <c r="V50" s="437" t="s">
        <v>157</v>
      </c>
      <c r="W50" s="438" t="s">
        <v>149</v>
      </c>
      <c r="X50" s="468"/>
      <c r="Y50" s="468"/>
      <c r="Z50" s="469"/>
      <c r="AA50" s="470"/>
      <c r="AB50" s="439">
        <f t="shared" si="9"/>
        <v>0</v>
      </c>
      <c r="AC50" s="440">
        <f>(AB50*N50)*J50</f>
        <v>0</v>
      </c>
      <c r="AD50" s="441"/>
      <c r="AE50" s="440">
        <f t="shared" si="10"/>
        <v>0</v>
      </c>
      <c r="AF50" s="477"/>
      <c r="AG50" s="477"/>
      <c r="AH50" s="407"/>
      <c r="AI50" s="442"/>
      <c r="AJ50" s="443" t="e">
        <f t="shared" si="0"/>
        <v>#DIV/0!</v>
      </c>
      <c r="AK50" s="407"/>
      <c r="AL50" s="407"/>
      <c r="AM50" s="407"/>
      <c r="AN50" s="442"/>
      <c r="AO50" s="443" t="e">
        <f t="shared" si="1"/>
        <v>#DIV/0!</v>
      </c>
      <c r="AP50" s="407"/>
      <c r="AQ50" s="407"/>
      <c r="AR50" s="407"/>
      <c r="AS50" s="442"/>
      <c r="AT50" s="443" t="e">
        <f t="shared" si="2"/>
        <v>#DIV/0!</v>
      </c>
      <c r="AU50" s="407"/>
      <c r="AV50" s="407"/>
      <c r="AW50" s="407"/>
      <c r="AX50" s="442"/>
      <c r="AY50" s="443" t="e">
        <f t="shared" si="3"/>
        <v>#DIV/0!</v>
      </c>
      <c r="AZ50" s="407"/>
      <c r="BA50" s="407"/>
      <c r="BB50" s="407"/>
      <c r="BC50" s="442"/>
      <c r="BD50" s="443" t="e">
        <f t="shared" si="4"/>
        <v>#DIV/0!</v>
      </c>
      <c r="BE50" s="407"/>
      <c r="BF50" s="407"/>
      <c r="BG50" s="407"/>
    </row>
    <row r="51" spans="1:59" ht="16.5" customHeight="1" thickBot="1" x14ac:dyDescent="0.3">
      <c r="A51" s="410"/>
      <c r="B51" s="412" t="s">
        <v>305</v>
      </c>
      <c r="C51" s="444" t="s">
        <v>251</v>
      </c>
      <c r="D51" s="411" t="s">
        <v>341</v>
      </c>
      <c r="E51" s="411"/>
      <c r="F51" s="413" t="str">
        <f t="shared" si="11"/>
        <v>059101VENP_IML_1erSud</v>
      </c>
      <c r="G51" s="414" t="str">
        <f t="shared" si="12"/>
        <v>059101VENP_IML_1erSud_</v>
      </c>
      <c r="H51" s="415" t="s">
        <v>19</v>
      </c>
      <c r="I51" s="415" t="s">
        <v>14</v>
      </c>
      <c r="J51" s="412">
        <v>2</v>
      </c>
      <c r="K51" s="415" t="s">
        <v>306</v>
      </c>
      <c r="L51" s="416"/>
      <c r="M51" s="417" t="s">
        <v>10</v>
      </c>
      <c r="N51" s="412">
        <v>2</v>
      </c>
      <c r="O51" s="412">
        <v>592</v>
      </c>
      <c r="P51" s="412">
        <v>592</v>
      </c>
      <c r="Q51" s="412">
        <v>25</v>
      </c>
      <c r="R51" s="412" t="s">
        <v>307</v>
      </c>
      <c r="S51" s="412" t="s">
        <v>131</v>
      </c>
      <c r="T51" s="412" t="s">
        <v>135</v>
      </c>
      <c r="U51" s="418" t="s">
        <v>137</v>
      </c>
      <c r="V51" s="419" t="s">
        <v>157</v>
      </c>
      <c r="W51" s="417" t="s">
        <v>153</v>
      </c>
      <c r="X51" s="465"/>
      <c r="Y51" s="465"/>
      <c r="Z51" s="466"/>
      <c r="AA51" s="467"/>
      <c r="AB51" s="420">
        <f t="shared" si="9"/>
        <v>0</v>
      </c>
      <c r="AC51" s="420">
        <f>(AB51*N51)*J51</f>
        <v>0</v>
      </c>
      <c r="AD51" s="421"/>
      <c r="AE51" s="420">
        <f t="shared" si="10"/>
        <v>0</v>
      </c>
      <c r="AF51" s="478">
        <f>AE51</f>
        <v>0</v>
      </c>
      <c r="AG51" s="478">
        <f>AF51/12</f>
        <v>0</v>
      </c>
      <c r="AH51" s="422"/>
      <c r="AI51" s="423"/>
      <c r="AJ51" s="424" t="e">
        <f t="shared" si="0"/>
        <v>#DIV/0!</v>
      </c>
      <c r="AK51" s="422" t="e">
        <f>AJ51</f>
        <v>#DIV/0!</v>
      </c>
      <c r="AL51" s="422" t="e">
        <f>AK51/12</f>
        <v>#DIV/0!</v>
      </c>
      <c r="AM51" s="422"/>
      <c r="AN51" s="423"/>
      <c r="AO51" s="424" t="e">
        <f t="shared" si="1"/>
        <v>#DIV/0!</v>
      </c>
      <c r="AP51" s="422" t="e">
        <f>AO51</f>
        <v>#DIV/0!</v>
      </c>
      <c r="AQ51" s="422" t="e">
        <f>AP51/12</f>
        <v>#DIV/0!</v>
      </c>
      <c r="AR51" s="422"/>
      <c r="AS51" s="423"/>
      <c r="AT51" s="424" t="e">
        <f t="shared" si="2"/>
        <v>#DIV/0!</v>
      </c>
      <c r="AU51" s="422" t="e">
        <f>AT51</f>
        <v>#DIV/0!</v>
      </c>
      <c r="AV51" s="422" t="e">
        <f>AU51/12</f>
        <v>#DIV/0!</v>
      </c>
      <c r="AW51" s="422"/>
      <c r="AX51" s="423"/>
      <c r="AY51" s="424" t="e">
        <f t="shared" si="3"/>
        <v>#DIV/0!</v>
      </c>
      <c r="AZ51" s="422" t="e">
        <f>AY51</f>
        <v>#DIV/0!</v>
      </c>
      <c r="BA51" s="422" t="e">
        <f>AZ51/12</f>
        <v>#DIV/0!</v>
      </c>
      <c r="BB51" s="422"/>
      <c r="BC51" s="423"/>
      <c r="BD51" s="424" t="e">
        <f t="shared" si="4"/>
        <v>#DIV/0!</v>
      </c>
      <c r="BE51" s="422" t="e">
        <f>BD51</f>
        <v>#DIV/0!</v>
      </c>
      <c r="BF51" s="422" t="e">
        <f>BE51/12</f>
        <v>#DIV/0!</v>
      </c>
      <c r="BG51" s="422"/>
    </row>
    <row r="52" spans="1:59" ht="16.5" customHeight="1" x14ac:dyDescent="0.25">
      <c r="A52" s="350"/>
      <c r="B52" s="358" t="s">
        <v>288</v>
      </c>
      <c r="C52" s="425" t="s">
        <v>289</v>
      </c>
      <c r="D52" s="426" t="s">
        <v>341</v>
      </c>
      <c r="E52" s="356" t="s">
        <v>308</v>
      </c>
      <c r="F52" s="353" t="str">
        <f t="shared" si="11"/>
        <v>076001VENP_</v>
      </c>
      <c r="G52" s="355" t="str">
        <f t="shared" si="12"/>
        <v>076001VENP__</v>
      </c>
      <c r="H52" s="356" t="s">
        <v>19</v>
      </c>
      <c r="I52" s="356" t="s">
        <v>14</v>
      </c>
      <c r="J52" s="358">
        <v>1</v>
      </c>
      <c r="K52" s="356"/>
      <c r="L52" s="359"/>
      <c r="M52" s="363" t="s">
        <v>10</v>
      </c>
      <c r="N52" s="358">
        <v>3</v>
      </c>
      <c r="O52" s="358">
        <v>610</v>
      </c>
      <c r="P52" s="358">
        <v>610</v>
      </c>
      <c r="Q52" s="358">
        <v>68</v>
      </c>
      <c r="R52" s="358"/>
      <c r="S52" s="358"/>
      <c r="T52" s="358"/>
      <c r="U52" s="361" t="s">
        <v>143</v>
      </c>
      <c r="V52" s="362"/>
      <c r="W52" s="363"/>
      <c r="X52" s="456"/>
      <c r="Y52" s="456"/>
      <c r="Z52" s="457"/>
      <c r="AA52" s="458"/>
      <c r="AB52" s="364">
        <f t="shared" si="9"/>
        <v>0</v>
      </c>
      <c r="AC52" s="364">
        <f>(AB52*N52)*J52</f>
        <v>0</v>
      </c>
      <c r="AD52" s="365"/>
      <c r="AE52" s="364">
        <f t="shared" si="10"/>
        <v>0</v>
      </c>
      <c r="AF52" s="475">
        <f>SUM(AE52:AE116)</f>
        <v>0</v>
      </c>
      <c r="AG52" s="475">
        <f>AF52/12</f>
        <v>0</v>
      </c>
      <c r="AH52" s="366"/>
      <c r="AI52" s="369"/>
      <c r="AJ52" s="370" t="e">
        <f t="shared" ref="AJ52:AJ83" si="13">AE52*$G$11</f>
        <v>#DIV/0!</v>
      </c>
      <c r="AK52" s="366" t="e">
        <f>SUM(AJ52:AJ116)</f>
        <v>#DIV/0!</v>
      </c>
      <c r="AL52" s="366" t="e">
        <f>AK52/12</f>
        <v>#DIV/0!</v>
      </c>
      <c r="AM52" s="366"/>
      <c r="AN52" s="369"/>
      <c r="AO52" s="370" t="e">
        <f t="shared" ref="AO52:AO83" si="14">AE52*$G$12</f>
        <v>#DIV/0!</v>
      </c>
      <c r="AP52" s="366" t="e">
        <f>SUM(AO52:AO116)</f>
        <v>#DIV/0!</v>
      </c>
      <c r="AQ52" s="366" t="e">
        <f>AP52/12</f>
        <v>#DIV/0!</v>
      </c>
      <c r="AR52" s="366"/>
      <c r="AS52" s="369"/>
      <c r="AT52" s="370" t="e">
        <f t="shared" ref="AT52:AT83" si="15">AE52*$G$13</f>
        <v>#DIV/0!</v>
      </c>
      <c r="AU52" s="366" t="e">
        <f>SUM(AT52:AT116)</f>
        <v>#DIV/0!</v>
      </c>
      <c r="AV52" s="366" t="e">
        <f>AU52/12</f>
        <v>#DIV/0!</v>
      </c>
      <c r="AW52" s="366"/>
      <c r="AX52" s="369"/>
      <c r="AY52" s="370" t="e">
        <f t="shared" ref="AY52:AY83" si="16">AE52*$G$14</f>
        <v>#DIV/0!</v>
      </c>
      <c r="AZ52" s="366" t="e">
        <f>SUM(AY52:AY116)</f>
        <v>#DIV/0!</v>
      </c>
      <c r="BA52" s="366" t="e">
        <f>AZ52/12</f>
        <v>#DIV/0!</v>
      </c>
      <c r="BB52" s="366"/>
      <c r="BC52" s="369"/>
      <c r="BD52" s="370" t="e">
        <f t="shared" ref="BD52:BD83" si="17">AE52*$G$15</f>
        <v>#DIV/0!</v>
      </c>
      <c r="BE52" s="366" t="e">
        <f>SUM(BD52:BD116)</f>
        <v>#DIV/0!</v>
      </c>
      <c r="BF52" s="366" t="e">
        <f>BE52/12</f>
        <v>#DIV/0!</v>
      </c>
      <c r="BG52" s="445"/>
    </row>
    <row r="53" spans="1:59" ht="16.5" customHeight="1" x14ac:dyDescent="0.25">
      <c r="A53" s="384"/>
      <c r="B53" s="351" t="s">
        <v>288</v>
      </c>
      <c r="C53" s="390" t="s">
        <v>289</v>
      </c>
      <c r="D53" s="385" t="s">
        <v>341</v>
      </c>
      <c r="E53" s="446" t="s">
        <v>309</v>
      </c>
      <c r="F53" s="386" t="str">
        <f t="shared" si="11"/>
        <v>076001VENP_</v>
      </c>
      <c r="G53" s="387" t="str">
        <f t="shared" si="12"/>
        <v>076001VENP__</v>
      </c>
      <c r="H53" s="354" t="s">
        <v>19</v>
      </c>
      <c r="I53" s="354" t="s">
        <v>14</v>
      </c>
      <c r="J53" s="351">
        <v>1</v>
      </c>
      <c r="K53" s="351"/>
      <c r="L53" s="388"/>
      <c r="M53" s="360" t="s">
        <v>10</v>
      </c>
      <c r="N53" s="351">
        <v>3</v>
      </c>
      <c r="O53" s="351">
        <v>610</v>
      </c>
      <c r="P53" s="351">
        <v>610</v>
      </c>
      <c r="Q53" s="351">
        <v>68</v>
      </c>
      <c r="R53" s="351"/>
      <c r="S53" s="351"/>
      <c r="T53" s="351"/>
      <c r="U53" s="378" t="s">
        <v>143</v>
      </c>
      <c r="V53" s="379"/>
      <c r="W53" s="389"/>
      <c r="X53" s="459"/>
      <c r="Y53" s="459"/>
      <c r="Z53" s="460"/>
      <c r="AA53" s="461"/>
      <c r="AB53" s="380">
        <f t="shared" si="9"/>
        <v>0</v>
      </c>
      <c r="AC53" s="381">
        <f>(AB53*N53)*J53</f>
        <v>0</v>
      </c>
      <c r="AD53" s="382"/>
      <c r="AE53" s="381">
        <f t="shared" si="10"/>
        <v>0</v>
      </c>
      <c r="AF53" s="476"/>
      <c r="AG53" s="476"/>
      <c r="AH53" s="383"/>
      <c r="AI53" s="367"/>
      <c r="AJ53" s="368" t="e">
        <f t="shared" si="13"/>
        <v>#DIV/0!</v>
      </c>
      <c r="AK53" s="383"/>
      <c r="AL53" s="383"/>
      <c r="AM53" s="383"/>
      <c r="AN53" s="367"/>
      <c r="AO53" s="368" t="e">
        <f t="shared" si="14"/>
        <v>#DIV/0!</v>
      </c>
      <c r="AP53" s="383"/>
      <c r="AQ53" s="383"/>
      <c r="AR53" s="383"/>
      <c r="AS53" s="367"/>
      <c r="AT53" s="368" t="e">
        <f t="shared" si="15"/>
        <v>#DIV/0!</v>
      </c>
      <c r="AU53" s="383"/>
      <c r="AV53" s="383"/>
      <c r="AW53" s="383"/>
      <c r="AX53" s="367"/>
      <c r="AY53" s="368" t="e">
        <f t="shared" si="16"/>
        <v>#DIV/0!</v>
      </c>
      <c r="AZ53" s="383"/>
      <c r="BA53" s="383"/>
      <c r="BB53" s="383"/>
      <c r="BC53" s="367"/>
      <c r="BD53" s="368" t="e">
        <f t="shared" si="17"/>
        <v>#DIV/0!</v>
      </c>
      <c r="BE53" s="383"/>
      <c r="BF53" s="383"/>
      <c r="BG53" s="447"/>
    </row>
    <row r="54" spans="1:59" ht="16.5" customHeight="1" x14ac:dyDescent="0.25">
      <c r="A54" s="384"/>
      <c r="B54" s="351" t="s">
        <v>288</v>
      </c>
      <c r="C54" s="390" t="s">
        <v>289</v>
      </c>
      <c r="D54" s="385" t="s">
        <v>341</v>
      </c>
      <c r="E54" s="446" t="s">
        <v>309</v>
      </c>
      <c r="F54" s="386" t="str">
        <f t="shared" ref="F54:F105" si="18">CONCATENATE(C54,I54,M54,K54)</f>
        <v>076001VENP_</v>
      </c>
      <c r="G54" s="387" t="str">
        <f t="shared" ref="G54:G105" si="19">CONCATENATE(C54,I54,M54,K54,M54,L54)</f>
        <v>076001VENP__</v>
      </c>
      <c r="H54" s="354" t="s">
        <v>19</v>
      </c>
      <c r="I54" s="354" t="s">
        <v>14</v>
      </c>
      <c r="J54" s="351">
        <v>1</v>
      </c>
      <c r="K54" s="351"/>
      <c r="L54" s="388"/>
      <c r="M54" s="360" t="s">
        <v>10</v>
      </c>
      <c r="N54" s="351">
        <v>3</v>
      </c>
      <c r="O54" s="351">
        <v>457</v>
      </c>
      <c r="P54" s="351">
        <v>457</v>
      </c>
      <c r="Q54" s="351">
        <v>68</v>
      </c>
      <c r="R54" s="351"/>
      <c r="S54" s="351"/>
      <c r="T54" s="351"/>
      <c r="U54" s="378" t="s">
        <v>143</v>
      </c>
      <c r="V54" s="379"/>
      <c r="W54" s="389"/>
      <c r="X54" s="459"/>
      <c r="Y54" s="459"/>
      <c r="Z54" s="460"/>
      <c r="AA54" s="461"/>
      <c r="AB54" s="380">
        <f t="shared" si="9"/>
        <v>0</v>
      </c>
      <c r="AC54" s="381">
        <f>(AB54*N54)*J54</f>
        <v>0</v>
      </c>
      <c r="AD54" s="382"/>
      <c r="AE54" s="381">
        <f t="shared" si="10"/>
        <v>0</v>
      </c>
      <c r="AF54" s="476"/>
      <c r="AG54" s="476"/>
      <c r="AH54" s="383"/>
      <c r="AI54" s="367"/>
      <c r="AJ54" s="368" t="e">
        <f t="shared" si="13"/>
        <v>#DIV/0!</v>
      </c>
      <c r="AK54" s="383"/>
      <c r="AL54" s="383"/>
      <c r="AM54" s="383"/>
      <c r="AN54" s="367"/>
      <c r="AO54" s="368" t="e">
        <f t="shared" si="14"/>
        <v>#DIV/0!</v>
      </c>
      <c r="AP54" s="383"/>
      <c r="AQ54" s="383"/>
      <c r="AR54" s="383"/>
      <c r="AS54" s="367"/>
      <c r="AT54" s="368" t="e">
        <f t="shared" si="15"/>
        <v>#DIV/0!</v>
      </c>
      <c r="AU54" s="383"/>
      <c r="AV54" s="383"/>
      <c r="AW54" s="383"/>
      <c r="AX54" s="367"/>
      <c r="AY54" s="368" t="e">
        <f t="shared" si="16"/>
        <v>#DIV/0!</v>
      </c>
      <c r="AZ54" s="383"/>
      <c r="BA54" s="383"/>
      <c r="BB54" s="383"/>
      <c r="BC54" s="367"/>
      <c r="BD54" s="368" t="e">
        <f t="shared" si="17"/>
        <v>#DIV/0!</v>
      </c>
      <c r="BE54" s="383"/>
      <c r="BF54" s="383"/>
      <c r="BG54" s="447"/>
    </row>
    <row r="55" spans="1:59" ht="16.5" customHeight="1" x14ac:dyDescent="0.25">
      <c r="A55" s="384"/>
      <c r="B55" s="351" t="s">
        <v>288</v>
      </c>
      <c r="C55" s="390" t="s">
        <v>289</v>
      </c>
      <c r="D55" s="385" t="s">
        <v>341</v>
      </c>
      <c r="E55" s="446" t="s">
        <v>310</v>
      </c>
      <c r="F55" s="386" t="str">
        <f t="shared" si="18"/>
        <v>076001VENP_</v>
      </c>
      <c r="G55" s="387" t="str">
        <f t="shared" si="19"/>
        <v>076001VENP__</v>
      </c>
      <c r="H55" s="354" t="s">
        <v>19</v>
      </c>
      <c r="I55" s="354" t="s">
        <v>14</v>
      </c>
      <c r="J55" s="351">
        <v>1</v>
      </c>
      <c r="K55" s="351"/>
      <c r="L55" s="388"/>
      <c r="M55" s="360" t="s">
        <v>10</v>
      </c>
      <c r="N55" s="351">
        <v>3</v>
      </c>
      <c r="O55" s="351">
        <v>457</v>
      </c>
      <c r="P55" s="351">
        <v>457</v>
      </c>
      <c r="Q55" s="351">
        <v>68</v>
      </c>
      <c r="R55" s="351"/>
      <c r="S55" s="351"/>
      <c r="T55" s="351"/>
      <c r="U55" s="378" t="s">
        <v>143</v>
      </c>
      <c r="V55" s="379"/>
      <c r="W55" s="389"/>
      <c r="X55" s="459"/>
      <c r="Y55" s="459"/>
      <c r="Z55" s="460"/>
      <c r="AA55" s="461"/>
      <c r="AB55" s="380">
        <f t="shared" si="9"/>
        <v>0</v>
      </c>
      <c r="AC55" s="381">
        <f>(AB55*N55)*J55</f>
        <v>0</v>
      </c>
      <c r="AD55" s="382"/>
      <c r="AE55" s="381">
        <f t="shared" si="10"/>
        <v>0</v>
      </c>
      <c r="AF55" s="476"/>
      <c r="AG55" s="476"/>
      <c r="AH55" s="383"/>
      <c r="AI55" s="367"/>
      <c r="AJ55" s="368" t="e">
        <f t="shared" si="13"/>
        <v>#DIV/0!</v>
      </c>
      <c r="AK55" s="383"/>
      <c r="AL55" s="383"/>
      <c r="AM55" s="383"/>
      <c r="AN55" s="367"/>
      <c r="AO55" s="368" t="e">
        <f t="shared" si="14"/>
        <v>#DIV/0!</v>
      </c>
      <c r="AP55" s="383"/>
      <c r="AQ55" s="383"/>
      <c r="AR55" s="383"/>
      <c r="AS55" s="367"/>
      <c r="AT55" s="368" t="e">
        <f t="shared" si="15"/>
        <v>#DIV/0!</v>
      </c>
      <c r="AU55" s="383"/>
      <c r="AV55" s="383"/>
      <c r="AW55" s="383"/>
      <c r="AX55" s="367"/>
      <c r="AY55" s="368" t="e">
        <f t="shared" si="16"/>
        <v>#DIV/0!</v>
      </c>
      <c r="AZ55" s="383"/>
      <c r="BA55" s="383"/>
      <c r="BB55" s="383"/>
      <c r="BC55" s="367"/>
      <c r="BD55" s="368" t="e">
        <f t="shared" si="17"/>
        <v>#DIV/0!</v>
      </c>
      <c r="BE55" s="383"/>
      <c r="BF55" s="383"/>
      <c r="BG55" s="447"/>
    </row>
    <row r="56" spans="1:59" ht="16.5" customHeight="1" x14ac:dyDescent="0.25">
      <c r="A56" s="384"/>
      <c r="B56" s="351" t="s">
        <v>288</v>
      </c>
      <c r="C56" s="390" t="s">
        <v>289</v>
      </c>
      <c r="D56" s="385" t="s">
        <v>341</v>
      </c>
      <c r="E56" s="446" t="s">
        <v>310</v>
      </c>
      <c r="F56" s="386" t="str">
        <f t="shared" si="18"/>
        <v>076001VENP_</v>
      </c>
      <c r="G56" s="387" t="str">
        <f t="shared" si="19"/>
        <v>076001VENP__</v>
      </c>
      <c r="H56" s="354" t="s">
        <v>19</v>
      </c>
      <c r="I56" s="354" t="s">
        <v>14</v>
      </c>
      <c r="J56" s="351">
        <v>1</v>
      </c>
      <c r="K56" s="351"/>
      <c r="L56" s="388"/>
      <c r="M56" s="360" t="s">
        <v>10</v>
      </c>
      <c r="N56" s="351">
        <v>3</v>
      </c>
      <c r="O56" s="351">
        <v>457</v>
      </c>
      <c r="P56" s="351">
        <v>457</v>
      </c>
      <c r="Q56" s="351">
        <v>68</v>
      </c>
      <c r="R56" s="351"/>
      <c r="S56" s="351"/>
      <c r="T56" s="351"/>
      <c r="U56" s="378" t="s">
        <v>143</v>
      </c>
      <c r="V56" s="379"/>
      <c r="W56" s="389"/>
      <c r="X56" s="459"/>
      <c r="Y56" s="459"/>
      <c r="Z56" s="460"/>
      <c r="AA56" s="461"/>
      <c r="AB56" s="380">
        <f t="shared" si="9"/>
        <v>0</v>
      </c>
      <c r="AC56" s="381">
        <f>(AB56*N56)*J56</f>
        <v>0</v>
      </c>
      <c r="AD56" s="382"/>
      <c r="AE56" s="381">
        <f t="shared" si="10"/>
        <v>0</v>
      </c>
      <c r="AF56" s="476"/>
      <c r="AG56" s="476"/>
      <c r="AH56" s="383"/>
      <c r="AI56" s="367"/>
      <c r="AJ56" s="368" t="e">
        <f t="shared" si="13"/>
        <v>#DIV/0!</v>
      </c>
      <c r="AK56" s="383"/>
      <c r="AL56" s="383"/>
      <c r="AM56" s="383"/>
      <c r="AN56" s="367"/>
      <c r="AO56" s="368" t="e">
        <f t="shared" si="14"/>
        <v>#DIV/0!</v>
      </c>
      <c r="AP56" s="383"/>
      <c r="AQ56" s="383"/>
      <c r="AR56" s="383"/>
      <c r="AS56" s="367"/>
      <c r="AT56" s="368" t="e">
        <f t="shared" si="15"/>
        <v>#DIV/0!</v>
      </c>
      <c r="AU56" s="383"/>
      <c r="AV56" s="383"/>
      <c r="AW56" s="383"/>
      <c r="AX56" s="367"/>
      <c r="AY56" s="368" t="e">
        <f t="shared" si="16"/>
        <v>#DIV/0!</v>
      </c>
      <c r="AZ56" s="383"/>
      <c r="BA56" s="383"/>
      <c r="BB56" s="383"/>
      <c r="BC56" s="367"/>
      <c r="BD56" s="368" t="e">
        <f t="shared" si="17"/>
        <v>#DIV/0!</v>
      </c>
      <c r="BE56" s="383"/>
      <c r="BF56" s="383"/>
      <c r="BG56" s="447"/>
    </row>
    <row r="57" spans="1:59" ht="16.5" customHeight="1" x14ac:dyDescent="0.25">
      <c r="A57" s="384"/>
      <c r="B57" s="351" t="s">
        <v>288</v>
      </c>
      <c r="C57" s="390" t="s">
        <v>289</v>
      </c>
      <c r="D57" s="385" t="s">
        <v>341</v>
      </c>
      <c r="E57" s="446" t="s">
        <v>311</v>
      </c>
      <c r="F57" s="386" t="str">
        <f t="shared" si="18"/>
        <v>076001VENP_</v>
      </c>
      <c r="G57" s="387" t="str">
        <f t="shared" si="19"/>
        <v>076001VENP__</v>
      </c>
      <c r="H57" s="354" t="s">
        <v>19</v>
      </c>
      <c r="I57" s="354" t="s">
        <v>14</v>
      </c>
      <c r="J57" s="351">
        <v>1</v>
      </c>
      <c r="K57" s="351"/>
      <c r="L57" s="388"/>
      <c r="M57" s="360" t="s">
        <v>10</v>
      </c>
      <c r="N57" s="351">
        <v>3</v>
      </c>
      <c r="O57" s="351">
        <v>457</v>
      </c>
      <c r="P57" s="351">
        <v>457</v>
      </c>
      <c r="Q57" s="351">
        <v>68</v>
      </c>
      <c r="R57" s="351"/>
      <c r="S57" s="351"/>
      <c r="T57" s="351"/>
      <c r="U57" s="378" t="s">
        <v>143</v>
      </c>
      <c r="V57" s="379"/>
      <c r="W57" s="389"/>
      <c r="X57" s="459"/>
      <c r="Y57" s="459"/>
      <c r="Z57" s="460"/>
      <c r="AA57" s="461"/>
      <c r="AB57" s="380">
        <f t="shared" si="9"/>
        <v>0</v>
      </c>
      <c r="AC57" s="381">
        <f>(AB57*N57)*J57</f>
        <v>0</v>
      </c>
      <c r="AD57" s="382"/>
      <c r="AE57" s="381">
        <f t="shared" si="10"/>
        <v>0</v>
      </c>
      <c r="AF57" s="476"/>
      <c r="AG57" s="476"/>
      <c r="AH57" s="383"/>
      <c r="AI57" s="367"/>
      <c r="AJ57" s="368" t="e">
        <f t="shared" si="13"/>
        <v>#DIV/0!</v>
      </c>
      <c r="AK57" s="383"/>
      <c r="AL57" s="383"/>
      <c r="AM57" s="383"/>
      <c r="AN57" s="367"/>
      <c r="AO57" s="368" t="e">
        <f t="shared" si="14"/>
        <v>#DIV/0!</v>
      </c>
      <c r="AP57" s="383"/>
      <c r="AQ57" s="383"/>
      <c r="AR57" s="383"/>
      <c r="AS57" s="367"/>
      <c r="AT57" s="368" t="e">
        <f t="shared" si="15"/>
        <v>#DIV/0!</v>
      </c>
      <c r="AU57" s="383"/>
      <c r="AV57" s="383"/>
      <c r="AW57" s="383"/>
      <c r="AX57" s="367"/>
      <c r="AY57" s="368" t="e">
        <f t="shared" si="16"/>
        <v>#DIV/0!</v>
      </c>
      <c r="AZ57" s="383"/>
      <c r="BA57" s="383"/>
      <c r="BB57" s="383"/>
      <c r="BC57" s="367"/>
      <c r="BD57" s="368" t="e">
        <f t="shared" si="17"/>
        <v>#DIV/0!</v>
      </c>
      <c r="BE57" s="383"/>
      <c r="BF57" s="383"/>
      <c r="BG57" s="447"/>
    </row>
    <row r="58" spans="1:59" ht="16.5" customHeight="1" x14ac:dyDescent="0.25">
      <c r="A58" s="384"/>
      <c r="B58" s="351" t="s">
        <v>288</v>
      </c>
      <c r="C58" s="390" t="s">
        <v>289</v>
      </c>
      <c r="D58" s="385" t="s">
        <v>341</v>
      </c>
      <c r="E58" s="446" t="s">
        <v>311</v>
      </c>
      <c r="F58" s="386" t="str">
        <f t="shared" si="18"/>
        <v>076001VENP_</v>
      </c>
      <c r="G58" s="387" t="str">
        <f t="shared" si="19"/>
        <v>076001VENP__</v>
      </c>
      <c r="H58" s="354" t="s">
        <v>19</v>
      </c>
      <c r="I58" s="354" t="s">
        <v>14</v>
      </c>
      <c r="J58" s="351">
        <v>1</v>
      </c>
      <c r="K58" s="351"/>
      <c r="L58" s="388"/>
      <c r="M58" s="360" t="s">
        <v>10</v>
      </c>
      <c r="N58" s="351">
        <v>3</v>
      </c>
      <c r="O58" s="351">
        <v>457</v>
      </c>
      <c r="P58" s="351">
        <v>457</v>
      </c>
      <c r="Q58" s="351">
        <v>68</v>
      </c>
      <c r="R58" s="351"/>
      <c r="S58" s="351"/>
      <c r="T58" s="351"/>
      <c r="U58" s="378" t="s">
        <v>143</v>
      </c>
      <c r="V58" s="379"/>
      <c r="W58" s="389"/>
      <c r="X58" s="459"/>
      <c r="Y58" s="459"/>
      <c r="Z58" s="460"/>
      <c r="AA58" s="461"/>
      <c r="AB58" s="380">
        <f t="shared" si="9"/>
        <v>0</v>
      </c>
      <c r="AC58" s="381">
        <f>(AB58*N58)*J58</f>
        <v>0</v>
      </c>
      <c r="AD58" s="382"/>
      <c r="AE58" s="381">
        <f t="shared" si="10"/>
        <v>0</v>
      </c>
      <c r="AF58" s="476"/>
      <c r="AG58" s="476"/>
      <c r="AH58" s="383"/>
      <c r="AI58" s="367"/>
      <c r="AJ58" s="368" t="e">
        <f t="shared" si="13"/>
        <v>#DIV/0!</v>
      </c>
      <c r="AK58" s="383"/>
      <c r="AL58" s="383"/>
      <c r="AM58" s="383"/>
      <c r="AN58" s="367"/>
      <c r="AO58" s="368" t="e">
        <f t="shared" si="14"/>
        <v>#DIV/0!</v>
      </c>
      <c r="AP58" s="383"/>
      <c r="AQ58" s="383"/>
      <c r="AR58" s="383"/>
      <c r="AS58" s="367"/>
      <c r="AT58" s="368" t="e">
        <f t="shared" si="15"/>
        <v>#DIV/0!</v>
      </c>
      <c r="AU58" s="383"/>
      <c r="AV58" s="383"/>
      <c r="AW58" s="383"/>
      <c r="AX58" s="367"/>
      <c r="AY58" s="368" t="e">
        <f t="shared" si="16"/>
        <v>#DIV/0!</v>
      </c>
      <c r="AZ58" s="383"/>
      <c r="BA58" s="383"/>
      <c r="BB58" s="383"/>
      <c r="BC58" s="367"/>
      <c r="BD58" s="368" t="e">
        <f t="shared" si="17"/>
        <v>#DIV/0!</v>
      </c>
      <c r="BE58" s="383"/>
      <c r="BF58" s="383"/>
      <c r="BG58" s="447"/>
    </row>
    <row r="59" spans="1:59" ht="16.5" customHeight="1" x14ac:dyDescent="0.25">
      <c r="A59" s="384"/>
      <c r="B59" s="351" t="s">
        <v>288</v>
      </c>
      <c r="C59" s="390" t="s">
        <v>289</v>
      </c>
      <c r="D59" s="385" t="s">
        <v>341</v>
      </c>
      <c r="E59" s="448" t="s">
        <v>312</v>
      </c>
      <c r="F59" s="386" t="str">
        <f t="shared" si="18"/>
        <v>076001VENP_</v>
      </c>
      <c r="G59" s="387" t="str">
        <f t="shared" si="19"/>
        <v>076001VENP__</v>
      </c>
      <c r="H59" s="354" t="s">
        <v>19</v>
      </c>
      <c r="I59" s="354" t="s">
        <v>14</v>
      </c>
      <c r="J59" s="351">
        <v>1</v>
      </c>
      <c r="K59" s="351"/>
      <c r="L59" s="388"/>
      <c r="M59" s="360" t="s">
        <v>10</v>
      </c>
      <c r="N59" s="351">
        <v>3</v>
      </c>
      <c r="O59" s="351">
        <v>457</v>
      </c>
      <c r="P59" s="351">
        <v>457</v>
      </c>
      <c r="Q59" s="351">
        <v>68</v>
      </c>
      <c r="R59" s="351"/>
      <c r="S59" s="351"/>
      <c r="T59" s="351"/>
      <c r="U59" s="378" t="s">
        <v>143</v>
      </c>
      <c r="V59" s="379"/>
      <c r="W59" s="389"/>
      <c r="X59" s="459"/>
      <c r="Y59" s="459"/>
      <c r="Z59" s="460"/>
      <c r="AA59" s="461"/>
      <c r="AB59" s="380">
        <f t="shared" si="9"/>
        <v>0</v>
      </c>
      <c r="AC59" s="381">
        <f>(AB59*N59)*J59</f>
        <v>0</v>
      </c>
      <c r="AD59" s="382"/>
      <c r="AE59" s="381">
        <f t="shared" si="10"/>
        <v>0</v>
      </c>
      <c r="AF59" s="476"/>
      <c r="AG59" s="476"/>
      <c r="AH59" s="383"/>
      <c r="AI59" s="367"/>
      <c r="AJ59" s="368" t="e">
        <f t="shared" si="13"/>
        <v>#DIV/0!</v>
      </c>
      <c r="AK59" s="383"/>
      <c r="AL59" s="383"/>
      <c r="AM59" s="383"/>
      <c r="AN59" s="367"/>
      <c r="AO59" s="368" t="e">
        <f t="shared" si="14"/>
        <v>#DIV/0!</v>
      </c>
      <c r="AP59" s="383"/>
      <c r="AQ59" s="383"/>
      <c r="AR59" s="383"/>
      <c r="AS59" s="367"/>
      <c r="AT59" s="368" t="e">
        <f t="shared" si="15"/>
        <v>#DIV/0!</v>
      </c>
      <c r="AU59" s="383"/>
      <c r="AV59" s="383"/>
      <c r="AW59" s="383"/>
      <c r="AX59" s="367"/>
      <c r="AY59" s="368" t="e">
        <f t="shared" si="16"/>
        <v>#DIV/0!</v>
      </c>
      <c r="AZ59" s="383"/>
      <c r="BA59" s="383"/>
      <c r="BB59" s="383"/>
      <c r="BC59" s="367"/>
      <c r="BD59" s="368" t="e">
        <f t="shared" si="17"/>
        <v>#DIV/0!</v>
      </c>
      <c r="BE59" s="383"/>
      <c r="BF59" s="383"/>
      <c r="BG59" s="447"/>
    </row>
    <row r="60" spans="1:59" ht="16.5" customHeight="1" x14ac:dyDescent="0.25">
      <c r="A60" s="384"/>
      <c r="B60" s="351" t="s">
        <v>288</v>
      </c>
      <c r="C60" s="390" t="s">
        <v>289</v>
      </c>
      <c r="D60" s="385" t="s">
        <v>341</v>
      </c>
      <c r="E60" s="448"/>
      <c r="F60" s="386" t="str">
        <f t="shared" si="18"/>
        <v>076001VENP_</v>
      </c>
      <c r="G60" s="387" t="str">
        <f t="shared" si="19"/>
        <v>076001VENP__</v>
      </c>
      <c r="H60" s="354" t="s">
        <v>19</v>
      </c>
      <c r="I60" s="354" t="s">
        <v>14</v>
      </c>
      <c r="J60" s="351">
        <v>1</v>
      </c>
      <c r="K60" s="351"/>
      <c r="L60" s="388"/>
      <c r="M60" s="360" t="s">
        <v>10</v>
      </c>
      <c r="N60" s="351">
        <v>3</v>
      </c>
      <c r="O60" s="351">
        <v>610</v>
      </c>
      <c r="P60" s="351">
        <v>610</v>
      </c>
      <c r="Q60" s="351">
        <v>68</v>
      </c>
      <c r="R60" s="351"/>
      <c r="S60" s="351"/>
      <c r="T60" s="351"/>
      <c r="U60" s="378" t="s">
        <v>143</v>
      </c>
      <c r="V60" s="379"/>
      <c r="W60" s="389"/>
      <c r="X60" s="459"/>
      <c r="Y60" s="459"/>
      <c r="Z60" s="460"/>
      <c r="AA60" s="461"/>
      <c r="AB60" s="380">
        <f t="shared" si="9"/>
        <v>0</v>
      </c>
      <c r="AC60" s="381">
        <f>(AB60*N60)*J60</f>
        <v>0</v>
      </c>
      <c r="AD60" s="382"/>
      <c r="AE60" s="381">
        <f t="shared" si="10"/>
        <v>0</v>
      </c>
      <c r="AF60" s="476"/>
      <c r="AG60" s="476"/>
      <c r="AH60" s="383"/>
      <c r="AI60" s="367"/>
      <c r="AJ60" s="368" t="e">
        <f t="shared" si="13"/>
        <v>#DIV/0!</v>
      </c>
      <c r="AK60" s="383"/>
      <c r="AL60" s="383"/>
      <c r="AM60" s="383"/>
      <c r="AN60" s="367"/>
      <c r="AO60" s="368" t="e">
        <f t="shared" si="14"/>
        <v>#DIV/0!</v>
      </c>
      <c r="AP60" s="383"/>
      <c r="AQ60" s="383"/>
      <c r="AR60" s="383"/>
      <c r="AS60" s="367"/>
      <c r="AT60" s="368" t="e">
        <f t="shared" si="15"/>
        <v>#DIV/0!</v>
      </c>
      <c r="AU60" s="383"/>
      <c r="AV60" s="383"/>
      <c r="AW60" s="383"/>
      <c r="AX60" s="367"/>
      <c r="AY60" s="368" t="e">
        <f t="shared" si="16"/>
        <v>#DIV/0!</v>
      </c>
      <c r="AZ60" s="383"/>
      <c r="BA60" s="383"/>
      <c r="BB60" s="383"/>
      <c r="BC60" s="367"/>
      <c r="BD60" s="368" t="e">
        <f t="shared" si="17"/>
        <v>#DIV/0!</v>
      </c>
      <c r="BE60" s="383"/>
      <c r="BF60" s="383"/>
      <c r="BG60" s="447"/>
    </row>
    <row r="61" spans="1:59" ht="16.5" customHeight="1" x14ac:dyDescent="0.25">
      <c r="A61" s="384"/>
      <c r="B61" s="351" t="s">
        <v>288</v>
      </c>
      <c r="C61" s="390" t="s">
        <v>289</v>
      </c>
      <c r="D61" s="385" t="s">
        <v>341</v>
      </c>
      <c r="E61" s="448" t="s">
        <v>313</v>
      </c>
      <c r="F61" s="386" t="str">
        <f t="shared" si="18"/>
        <v>076001VENP_</v>
      </c>
      <c r="G61" s="387" t="str">
        <f t="shared" si="19"/>
        <v>076001VENP__</v>
      </c>
      <c r="H61" s="354" t="s">
        <v>19</v>
      </c>
      <c r="I61" s="354" t="s">
        <v>14</v>
      </c>
      <c r="J61" s="351">
        <v>1</v>
      </c>
      <c r="K61" s="351"/>
      <c r="L61" s="388"/>
      <c r="M61" s="360" t="s">
        <v>10</v>
      </c>
      <c r="N61" s="351">
        <v>3</v>
      </c>
      <c r="O61" s="351">
        <v>610</v>
      </c>
      <c r="P61" s="351">
        <v>610</v>
      </c>
      <c r="Q61" s="351">
        <v>68</v>
      </c>
      <c r="R61" s="351"/>
      <c r="S61" s="351"/>
      <c r="T61" s="351"/>
      <c r="U61" s="378" t="s">
        <v>143</v>
      </c>
      <c r="V61" s="379"/>
      <c r="W61" s="389"/>
      <c r="X61" s="459"/>
      <c r="Y61" s="459"/>
      <c r="Z61" s="460"/>
      <c r="AA61" s="461"/>
      <c r="AB61" s="380">
        <f t="shared" si="9"/>
        <v>0</v>
      </c>
      <c r="AC61" s="381">
        <f>(AB61*N61)*J61</f>
        <v>0</v>
      </c>
      <c r="AD61" s="382"/>
      <c r="AE61" s="381">
        <f t="shared" si="10"/>
        <v>0</v>
      </c>
      <c r="AF61" s="476"/>
      <c r="AG61" s="476"/>
      <c r="AH61" s="383"/>
      <c r="AI61" s="367"/>
      <c r="AJ61" s="368" t="e">
        <f t="shared" si="13"/>
        <v>#DIV/0!</v>
      </c>
      <c r="AK61" s="383"/>
      <c r="AL61" s="383"/>
      <c r="AM61" s="383"/>
      <c r="AN61" s="367"/>
      <c r="AO61" s="368" t="e">
        <f t="shared" si="14"/>
        <v>#DIV/0!</v>
      </c>
      <c r="AP61" s="383"/>
      <c r="AQ61" s="383"/>
      <c r="AR61" s="383"/>
      <c r="AS61" s="367"/>
      <c r="AT61" s="368" t="e">
        <f t="shared" si="15"/>
        <v>#DIV/0!</v>
      </c>
      <c r="AU61" s="383"/>
      <c r="AV61" s="383"/>
      <c r="AW61" s="383"/>
      <c r="AX61" s="367"/>
      <c r="AY61" s="368" t="e">
        <f t="shared" si="16"/>
        <v>#DIV/0!</v>
      </c>
      <c r="AZ61" s="383"/>
      <c r="BA61" s="383"/>
      <c r="BB61" s="383"/>
      <c r="BC61" s="367"/>
      <c r="BD61" s="368" t="e">
        <f t="shared" si="17"/>
        <v>#DIV/0!</v>
      </c>
      <c r="BE61" s="383"/>
      <c r="BF61" s="383"/>
      <c r="BG61" s="447"/>
    </row>
    <row r="62" spans="1:59" ht="16.5" customHeight="1" x14ac:dyDescent="0.25">
      <c r="A62" s="384"/>
      <c r="B62" s="351" t="s">
        <v>288</v>
      </c>
      <c r="C62" s="390" t="s">
        <v>289</v>
      </c>
      <c r="D62" s="385" t="s">
        <v>341</v>
      </c>
      <c r="E62" s="448"/>
      <c r="F62" s="386" t="str">
        <f t="shared" si="18"/>
        <v>076001VENP_</v>
      </c>
      <c r="G62" s="387" t="str">
        <f t="shared" si="19"/>
        <v>076001VENP__</v>
      </c>
      <c r="H62" s="354" t="s">
        <v>19</v>
      </c>
      <c r="I62" s="354" t="s">
        <v>14</v>
      </c>
      <c r="J62" s="351">
        <v>1</v>
      </c>
      <c r="K62" s="351"/>
      <c r="L62" s="388"/>
      <c r="M62" s="360" t="s">
        <v>10</v>
      </c>
      <c r="N62" s="351">
        <v>3</v>
      </c>
      <c r="O62" s="351">
        <v>610</v>
      </c>
      <c r="P62" s="351">
        <v>610</v>
      </c>
      <c r="Q62" s="351">
        <v>68</v>
      </c>
      <c r="R62" s="351"/>
      <c r="S62" s="351"/>
      <c r="T62" s="351"/>
      <c r="U62" s="378" t="s">
        <v>143</v>
      </c>
      <c r="V62" s="379"/>
      <c r="W62" s="389"/>
      <c r="X62" s="459"/>
      <c r="Y62" s="459"/>
      <c r="Z62" s="460"/>
      <c r="AA62" s="461"/>
      <c r="AB62" s="380">
        <f t="shared" si="9"/>
        <v>0</v>
      </c>
      <c r="AC62" s="381">
        <f>(AB62*N62)*J62</f>
        <v>0</v>
      </c>
      <c r="AD62" s="382"/>
      <c r="AE62" s="381">
        <f t="shared" si="10"/>
        <v>0</v>
      </c>
      <c r="AF62" s="476"/>
      <c r="AG62" s="476"/>
      <c r="AH62" s="383"/>
      <c r="AI62" s="367"/>
      <c r="AJ62" s="368" t="e">
        <f t="shared" si="13"/>
        <v>#DIV/0!</v>
      </c>
      <c r="AK62" s="383"/>
      <c r="AL62" s="383"/>
      <c r="AM62" s="383"/>
      <c r="AN62" s="367"/>
      <c r="AO62" s="368" t="e">
        <f t="shared" si="14"/>
        <v>#DIV/0!</v>
      </c>
      <c r="AP62" s="383"/>
      <c r="AQ62" s="383"/>
      <c r="AR62" s="383"/>
      <c r="AS62" s="367"/>
      <c r="AT62" s="368" t="e">
        <f t="shared" si="15"/>
        <v>#DIV/0!</v>
      </c>
      <c r="AU62" s="383"/>
      <c r="AV62" s="383"/>
      <c r="AW62" s="383"/>
      <c r="AX62" s="367"/>
      <c r="AY62" s="368" t="e">
        <f t="shared" si="16"/>
        <v>#DIV/0!</v>
      </c>
      <c r="AZ62" s="383"/>
      <c r="BA62" s="383"/>
      <c r="BB62" s="383"/>
      <c r="BC62" s="367"/>
      <c r="BD62" s="368" t="e">
        <f t="shared" si="17"/>
        <v>#DIV/0!</v>
      </c>
      <c r="BE62" s="383"/>
      <c r="BF62" s="383"/>
      <c r="BG62" s="447"/>
    </row>
    <row r="63" spans="1:59" ht="16.5" customHeight="1" x14ac:dyDescent="0.25">
      <c r="A63" s="384"/>
      <c r="B63" s="351" t="s">
        <v>288</v>
      </c>
      <c r="C63" s="390" t="s">
        <v>289</v>
      </c>
      <c r="D63" s="385" t="s">
        <v>341</v>
      </c>
      <c r="E63" s="448" t="s">
        <v>314</v>
      </c>
      <c r="F63" s="386" t="str">
        <f t="shared" si="18"/>
        <v>076001VENP_</v>
      </c>
      <c r="G63" s="387" t="str">
        <f t="shared" si="19"/>
        <v>076001VENP__</v>
      </c>
      <c r="H63" s="354" t="s">
        <v>19</v>
      </c>
      <c r="I63" s="354" t="s">
        <v>14</v>
      </c>
      <c r="J63" s="351">
        <v>2</v>
      </c>
      <c r="K63" s="351"/>
      <c r="L63" s="388"/>
      <c r="M63" s="360" t="s">
        <v>10</v>
      </c>
      <c r="N63" s="351">
        <v>3</v>
      </c>
      <c r="O63" s="351">
        <v>610</v>
      </c>
      <c r="P63" s="351">
        <v>610</v>
      </c>
      <c r="Q63" s="351">
        <v>68</v>
      </c>
      <c r="R63" s="351"/>
      <c r="S63" s="351"/>
      <c r="T63" s="351"/>
      <c r="U63" s="378" t="s">
        <v>143</v>
      </c>
      <c r="V63" s="379"/>
      <c r="W63" s="389"/>
      <c r="X63" s="459"/>
      <c r="Y63" s="459"/>
      <c r="Z63" s="460"/>
      <c r="AA63" s="461"/>
      <c r="AB63" s="380">
        <f t="shared" si="9"/>
        <v>0</v>
      </c>
      <c r="AC63" s="381">
        <f>(AB63*N63)*J63</f>
        <v>0</v>
      </c>
      <c r="AD63" s="382"/>
      <c r="AE63" s="381">
        <f t="shared" si="10"/>
        <v>0</v>
      </c>
      <c r="AF63" s="476"/>
      <c r="AG63" s="476"/>
      <c r="AH63" s="383"/>
      <c r="AI63" s="367"/>
      <c r="AJ63" s="368" t="e">
        <f t="shared" si="13"/>
        <v>#DIV/0!</v>
      </c>
      <c r="AK63" s="383"/>
      <c r="AL63" s="383"/>
      <c r="AM63" s="383"/>
      <c r="AN63" s="367"/>
      <c r="AO63" s="368" t="e">
        <f t="shared" si="14"/>
        <v>#DIV/0!</v>
      </c>
      <c r="AP63" s="383"/>
      <c r="AQ63" s="383"/>
      <c r="AR63" s="383"/>
      <c r="AS63" s="367"/>
      <c r="AT63" s="368" t="e">
        <f t="shared" si="15"/>
        <v>#DIV/0!</v>
      </c>
      <c r="AU63" s="383"/>
      <c r="AV63" s="383"/>
      <c r="AW63" s="383"/>
      <c r="AX63" s="367"/>
      <c r="AY63" s="368" t="e">
        <f t="shared" si="16"/>
        <v>#DIV/0!</v>
      </c>
      <c r="AZ63" s="383"/>
      <c r="BA63" s="383"/>
      <c r="BB63" s="383"/>
      <c r="BC63" s="367"/>
      <c r="BD63" s="368" t="e">
        <f t="shared" si="17"/>
        <v>#DIV/0!</v>
      </c>
      <c r="BE63" s="383"/>
      <c r="BF63" s="383"/>
      <c r="BG63" s="447"/>
    </row>
    <row r="64" spans="1:59" ht="16.5" customHeight="1" x14ac:dyDescent="0.25">
      <c r="A64" s="384"/>
      <c r="B64" s="351" t="s">
        <v>288</v>
      </c>
      <c r="C64" s="390" t="s">
        <v>289</v>
      </c>
      <c r="D64" s="385" t="s">
        <v>341</v>
      </c>
      <c r="E64" s="448"/>
      <c r="F64" s="386" t="str">
        <f t="shared" si="18"/>
        <v>076001VENP_</v>
      </c>
      <c r="G64" s="387" t="str">
        <f t="shared" si="19"/>
        <v>076001VENP__</v>
      </c>
      <c r="H64" s="354" t="s">
        <v>19</v>
      </c>
      <c r="I64" s="354" t="s">
        <v>14</v>
      </c>
      <c r="J64" s="351">
        <v>1</v>
      </c>
      <c r="K64" s="351"/>
      <c r="L64" s="388"/>
      <c r="M64" s="360" t="s">
        <v>10</v>
      </c>
      <c r="N64" s="351">
        <v>3</v>
      </c>
      <c r="O64" s="351">
        <v>610</v>
      </c>
      <c r="P64" s="351">
        <v>610</v>
      </c>
      <c r="Q64" s="351">
        <v>68</v>
      </c>
      <c r="R64" s="351"/>
      <c r="S64" s="351"/>
      <c r="T64" s="351"/>
      <c r="U64" s="378" t="s">
        <v>143</v>
      </c>
      <c r="V64" s="379"/>
      <c r="W64" s="389"/>
      <c r="X64" s="459"/>
      <c r="Y64" s="459"/>
      <c r="Z64" s="460"/>
      <c r="AA64" s="461"/>
      <c r="AB64" s="380">
        <f t="shared" si="9"/>
        <v>0</v>
      </c>
      <c r="AC64" s="381">
        <f>(AB64*N64)*J64</f>
        <v>0</v>
      </c>
      <c r="AD64" s="382"/>
      <c r="AE64" s="381">
        <f t="shared" si="10"/>
        <v>0</v>
      </c>
      <c r="AF64" s="476"/>
      <c r="AG64" s="476"/>
      <c r="AH64" s="383"/>
      <c r="AI64" s="367"/>
      <c r="AJ64" s="368" t="e">
        <f t="shared" si="13"/>
        <v>#DIV/0!</v>
      </c>
      <c r="AK64" s="383"/>
      <c r="AL64" s="383"/>
      <c r="AM64" s="383"/>
      <c r="AN64" s="367"/>
      <c r="AO64" s="368" t="e">
        <f t="shared" si="14"/>
        <v>#DIV/0!</v>
      </c>
      <c r="AP64" s="383"/>
      <c r="AQ64" s="383"/>
      <c r="AR64" s="383"/>
      <c r="AS64" s="367"/>
      <c r="AT64" s="368" t="e">
        <f t="shared" si="15"/>
        <v>#DIV/0!</v>
      </c>
      <c r="AU64" s="383"/>
      <c r="AV64" s="383"/>
      <c r="AW64" s="383"/>
      <c r="AX64" s="367"/>
      <c r="AY64" s="368" t="e">
        <f t="shared" si="16"/>
        <v>#DIV/0!</v>
      </c>
      <c r="AZ64" s="383"/>
      <c r="BA64" s="383"/>
      <c r="BB64" s="383"/>
      <c r="BC64" s="367"/>
      <c r="BD64" s="368" t="e">
        <f t="shared" si="17"/>
        <v>#DIV/0!</v>
      </c>
      <c r="BE64" s="383"/>
      <c r="BF64" s="383"/>
      <c r="BG64" s="447"/>
    </row>
    <row r="65" spans="1:59" ht="16.5" customHeight="1" x14ac:dyDescent="0.25">
      <c r="A65" s="384"/>
      <c r="B65" s="351" t="s">
        <v>288</v>
      </c>
      <c r="C65" s="390" t="s">
        <v>289</v>
      </c>
      <c r="D65" s="385" t="s">
        <v>341</v>
      </c>
      <c r="E65" s="448" t="s">
        <v>315</v>
      </c>
      <c r="F65" s="386" t="str">
        <f t="shared" si="18"/>
        <v>076001VENP_</v>
      </c>
      <c r="G65" s="387" t="str">
        <f t="shared" si="19"/>
        <v>076001VENP__</v>
      </c>
      <c r="H65" s="354" t="s">
        <v>19</v>
      </c>
      <c r="I65" s="354" t="s">
        <v>14</v>
      </c>
      <c r="J65" s="351">
        <v>2</v>
      </c>
      <c r="K65" s="351"/>
      <c r="L65" s="388"/>
      <c r="M65" s="360" t="s">
        <v>10</v>
      </c>
      <c r="N65" s="351">
        <v>3</v>
      </c>
      <c r="O65" s="351">
        <v>610</v>
      </c>
      <c r="P65" s="351">
        <v>610</v>
      </c>
      <c r="Q65" s="351">
        <v>68</v>
      </c>
      <c r="R65" s="351"/>
      <c r="S65" s="351"/>
      <c r="T65" s="351"/>
      <c r="U65" s="378" t="s">
        <v>143</v>
      </c>
      <c r="V65" s="379"/>
      <c r="W65" s="389"/>
      <c r="X65" s="459"/>
      <c r="Y65" s="459"/>
      <c r="Z65" s="460"/>
      <c r="AA65" s="461"/>
      <c r="AB65" s="380">
        <f t="shared" si="9"/>
        <v>0</v>
      </c>
      <c r="AC65" s="381">
        <f>(AB65*N65)*J65</f>
        <v>0</v>
      </c>
      <c r="AD65" s="382"/>
      <c r="AE65" s="381">
        <f t="shared" si="10"/>
        <v>0</v>
      </c>
      <c r="AF65" s="476"/>
      <c r="AG65" s="476"/>
      <c r="AH65" s="383"/>
      <c r="AI65" s="367"/>
      <c r="AJ65" s="368" t="e">
        <f t="shared" si="13"/>
        <v>#DIV/0!</v>
      </c>
      <c r="AK65" s="383"/>
      <c r="AL65" s="383"/>
      <c r="AM65" s="383"/>
      <c r="AN65" s="367"/>
      <c r="AO65" s="368" t="e">
        <f t="shared" si="14"/>
        <v>#DIV/0!</v>
      </c>
      <c r="AP65" s="383"/>
      <c r="AQ65" s="383"/>
      <c r="AR65" s="383"/>
      <c r="AS65" s="367"/>
      <c r="AT65" s="368" t="e">
        <f t="shared" si="15"/>
        <v>#DIV/0!</v>
      </c>
      <c r="AU65" s="383"/>
      <c r="AV65" s="383"/>
      <c r="AW65" s="383"/>
      <c r="AX65" s="367"/>
      <c r="AY65" s="368" t="e">
        <f t="shared" si="16"/>
        <v>#DIV/0!</v>
      </c>
      <c r="AZ65" s="383"/>
      <c r="BA65" s="383"/>
      <c r="BB65" s="383"/>
      <c r="BC65" s="367"/>
      <c r="BD65" s="368" t="e">
        <f t="shared" si="17"/>
        <v>#DIV/0!</v>
      </c>
      <c r="BE65" s="383"/>
      <c r="BF65" s="383"/>
      <c r="BG65" s="447"/>
    </row>
    <row r="66" spans="1:59" ht="16.5" customHeight="1" x14ac:dyDescent="0.25">
      <c r="A66" s="384"/>
      <c r="B66" s="351" t="s">
        <v>288</v>
      </c>
      <c r="C66" s="390" t="s">
        <v>289</v>
      </c>
      <c r="D66" s="385" t="s">
        <v>341</v>
      </c>
      <c r="E66" s="448"/>
      <c r="F66" s="386" t="str">
        <f t="shared" si="18"/>
        <v>076001VENP_</v>
      </c>
      <c r="G66" s="387" t="str">
        <f t="shared" si="19"/>
        <v>076001VENP__</v>
      </c>
      <c r="H66" s="354" t="s">
        <v>19</v>
      </c>
      <c r="I66" s="354" t="s">
        <v>14</v>
      </c>
      <c r="J66" s="351">
        <v>1</v>
      </c>
      <c r="K66" s="351"/>
      <c r="L66" s="388"/>
      <c r="M66" s="360" t="s">
        <v>10</v>
      </c>
      <c r="N66" s="351">
        <v>3</v>
      </c>
      <c r="O66" s="351">
        <v>610</v>
      </c>
      <c r="P66" s="351">
        <v>610</v>
      </c>
      <c r="Q66" s="351">
        <v>68</v>
      </c>
      <c r="R66" s="351"/>
      <c r="S66" s="351"/>
      <c r="T66" s="351"/>
      <c r="U66" s="378" t="s">
        <v>143</v>
      </c>
      <c r="V66" s="379"/>
      <c r="W66" s="389"/>
      <c r="X66" s="459"/>
      <c r="Y66" s="459"/>
      <c r="Z66" s="460"/>
      <c r="AA66" s="461"/>
      <c r="AB66" s="380">
        <f t="shared" si="9"/>
        <v>0</v>
      </c>
      <c r="AC66" s="381">
        <f>(AB66*N66)*J66</f>
        <v>0</v>
      </c>
      <c r="AD66" s="382"/>
      <c r="AE66" s="381">
        <f t="shared" si="10"/>
        <v>0</v>
      </c>
      <c r="AF66" s="476"/>
      <c r="AG66" s="476"/>
      <c r="AH66" s="383"/>
      <c r="AI66" s="367"/>
      <c r="AJ66" s="368" t="e">
        <f t="shared" si="13"/>
        <v>#DIV/0!</v>
      </c>
      <c r="AK66" s="383"/>
      <c r="AL66" s="383"/>
      <c r="AM66" s="383"/>
      <c r="AN66" s="367"/>
      <c r="AO66" s="368" t="e">
        <f t="shared" si="14"/>
        <v>#DIV/0!</v>
      </c>
      <c r="AP66" s="383"/>
      <c r="AQ66" s="383"/>
      <c r="AR66" s="383"/>
      <c r="AS66" s="367"/>
      <c r="AT66" s="368" t="e">
        <f t="shared" si="15"/>
        <v>#DIV/0!</v>
      </c>
      <c r="AU66" s="383"/>
      <c r="AV66" s="383"/>
      <c r="AW66" s="383"/>
      <c r="AX66" s="367"/>
      <c r="AY66" s="368" t="e">
        <f t="shared" si="16"/>
        <v>#DIV/0!</v>
      </c>
      <c r="AZ66" s="383"/>
      <c r="BA66" s="383"/>
      <c r="BB66" s="383"/>
      <c r="BC66" s="367"/>
      <c r="BD66" s="368" t="e">
        <f t="shared" si="17"/>
        <v>#DIV/0!</v>
      </c>
      <c r="BE66" s="383"/>
      <c r="BF66" s="383"/>
      <c r="BG66" s="447"/>
    </row>
    <row r="67" spans="1:59" ht="16.5" customHeight="1" x14ac:dyDescent="0.25">
      <c r="A67" s="384"/>
      <c r="B67" s="351" t="s">
        <v>288</v>
      </c>
      <c r="C67" s="390" t="s">
        <v>289</v>
      </c>
      <c r="D67" s="385" t="s">
        <v>341</v>
      </c>
      <c r="E67" s="448" t="s">
        <v>316</v>
      </c>
      <c r="F67" s="386" t="str">
        <f t="shared" si="18"/>
        <v>076001VENP_</v>
      </c>
      <c r="G67" s="387" t="str">
        <f t="shared" si="19"/>
        <v>076001VENP__</v>
      </c>
      <c r="H67" s="354" t="s">
        <v>19</v>
      </c>
      <c r="I67" s="354" t="s">
        <v>14</v>
      </c>
      <c r="J67" s="351">
        <v>2</v>
      </c>
      <c r="K67" s="351"/>
      <c r="L67" s="388"/>
      <c r="M67" s="360" t="s">
        <v>10</v>
      </c>
      <c r="N67" s="351">
        <v>3</v>
      </c>
      <c r="O67" s="351">
        <v>610</v>
      </c>
      <c r="P67" s="351">
        <v>610</v>
      </c>
      <c r="Q67" s="351">
        <v>68</v>
      </c>
      <c r="R67" s="351"/>
      <c r="S67" s="351"/>
      <c r="T67" s="351"/>
      <c r="U67" s="378" t="s">
        <v>143</v>
      </c>
      <c r="V67" s="379"/>
      <c r="W67" s="389"/>
      <c r="X67" s="459"/>
      <c r="Y67" s="459"/>
      <c r="Z67" s="460"/>
      <c r="AA67" s="461"/>
      <c r="AB67" s="380">
        <f t="shared" si="9"/>
        <v>0</v>
      </c>
      <c r="AC67" s="381">
        <f>(AB67*N67)*J67</f>
        <v>0</v>
      </c>
      <c r="AD67" s="382"/>
      <c r="AE67" s="381">
        <f t="shared" si="10"/>
        <v>0</v>
      </c>
      <c r="AF67" s="476"/>
      <c r="AG67" s="476"/>
      <c r="AH67" s="383"/>
      <c r="AI67" s="367"/>
      <c r="AJ67" s="368" t="e">
        <f t="shared" si="13"/>
        <v>#DIV/0!</v>
      </c>
      <c r="AK67" s="383"/>
      <c r="AL67" s="383"/>
      <c r="AM67" s="383"/>
      <c r="AN67" s="367"/>
      <c r="AO67" s="368" t="e">
        <f t="shared" si="14"/>
        <v>#DIV/0!</v>
      </c>
      <c r="AP67" s="383"/>
      <c r="AQ67" s="383"/>
      <c r="AR67" s="383"/>
      <c r="AS67" s="367"/>
      <c r="AT67" s="368" t="e">
        <f t="shared" si="15"/>
        <v>#DIV/0!</v>
      </c>
      <c r="AU67" s="383"/>
      <c r="AV67" s="383"/>
      <c r="AW67" s="383"/>
      <c r="AX67" s="367"/>
      <c r="AY67" s="368" t="e">
        <f t="shared" si="16"/>
        <v>#DIV/0!</v>
      </c>
      <c r="AZ67" s="383"/>
      <c r="BA67" s="383"/>
      <c r="BB67" s="383"/>
      <c r="BC67" s="367"/>
      <c r="BD67" s="368" t="e">
        <f t="shared" si="17"/>
        <v>#DIV/0!</v>
      </c>
      <c r="BE67" s="383"/>
      <c r="BF67" s="383"/>
      <c r="BG67" s="447"/>
    </row>
    <row r="68" spans="1:59" ht="16.5" customHeight="1" x14ac:dyDescent="0.25">
      <c r="A68" s="384"/>
      <c r="B68" s="351" t="s">
        <v>288</v>
      </c>
      <c r="C68" s="390" t="s">
        <v>289</v>
      </c>
      <c r="D68" s="385" t="s">
        <v>341</v>
      </c>
      <c r="E68" s="448"/>
      <c r="F68" s="386" t="str">
        <f t="shared" si="18"/>
        <v>076001VENP_</v>
      </c>
      <c r="G68" s="387" t="str">
        <f t="shared" si="19"/>
        <v>076001VENP__</v>
      </c>
      <c r="H68" s="354" t="s">
        <v>19</v>
      </c>
      <c r="I68" s="354" t="s">
        <v>14</v>
      </c>
      <c r="J68" s="351">
        <v>1</v>
      </c>
      <c r="K68" s="351"/>
      <c r="L68" s="388"/>
      <c r="M68" s="360" t="s">
        <v>10</v>
      </c>
      <c r="N68" s="351">
        <v>3</v>
      </c>
      <c r="O68" s="351">
        <v>610</v>
      </c>
      <c r="P68" s="351">
        <v>610</v>
      </c>
      <c r="Q68" s="351">
        <v>68</v>
      </c>
      <c r="R68" s="351"/>
      <c r="S68" s="351"/>
      <c r="T68" s="351"/>
      <c r="U68" s="378" t="s">
        <v>143</v>
      </c>
      <c r="V68" s="379"/>
      <c r="W68" s="389"/>
      <c r="X68" s="459"/>
      <c r="Y68" s="459"/>
      <c r="Z68" s="460"/>
      <c r="AA68" s="461"/>
      <c r="AB68" s="380">
        <f t="shared" si="9"/>
        <v>0</v>
      </c>
      <c r="AC68" s="381">
        <f>(AB68*N68)*J68</f>
        <v>0</v>
      </c>
      <c r="AD68" s="382"/>
      <c r="AE68" s="381">
        <f t="shared" si="10"/>
        <v>0</v>
      </c>
      <c r="AF68" s="476"/>
      <c r="AG68" s="476"/>
      <c r="AH68" s="383"/>
      <c r="AI68" s="367"/>
      <c r="AJ68" s="368" t="e">
        <f t="shared" si="13"/>
        <v>#DIV/0!</v>
      </c>
      <c r="AK68" s="383"/>
      <c r="AL68" s="383"/>
      <c r="AM68" s="383"/>
      <c r="AN68" s="367"/>
      <c r="AO68" s="368" t="e">
        <f t="shared" si="14"/>
        <v>#DIV/0!</v>
      </c>
      <c r="AP68" s="383"/>
      <c r="AQ68" s="383"/>
      <c r="AR68" s="383"/>
      <c r="AS68" s="367"/>
      <c r="AT68" s="368" t="e">
        <f t="shared" si="15"/>
        <v>#DIV/0!</v>
      </c>
      <c r="AU68" s="383"/>
      <c r="AV68" s="383"/>
      <c r="AW68" s="383"/>
      <c r="AX68" s="367"/>
      <c r="AY68" s="368" t="e">
        <f t="shared" si="16"/>
        <v>#DIV/0!</v>
      </c>
      <c r="AZ68" s="383"/>
      <c r="BA68" s="383"/>
      <c r="BB68" s="383"/>
      <c r="BC68" s="367"/>
      <c r="BD68" s="368" t="e">
        <f t="shared" si="17"/>
        <v>#DIV/0!</v>
      </c>
      <c r="BE68" s="383"/>
      <c r="BF68" s="383"/>
      <c r="BG68" s="447"/>
    </row>
    <row r="69" spans="1:59" ht="16.5" customHeight="1" x14ac:dyDescent="0.25">
      <c r="A69" s="384"/>
      <c r="B69" s="351" t="s">
        <v>288</v>
      </c>
      <c r="C69" s="390" t="s">
        <v>289</v>
      </c>
      <c r="D69" s="385" t="s">
        <v>341</v>
      </c>
      <c r="E69" s="448" t="s">
        <v>317</v>
      </c>
      <c r="F69" s="386" t="str">
        <f t="shared" si="18"/>
        <v>076001VENP_</v>
      </c>
      <c r="G69" s="387" t="str">
        <f t="shared" si="19"/>
        <v>076001VENP__</v>
      </c>
      <c r="H69" s="354" t="s">
        <v>19</v>
      </c>
      <c r="I69" s="354" t="s">
        <v>14</v>
      </c>
      <c r="J69" s="351">
        <v>2</v>
      </c>
      <c r="K69" s="351"/>
      <c r="L69" s="388"/>
      <c r="M69" s="360" t="s">
        <v>10</v>
      </c>
      <c r="N69" s="351">
        <v>3</v>
      </c>
      <c r="O69" s="351">
        <v>610</v>
      </c>
      <c r="P69" s="351">
        <v>610</v>
      </c>
      <c r="Q69" s="351">
        <v>68</v>
      </c>
      <c r="R69" s="351"/>
      <c r="S69" s="351"/>
      <c r="T69" s="351"/>
      <c r="U69" s="378" t="s">
        <v>143</v>
      </c>
      <c r="V69" s="379"/>
      <c r="W69" s="389"/>
      <c r="X69" s="459"/>
      <c r="Y69" s="459"/>
      <c r="Z69" s="460"/>
      <c r="AA69" s="461"/>
      <c r="AB69" s="380">
        <f t="shared" si="9"/>
        <v>0</v>
      </c>
      <c r="AC69" s="381">
        <f>(AB69*N69)*J69</f>
        <v>0</v>
      </c>
      <c r="AD69" s="382"/>
      <c r="AE69" s="381">
        <f t="shared" si="10"/>
        <v>0</v>
      </c>
      <c r="AF69" s="476"/>
      <c r="AG69" s="476"/>
      <c r="AH69" s="383"/>
      <c r="AI69" s="367"/>
      <c r="AJ69" s="368" t="e">
        <f t="shared" si="13"/>
        <v>#DIV/0!</v>
      </c>
      <c r="AK69" s="383"/>
      <c r="AL69" s="383"/>
      <c r="AM69" s="383"/>
      <c r="AN69" s="367"/>
      <c r="AO69" s="368" t="e">
        <f t="shared" si="14"/>
        <v>#DIV/0!</v>
      </c>
      <c r="AP69" s="383"/>
      <c r="AQ69" s="383"/>
      <c r="AR69" s="383"/>
      <c r="AS69" s="367"/>
      <c r="AT69" s="368" t="e">
        <f t="shared" si="15"/>
        <v>#DIV/0!</v>
      </c>
      <c r="AU69" s="383"/>
      <c r="AV69" s="383"/>
      <c r="AW69" s="383"/>
      <c r="AX69" s="367"/>
      <c r="AY69" s="368" t="e">
        <f t="shared" si="16"/>
        <v>#DIV/0!</v>
      </c>
      <c r="AZ69" s="383"/>
      <c r="BA69" s="383"/>
      <c r="BB69" s="383"/>
      <c r="BC69" s="367"/>
      <c r="BD69" s="368" t="e">
        <f t="shared" si="17"/>
        <v>#DIV/0!</v>
      </c>
      <c r="BE69" s="383"/>
      <c r="BF69" s="383"/>
      <c r="BG69" s="447"/>
    </row>
    <row r="70" spans="1:59" ht="16.5" customHeight="1" x14ac:dyDescent="0.25">
      <c r="A70" s="384"/>
      <c r="B70" s="351" t="s">
        <v>288</v>
      </c>
      <c r="C70" s="390" t="s">
        <v>289</v>
      </c>
      <c r="D70" s="385" t="s">
        <v>341</v>
      </c>
      <c r="E70" s="448"/>
      <c r="F70" s="386" t="str">
        <f t="shared" si="18"/>
        <v>076001VENP_</v>
      </c>
      <c r="G70" s="387" t="str">
        <f t="shared" si="19"/>
        <v>076001VENP__</v>
      </c>
      <c r="H70" s="354" t="s">
        <v>19</v>
      </c>
      <c r="I70" s="354" t="s">
        <v>14</v>
      </c>
      <c r="J70" s="351">
        <v>1</v>
      </c>
      <c r="K70" s="351"/>
      <c r="L70" s="388"/>
      <c r="M70" s="360" t="s">
        <v>10</v>
      </c>
      <c r="N70" s="351">
        <v>3</v>
      </c>
      <c r="O70" s="351">
        <v>610</v>
      </c>
      <c r="P70" s="351">
        <v>610</v>
      </c>
      <c r="Q70" s="351">
        <v>68</v>
      </c>
      <c r="R70" s="351"/>
      <c r="S70" s="351"/>
      <c r="T70" s="351"/>
      <c r="U70" s="378" t="s">
        <v>143</v>
      </c>
      <c r="V70" s="379"/>
      <c r="W70" s="389"/>
      <c r="X70" s="459"/>
      <c r="Y70" s="459"/>
      <c r="Z70" s="460"/>
      <c r="AA70" s="461"/>
      <c r="AB70" s="380">
        <f t="shared" si="9"/>
        <v>0</v>
      </c>
      <c r="AC70" s="381">
        <f>(AB70*N70)*J70</f>
        <v>0</v>
      </c>
      <c r="AD70" s="382"/>
      <c r="AE70" s="381">
        <f t="shared" si="10"/>
        <v>0</v>
      </c>
      <c r="AF70" s="476"/>
      <c r="AG70" s="476"/>
      <c r="AH70" s="383"/>
      <c r="AI70" s="367"/>
      <c r="AJ70" s="368" t="e">
        <f t="shared" si="13"/>
        <v>#DIV/0!</v>
      </c>
      <c r="AK70" s="383"/>
      <c r="AL70" s="383"/>
      <c r="AM70" s="383"/>
      <c r="AN70" s="367"/>
      <c r="AO70" s="368" t="e">
        <f t="shared" si="14"/>
        <v>#DIV/0!</v>
      </c>
      <c r="AP70" s="383"/>
      <c r="AQ70" s="383"/>
      <c r="AR70" s="383"/>
      <c r="AS70" s="367"/>
      <c r="AT70" s="368" t="e">
        <f t="shared" si="15"/>
        <v>#DIV/0!</v>
      </c>
      <c r="AU70" s="383"/>
      <c r="AV70" s="383"/>
      <c r="AW70" s="383"/>
      <c r="AX70" s="367"/>
      <c r="AY70" s="368" t="e">
        <f t="shared" si="16"/>
        <v>#DIV/0!</v>
      </c>
      <c r="AZ70" s="383"/>
      <c r="BA70" s="383"/>
      <c r="BB70" s="383"/>
      <c r="BC70" s="367"/>
      <c r="BD70" s="368" t="e">
        <f t="shared" si="17"/>
        <v>#DIV/0!</v>
      </c>
      <c r="BE70" s="383"/>
      <c r="BF70" s="383"/>
      <c r="BG70" s="447"/>
    </row>
    <row r="71" spans="1:59" ht="16.5" customHeight="1" x14ac:dyDescent="0.25">
      <c r="A71" s="384"/>
      <c r="B71" s="351" t="s">
        <v>288</v>
      </c>
      <c r="C71" s="390" t="s">
        <v>289</v>
      </c>
      <c r="D71" s="385" t="s">
        <v>341</v>
      </c>
      <c r="E71" s="448" t="s">
        <v>318</v>
      </c>
      <c r="F71" s="386" t="str">
        <f t="shared" si="18"/>
        <v>076001VENP_</v>
      </c>
      <c r="G71" s="387" t="str">
        <f t="shared" si="19"/>
        <v>076001VENP__</v>
      </c>
      <c r="H71" s="354" t="s">
        <v>19</v>
      </c>
      <c r="I71" s="354" t="s">
        <v>14</v>
      </c>
      <c r="J71" s="351">
        <v>2</v>
      </c>
      <c r="K71" s="351"/>
      <c r="L71" s="388"/>
      <c r="M71" s="360" t="s">
        <v>10</v>
      </c>
      <c r="N71" s="351">
        <v>3</v>
      </c>
      <c r="O71" s="351">
        <v>610</v>
      </c>
      <c r="P71" s="351">
        <v>610</v>
      </c>
      <c r="Q71" s="351">
        <v>68</v>
      </c>
      <c r="R71" s="351"/>
      <c r="S71" s="351"/>
      <c r="T71" s="351"/>
      <c r="U71" s="378" t="s">
        <v>143</v>
      </c>
      <c r="V71" s="379"/>
      <c r="W71" s="389"/>
      <c r="X71" s="459"/>
      <c r="Y71" s="459"/>
      <c r="Z71" s="460"/>
      <c r="AA71" s="461"/>
      <c r="AB71" s="380">
        <f t="shared" si="9"/>
        <v>0</v>
      </c>
      <c r="AC71" s="381">
        <f>(AB71*N71)*J71</f>
        <v>0</v>
      </c>
      <c r="AD71" s="382"/>
      <c r="AE71" s="381">
        <f t="shared" si="10"/>
        <v>0</v>
      </c>
      <c r="AF71" s="476"/>
      <c r="AG71" s="476"/>
      <c r="AH71" s="383"/>
      <c r="AI71" s="367"/>
      <c r="AJ71" s="368" t="e">
        <f t="shared" si="13"/>
        <v>#DIV/0!</v>
      </c>
      <c r="AK71" s="383"/>
      <c r="AL71" s="383"/>
      <c r="AM71" s="383"/>
      <c r="AN71" s="367"/>
      <c r="AO71" s="368" t="e">
        <f t="shared" si="14"/>
        <v>#DIV/0!</v>
      </c>
      <c r="AP71" s="383"/>
      <c r="AQ71" s="383"/>
      <c r="AR71" s="383"/>
      <c r="AS71" s="367"/>
      <c r="AT71" s="368" t="e">
        <f t="shared" si="15"/>
        <v>#DIV/0!</v>
      </c>
      <c r="AU71" s="383"/>
      <c r="AV71" s="383"/>
      <c r="AW71" s="383"/>
      <c r="AX71" s="367"/>
      <c r="AY71" s="368" t="e">
        <f t="shared" si="16"/>
        <v>#DIV/0!</v>
      </c>
      <c r="AZ71" s="383"/>
      <c r="BA71" s="383"/>
      <c r="BB71" s="383"/>
      <c r="BC71" s="367"/>
      <c r="BD71" s="368" t="e">
        <f t="shared" si="17"/>
        <v>#DIV/0!</v>
      </c>
      <c r="BE71" s="383"/>
      <c r="BF71" s="383"/>
      <c r="BG71" s="447"/>
    </row>
    <row r="72" spans="1:59" ht="16.5" customHeight="1" x14ac:dyDescent="0.25">
      <c r="A72" s="384"/>
      <c r="B72" s="351" t="s">
        <v>288</v>
      </c>
      <c r="C72" s="390" t="s">
        <v>289</v>
      </c>
      <c r="D72" s="385" t="s">
        <v>341</v>
      </c>
      <c r="E72" s="448"/>
      <c r="F72" s="386" t="str">
        <f t="shared" si="18"/>
        <v>076001VENP_</v>
      </c>
      <c r="G72" s="387" t="str">
        <f t="shared" si="19"/>
        <v>076001VENP__</v>
      </c>
      <c r="H72" s="354" t="s">
        <v>19</v>
      </c>
      <c r="I72" s="354" t="s">
        <v>14</v>
      </c>
      <c r="J72" s="351">
        <v>1</v>
      </c>
      <c r="K72" s="351"/>
      <c r="L72" s="388"/>
      <c r="M72" s="360" t="s">
        <v>10</v>
      </c>
      <c r="N72" s="351">
        <v>3</v>
      </c>
      <c r="O72" s="351">
        <v>610</v>
      </c>
      <c r="P72" s="351">
        <v>610</v>
      </c>
      <c r="Q72" s="351">
        <v>68</v>
      </c>
      <c r="R72" s="351"/>
      <c r="S72" s="351"/>
      <c r="T72" s="351"/>
      <c r="U72" s="378" t="s">
        <v>143</v>
      </c>
      <c r="V72" s="379"/>
      <c r="W72" s="389"/>
      <c r="X72" s="459"/>
      <c r="Y72" s="459"/>
      <c r="Z72" s="460"/>
      <c r="AA72" s="461"/>
      <c r="AB72" s="380">
        <f t="shared" si="9"/>
        <v>0</v>
      </c>
      <c r="AC72" s="381">
        <f>(AB72*N72)*J72</f>
        <v>0</v>
      </c>
      <c r="AD72" s="382"/>
      <c r="AE72" s="381">
        <f t="shared" si="10"/>
        <v>0</v>
      </c>
      <c r="AF72" s="476"/>
      <c r="AG72" s="476"/>
      <c r="AH72" s="383"/>
      <c r="AI72" s="367"/>
      <c r="AJ72" s="368" t="e">
        <f t="shared" si="13"/>
        <v>#DIV/0!</v>
      </c>
      <c r="AK72" s="383"/>
      <c r="AL72" s="383"/>
      <c r="AM72" s="383"/>
      <c r="AN72" s="367"/>
      <c r="AO72" s="368" t="e">
        <f t="shared" si="14"/>
        <v>#DIV/0!</v>
      </c>
      <c r="AP72" s="383"/>
      <c r="AQ72" s="383"/>
      <c r="AR72" s="383"/>
      <c r="AS72" s="367"/>
      <c r="AT72" s="368" t="e">
        <f t="shared" si="15"/>
        <v>#DIV/0!</v>
      </c>
      <c r="AU72" s="383"/>
      <c r="AV72" s="383"/>
      <c r="AW72" s="383"/>
      <c r="AX72" s="367"/>
      <c r="AY72" s="368" t="e">
        <f t="shared" si="16"/>
        <v>#DIV/0!</v>
      </c>
      <c r="AZ72" s="383"/>
      <c r="BA72" s="383"/>
      <c r="BB72" s="383"/>
      <c r="BC72" s="367"/>
      <c r="BD72" s="368" t="e">
        <f t="shared" si="17"/>
        <v>#DIV/0!</v>
      </c>
      <c r="BE72" s="383"/>
      <c r="BF72" s="383"/>
      <c r="BG72" s="447"/>
    </row>
    <row r="73" spans="1:59" ht="16.5" customHeight="1" x14ac:dyDescent="0.25">
      <c r="A73" s="384"/>
      <c r="B73" s="351" t="s">
        <v>288</v>
      </c>
      <c r="C73" s="390" t="s">
        <v>289</v>
      </c>
      <c r="D73" s="385" t="s">
        <v>341</v>
      </c>
      <c r="E73" s="448" t="s">
        <v>319</v>
      </c>
      <c r="F73" s="386" t="str">
        <f t="shared" si="18"/>
        <v>076001VENP_</v>
      </c>
      <c r="G73" s="387" t="str">
        <f t="shared" si="19"/>
        <v>076001VENP__</v>
      </c>
      <c r="H73" s="354" t="s">
        <v>19</v>
      </c>
      <c r="I73" s="354" t="s">
        <v>14</v>
      </c>
      <c r="J73" s="351">
        <v>2</v>
      </c>
      <c r="K73" s="351"/>
      <c r="L73" s="388"/>
      <c r="M73" s="360" t="s">
        <v>10</v>
      </c>
      <c r="N73" s="351">
        <v>3</v>
      </c>
      <c r="O73" s="351">
        <v>610</v>
      </c>
      <c r="P73" s="351">
        <v>610</v>
      </c>
      <c r="Q73" s="351">
        <v>68</v>
      </c>
      <c r="R73" s="351"/>
      <c r="S73" s="351"/>
      <c r="T73" s="351"/>
      <c r="U73" s="378" t="s">
        <v>143</v>
      </c>
      <c r="V73" s="379"/>
      <c r="W73" s="389"/>
      <c r="X73" s="459"/>
      <c r="Y73" s="459"/>
      <c r="Z73" s="460"/>
      <c r="AA73" s="461"/>
      <c r="AB73" s="380">
        <f t="shared" si="9"/>
        <v>0</v>
      </c>
      <c r="AC73" s="381">
        <f>(AB73*N73)*J73</f>
        <v>0</v>
      </c>
      <c r="AD73" s="382"/>
      <c r="AE73" s="381">
        <f t="shared" si="10"/>
        <v>0</v>
      </c>
      <c r="AF73" s="476"/>
      <c r="AG73" s="476"/>
      <c r="AH73" s="383"/>
      <c r="AI73" s="367"/>
      <c r="AJ73" s="368" t="e">
        <f t="shared" si="13"/>
        <v>#DIV/0!</v>
      </c>
      <c r="AK73" s="383"/>
      <c r="AL73" s="383"/>
      <c r="AM73" s="383"/>
      <c r="AN73" s="367"/>
      <c r="AO73" s="368" t="e">
        <f t="shared" si="14"/>
        <v>#DIV/0!</v>
      </c>
      <c r="AP73" s="383"/>
      <c r="AQ73" s="383"/>
      <c r="AR73" s="383"/>
      <c r="AS73" s="367"/>
      <c r="AT73" s="368" t="e">
        <f t="shared" si="15"/>
        <v>#DIV/0!</v>
      </c>
      <c r="AU73" s="383"/>
      <c r="AV73" s="383"/>
      <c r="AW73" s="383"/>
      <c r="AX73" s="367"/>
      <c r="AY73" s="368" t="e">
        <f t="shared" si="16"/>
        <v>#DIV/0!</v>
      </c>
      <c r="AZ73" s="383"/>
      <c r="BA73" s="383"/>
      <c r="BB73" s="383"/>
      <c r="BC73" s="367"/>
      <c r="BD73" s="368" t="e">
        <f t="shared" si="17"/>
        <v>#DIV/0!</v>
      </c>
      <c r="BE73" s="383"/>
      <c r="BF73" s="383"/>
      <c r="BG73" s="447"/>
    </row>
    <row r="74" spans="1:59" ht="16.5" customHeight="1" x14ac:dyDescent="0.25">
      <c r="A74" s="384"/>
      <c r="B74" s="351" t="s">
        <v>288</v>
      </c>
      <c r="C74" s="390" t="s">
        <v>289</v>
      </c>
      <c r="D74" s="385" t="s">
        <v>341</v>
      </c>
      <c r="E74" s="448"/>
      <c r="F74" s="386" t="str">
        <f t="shared" si="18"/>
        <v>076001VENP_</v>
      </c>
      <c r="G74" s="387" t="str">
        <f t="shared" si="19"/>
        <v>076001VENP__</v>
      </c>
      <c r="H74" s="354" t="s">
        <v>19</v>
      </c>
      <c r="I74" s="354" t="s">
        <v>14</v>
      </c>
      <c r="J74" s="351">
        <v>1</v>
      </c>
      <c r="K74" s="351"/>
      <c r="L74" s="388"/>
      <c r="M74" s="360" t="s">
        <v>10</v>
      </c>
      <c r="N74" s="351">
        <v>3</v>
      </c>
      <c r="O74" s="351">
        <v>610</v>
      </c>
      <c r="P74" s="351">
        <v>610</v>
      </c>
      <c r="Q74" s="351">
        <v>68</v>
      </c>
      <c r="R74" s="351"/>
      <c r="S74" s="351"/>
      <c r="T74" s="351"/>
      <c r="U74" s="378" t="s">
        <v>143</v>
      </c>
      <c r="V74" s="379"/>
      <c r="W74" s="389"/>
      <c r="X74" s="459"/>
      <c r="Y74" s="459"/>
      <c r="Z74" s="460"/>
      <c r="AA74" s="461"/>
      <c r="AB74" s="380">
        <f t="shared" si="9"/>
        <v>0</v>
      </c>
      <c r="AC74" s="381">
        <f>(AB74*N74)*J74</f>
        <v>0</v>
      </c>
      <c r="AD74" s="382"/>
      <c r="AE74" s="381">
        <f t="shared" si="10"/>
        <v>0</v>
      </c>
      <c r="AF74" s="476"/>
      <c r="AG74" s="476"/>
      <c r="AH74" s="383"/>
      <c r="AI74" s="367"/>
      <c r="AJ74" s="368" t="e">
        <f t="shared" si="13"/>
        <v>#DIV/0!</v>
      </c>
      <c r="AK74" s="383"/>
      <c r="AL74" s="383"/>
      <c r="AM74" s="383"/>
      <c r="AN74" s="367"/>
      <c r="AO74" s="368" t="e">
        <f t="shared" si="14"/>
        <v>#DIV/0!</v>
      </c>
      <c r="AP74" s="383"/>
      <c r="AQ74" s="383"/>
      <c r="AR74" s="383"/>
      <c r="AS74" s="367"/>
      <c r="AT74" s="368" t="e">
        <f t="shared" si="15"/>
        <v>#DIV/0!</v>
      </c>
      <c r="AU74" s="383"/>
      <c r="AV74" s="383"/>
      <c r="AW74" s="383"/>
      <c r="AX74" s="367"/>
      <c r="AY74" s="368" t="e">
        <f t="shared" si="16"/>
        <v>#DIV/0!</v>
      </c>
      <c r="AZ74" s="383"/>
      <c r="BA74" s="383"/>
      <c r="BB74" s="383"/>
      <c r="BC74" s="367"/>
      <c r="BD74" s="368" t="e">
        <f t="shared" si="17"/>
        <v>#DIV/0!</v>
      </c>
      <c r="BE74" s="383"/>
      <c r="BF74" s="383"/>
      <c r="BG74" s="447"/>
    </row>
    <row r="75" spans="1:59" ht="16.5" customHeight="1" x14ac:dyDescent="0.25">
      <c r="A75" s="384"/>
      <c r="B75" s="351" t="s">
        <v>288</v>
      </c>
      <c r="C75" s="390" t="s">
        <v>289</v>
      </c>
      <c r="D75" s="385" t="s">
        <v>341</v>
      </c>
      <c r="E75" s="448" t="s">
        <v>320</v>
      </c>
      <c r="F75" s="386" t="str">
        <f t="shared" si="18"/>
        <v>076001VENP_</v>
      </c>
      <c r="G75" s="387" t="str">
        <f t="shared" si="19"/>
        <v>076001VENP__</v>
      </c>
      <c r="H75" s="354" t="s">
        <v>19</v>
      </c>
      <c r="I75" s="354" t="s">
        <v>14</v>
      </c>
      <c r="J75" s="351">
        <v>2</v>
      </c>
      <c r="K75" s="351"/>
      <c r="L75" s="388"/>
      <c r="M75" s="360" t="s">
        <v>10</v>
      </c>
      <c r="N75" s="351">
        <v>3</v>
      </c>
      <c r="O75" s="351">
        <v>610</v>
      </c>
      <c r="P75" s="351">
        <v>610</v>
      </c>
      <c r="Q75" s="351">
        <v>68</v>
      </c>
      <c r="R75" s="351"/>
      <c r="S75" s="351"/>
      <c r="T75" s="351"/>
      <c r="U75" s="378" t="s">
        <v>143</v>
      </c>
      <c r="V75" s="379"/>
      <c r="W75" s="389"/>
      <c r="X75" s="459"/>
      <c r="Y75" s="459"/>
      <c r="Z75" s="460"/>
      <c r="AA75" s="461"/>
      <c r="AB75" s="380">
        <f t="shared" si="9"/>
        <v>0</v>
      </c>
      <c r="AC75" s="381">
        <f>(AB75*N75)*J75</f>
        <v>0</v>
      </c>
      <c r="AD75" s="382"/>
      <c r="AE75" s="381">
        <f t="shared" si="10"/>
        <v>0</v>
      </c>
      <c r="AF75" s="476"/>
      <c r="AG75" s="476"/>
      <c r="AH75" s="383"/>
      <c r="AI75" s="367"/>
      <c r="AJ75" s="368" t="e">
        <f t="shared" si="13"/>
        <v>#DIV/0!</v>
      </c>
      <c r="AK75" s="383"/>
      <c r="AL75" s="383"/>
      <c r="AM75" s="383"/>
      <c r="AN75" s="367"/>
      <c r="AO75" s="368" t="e">
        <f t="shared" si="14"/>
        <v>#DIV/0!</v>
      </c>
      <c r="AP75" s="383"/>
      <c r="AQ75" s="383"/>
      <c r="AR75" s="383"/>
      <c r="AS75" s="367"/>
      <c r="AT75" s="368" t="e">
        <f t="shared" si="15"/>
        <v>#DIV/0!</v>
      </c>
      <c r="AU75" s="383"/>
      <c r="AV75" s="383"/>
      <c r="AW75" s="383"/>
      <c r="AX75" s="367"/>
      <c r="AY75" s="368" t="e">
        <f t="shared" si="16"/>
        <v>#DIV/0!</v>
      </c>
      <c r="AZ75" s="383"/>
      <c r="BA75" s="383"/>
      <c r="BB75" s="383"/>
      <c r="BC75" s="367"/>
      <c r="BD75" s="368" t="e">
        <f t="shared" si="17"/>
        <v>#DIV/0!</v>
      </c>
      <c r="BE75" s="383"/>
      <c r="BF75" s="383"/>
      <c r="BG75" s="447"/>
    </row>
    <row r="76" spans="1:59" ht="16.5" customHeight="1" x14ac:dyDescent="0.25">
      <c r="A76" s="384"/>
      <c r="B76" s="351" t="s">
        <v>288</v>
      </c>
      <c r="C76" s="390" t="s">
        <v>289</v>
      </c>
      <c r="D76" s="385" t="s">
        <v>341</v>
      </c>
      <c r="E76" s="448"/>
      <c r="F76" s="386" t="str">
        <f t="shared" si="18"/>
        <v>076001VENP_</v>
      </c>
      <c r="G76" s="387" t="str">
        <f t="shared" si="19"/>
        <v>076001VENP__</v>
      </c>
      <c r="H76" s="354" t="s">
        <v>19</v>
      </c>
      <c r="I76" s="354" t="s">
        <v>14</v>
      </c>
      <c r="J76" s="351">
        <v>1</v>
      </c>
      <c r="K76" s="351"/>
      <c r="L76" s="388"/>
      <c r="M76" s="360" t="s">
        <v>10</v>
      </c>
      <c r="N76" s="351">
        <v>3</v>
      </c>
      <c r="O76" s="351">
        <v>610</v>
      </c>
      <c r="P76" s="351">
        <v>610</v>
      </c>
      <c r="Q76" s="351">
        <v>68</v>
      </c>
      <c r="R76" s="351"/>
      <c r="S76" s="351"/>
      <c r="T76" s="351"/>
      <c r="U76" s="378" t="s">
        <v>143</v>
      </c>
      <c r="V76" s="379"/>
      <c r="W76" s="389"/>
      <c r="X76" s="471"/>
      <c r="Y76" s="459"/>
      <c r="Z76" s="472"/>
      <c r="AA76" s="473"/>
      <c r="AB76" s="380">
        <f t="shared" si="9"/>
        <v>0</v>
      </c>
      <c r="AC76" s="380">
        <f>(AB76*N76)*J76</f>
        <v>0</v>
      </c>
      <c r="AD76" s="449"/>
      <c r="AE76" s="380">
        <f t="shared" si="10"/>
        <v>0</v>
      </c>
      <c r="AF76" s="476"/>
      <c r="AG76" s="476"/>
      <c r="AH76" s="383"/>
      <c r="AI76" s="367"/>
      <c r="AJ76" s="368" t="e">
        <f t="shared" si="13"/>
        <v>#DIV/0!</v>
      </c>
      <c r="AK76" s="383"/>
      <c r="AL76" s="383"/>
      <c r="AM76" s="383"/>
      <c r="AN76" s="367"/>
      <c r="AO76" s="368" t="e">
        <f t="shared" si="14"/>
        <v>#DIV/0!</v>
      </c>
      <c r="AP76" s="383"/>
      <c r="AQ76" s="383"/>
      <c r="AR76" s="383"/>
      <c r="AS76" s="367"/>
      <c r="AT76" s="368" t="e">
        <f t="shared" si="15"/>
        <v>#DIV/0!</v>
      </c>
      <c r="AU76" s="383"/>
      <c r="AV76" s="383"/>
      <c r="AW76" s="383"/>
      <c r="AX76" s="367"/>
      <c r="AY76" s="368" t="e">
        <f t="shared" si="16"/>
        <v>#DIV/0!</v>
      </c>
      <c r="AZ76" s="383"/>
      <c r="BA76" s="383"/>
      <c r="BB76" s="383"/>
      <c r="BC76" s="367"/>
      <c r="BD76" s="368" t="e">
        <f t="shared" si="17"/>
        <v>#DIV/0!</v>
      </c>
      <c r="BE76" s="383"/>
      <c r="BF76" s="383"/>
      <c r="BG76" s="447"/>
    </row>
    <row r="77" spans="1:59" ht="16.5" customHeight="1" x14ac:dyDescent="0.25">
      <c r="A77" s="384"/>
      <c r="B77" s="351" t="s">
        <v>288</v>
      </c>
      <c r="C77" s="390" t="s">
        <v>289</v>
      </c>
      <c r="D77" s="385" t="s">
        <v>341</v>
      </c>
      <c r="E77" s="448" t="s">
        <v>321</v>
      </c>
      <c r="F77" s="386" t="str">
        <f t="shared" si="18"/>
        <v>076001VENP_</v>
      </c>
      <c r="G77" s="387" t="str">
        <f t="shared" si="19"/>
        <v>076001VENP__</v>
      </c>
      <c r="H77" s="354" t="s">
        <v>19</v>
      </c>
      <c r="I77" s="354" t="s">
        <v>14</v>
      </c>
      <c r="J77" s="351">
        <v>2</v>
      </c>
      <c r="K77" s="351"/>
      <c r="L77" s="388"/>
      <c r="M77" s="360" t="s">
        <v>10</v>
      </c>
      <c r="N77" s="351">
        <v>3</v>
      </c>
      <c r="O77" s="351">
        <v>610</v>
      </c>
      <c r="P77" s="351">
        <v>610</v>
      </c>
      <c r="Q77" s="351">
        <v>68</v>
      </c>
      <c r="R77" s="351"/>
      <c r="S77" s="351"/>
      <c r="T77" s="351"/>
      <c r="U77" s="378" t="s">
        <v>143</v>
      </c>
      <c r="V77" s="379"/>
      <c r="W77" s="389"/>
      <c r="X77" s="474"/>
      <c r="Y77" s="474"/>
      <c r="Z77" s="460"/>
      <c r="AA77" s="461"/>
      <c r="AB77" s="381">
        <f t="shared" si="9"/>
        <v>0</v>
      </c>
      <c r="AC77" s="381">
        <f>(AB77*N77)*J77</f>
        <v>0</v>
      </c>
      <c r="AD77" s="382"/>
      <c r="AE77" s="381">
        <f t="shared" si="10"/>
        <v>0</v>
      </c>
      <c r="AF77" s="476"/>
      <c r="AG77" s="476"/>
      <c r="AH77" s="383"/>
      <c r="AI77" s="450"/>
      <c r="AJ77" s="451" t="e">
        <f t="shared" si="13"/>
        <v>#DIV/0!</v>
      </c>
      <c r="AK77" s="383"/>
      <c r="AL77" s="383"/>
      <c r="AM77" s="383"/>
      <c r="AN77" s="450"/>
      <c r="AO77" s="451" t="e">
        <f t="shared" si="14"/>
        <v>#DIV/0!</v>
      </c>
      <c r="AP77" s="383"/>
      <c r="AQ77" s="383"/>
      <c r="AR77" s="383"/>
      <c r="AS77" s="450"/>
      <c r="AT77" s="451" t="e">
        <f t="shared" si="15"/>
        <v>#DIV/0!</v>
      </c>
      <c r="AU77" s="383"/>
      <c r="AV77" s="383"/>
      <c r="AW77" s="383"/>
      <c r="AX77" s="450"/>
      <c r="AY77" s="451" t="e">
        <f t="shared" si="16"/>
        <v>#DIV/0!</v>
      </c>
      <c r="AZ77" s="383"/>
      <c r="BA77" s="383"/>
      <c r="BB77" s="383"/>
      <c r="BC77" s="450"/>
      <c r="BD77" s="451" t="e">
        <f t="shared" si="17"/>
        <v>#DIV/0!</v>
      </c>
      <c r="BE77" s="383"/>
      <c r="BF77" s="383"/>
      <c r="BG77" s="447"/>
    </row>
    <row r="78" spans="1:59" ht="16.5" customHeight="1" x14ac:dyDescent="0.25">
      <c r="A78" s="384"/>
      <c r="B78" s="351" t="s">
        <v>288</v>
      </c>
      <c r="C78" s="390" t="s">
        <v>289</v>
      </c>
      <c r="D78" s="385" t="s">
        <v>341</v>
      </c>
      <c r="E78" s="448"/>
      <c r="F78" s="386" t="str">
        <f t="shared" si="18"/>
        <v>076001VENP_</v>
      </c>
      <c r="G78" s="387" t="str">
        <f t="shared" si="19"/>
        <v>076001VENP__</v>
      </c>
      <c r="H78" s="354" t="s">
        <v>19</v>
      </c>
      <c r="I78" s="354" t="s">
        <v>14</v>
      </c>
      <c r="J78" s="351">
        <v>1</v>
      </c>
      <c r="K78" s="351"/>
      <c r="L78" s="388"/>
      <c r="M78" s="360" t="s">
        <v>10</v>
      </c>
      <c r="N78" s="351">
        <v>3</v>
      </c>
      <c r="O78" s="351">
        <v>610</v>
      </c>
      <c r="P78" s="351">
        <v>610</v>
      </c>
      <c r="Q78" s="351">
        <v>68</v>
      </c>
      <c r="R78" s="351"/>
      <c r="S78" s="351"/>
      <c r="T78" s="351"/>
      <c r="U78" s="378" t="s">
        <v>143</v>
      </c>
      <c r="V78" s="379"/>
      <c r="W78" s="389"/>
      <c r="X78" s="459"/>
      <c r="Y78" s="459"/>
      <c r="Z78" s="460"/>
      <c r="AA78" s="461"/>
      <c r="AB78" s="380">
        <f t="shared" si="9"/>
        <v>0</v>
      </c>
      <c r="AC78" s="381">
        <f>(AB78*N78)*J78</f>
        <v>0</v>
      </c>
      <c r="AD78" s="382"/>
      <c r="AE78" s="381">
        <f t="shared" si="10"/>
        <v>0</v>
      </c>
      <c r="AF78" s="476"/>
      <c r="AG78" s="476"/>
      <c r="AH78" s="383"/>
      <c r="AI78" s="367"/>
      <c r="AJ78" s="368" t="e">
        <f t="shared" si="13"/>
        <v>#DIV/0!</v>
      </c>
      <c r="AK78" s="383"/>
      <c r="AL78" s="383"/>
      <c r="AM78" s="383"/>
      <c r="AN78" s="367"/>
      <c r="AO78" s="368" t="e">
        <f t="shared" si="14"/>
        <v>#DIV/0!</v>
      </c>
      <c r="AP78" s="383"/>
      <c r="AQ78" s="383"/>
      <c r="AR78" s="383"/>
      <c r="AS78" s="367"/>
      <c r="AT78" s="368" t="e">
        <f t="shared" si="15"/>
        <v>#DIV/0!</v>
      </c>
      <c r="AU78" s="383"/>
      <c r="AV78" s="383"/>
      <c r="AW78" s="383"/>
      <c r="AX78" s="367"/>
      <c r="AY78" s="368" t="e">
        <f t="shared" si="16"/>
        <v>#DIV/0!</v>
      </c>
      <c r="AZ78" s="383"/>
      <c r="BA78" s="383"/>
      <c r="BB78" s="383"/>
      <c r="BC78" s="367"/>
      <c r="BD78" s="368" t="e">
        <f t="shared" si="17"/>
        <v>#DIV/0!</v>
      </c>
      <c r="BE78" s="383"/>
      <c r="BF78" s="383"/>
      <c r="BG78" s="447"/>
    </row>
    <row r="79" spans="1:59" ht="16.5" customHeight="1" x14ac:dyDescent="0.25">
      <c r="A79" s="384"/>
      <c r="B79" s="351" t="s">
        <v>288</v>
      </c>
      <c r="C79" s="390" t="s">
        <v>289</v>
      </c>
      <c r="D79" s="385" t="s">
        <v>341</v>
      </c>
      <c r="E79" s="448" t="s">
        <v>322</v>
      </c>
      <c r="F79" s="386" t="str">
        <f t="shared" si="18"/>
        <v>076001VENP_</v>
      </c>
      <c r="G79" s="387" t="str">
        <f t="shared" si="19"/>
        <v>076001VENP__</v>
      </c>
      <c r="H79" s="354" t="s">
        <v>19</v>
      </c>
      <c r="I79" s="354" t="s">
        <v>14</v>
      </c>
      <c r="J79" s="351">
        <v>1</v>
      </c>
      <c r="K79" s="351"/>
      <c r="L79" s="388"/>
      <c r="M79" s="360" t="s">
        <v>10</v>
      </c>
      <c r="N79" s="351">
        <v>3</v>
      </c>
      <c r="O79" s="351">
        <v>610</v>
      </c>
      <c r="P79" s="351">
        <v>610</v>
      </c>
      <c r="Q79" s="351">
        <v>68</v>
      </c>
      <c r="R79" s="351"/>
      <c r="S79" s="351"/>
      <c r="T79" s="351"/>
      <c r="U79" s="378" t="s">
        <v>143</v>
      </c>
      <c r="V79" s="379"/>
      <c r="W79" s="389"/>
      <c r="X79" s="459"/>
      <c r="Y79" s="459"/>
      <c r="Z79" s="460"/>
      <c r="AA79" s="461"/>
      <c r="AB79" s="380">
        <f t="shared" si="9"/>
        <v>0</v>
      </c>
      <c r="AC79" s="381">
        <f>(AB79*N79)*J79</f>
        <v>0</v>
      </c>
      <c r="AD79" s="382"/>
      <c r="AE79" s="381">
        <f t="shared" si="10"/>
        <v>0</v>
      </c>
      <c r="AF79" s="476"/>
      <c r="AG79" s="476"/>
      <c r="AH79" s="383"/>
      <c r="AI79" s="367"/>
      <c r="AJ79" s="368" t="e">
        <f t="shared" si="13"/>
        <v>#DIV/0!</v>
      </c>
      <c r="AK79" s="383"/>
      <c r="AL79" s="383"/>
      <c r="AM79" s="383"/>
      <c r="AN79" s="367"/>
      <c r="AO79" s="368" t="e">
        <f t="shared" si="14"/>
        <v>#DIV/0!</v>
      </c>
      <c r="AP79" s="383"/>
      <c r="AQ79" s="383"/>
      <c r="AR79" s="383"/>
      <c r="AS79" s="367"/>
      <c r="AT79" s="368" t="e">
        <f t="shared" si="15"/>
        <v>#DIV/0!</v>
      </c>
      <c r="AU79" s="383"/>
      <c r="AV79" s="383"/>
      <c r="AW79" s="383"/>
      <c r="AX79" s="367"/>
      <c r="AY79" s="368" t="e">
        <f t="shared" si="16"/>
        <v>#DIV/0!</v>
      </c>
      <c r="AZ79" s="383"/>
      <c r="BA79" s="383"/>
      <c r="BB79" s="383"/>
      <c r="BC79" s="367"/>
      <c r="BD79" s="368" t="e">
        <f t="shared" si="17"/>
        <v>#DIV/0!</v>
      </c>
      <c r="BE79" s="383"/>
      <c r="BF79" s="383"/>
      <c r="BG79" s="447"/>
    </row>
    <row r="80" spans="1:59" ht="16.5" customHeight="1" x14ac:dyDescent="0.25">
      <c r="A80" s="384"/>
      <c r="B80" s="351" t="s">
        <v>288</v>
      </c>
      <c r="C80" s="390" t="s">
        <v>289</v>
      </c>
      <c r="D80" s="385" t="s">
        <v>341</v>
      </c>
      <c r="E80" s="448"/>
      <c r="F80" s="386" t="str">
        <f t="shared" si="18"/>
        <v>076001VENP_</v>
      </c>
      <c r="G80" s="387" t="str">
        <f t="shared" si="19"/>
        <v>076001VENP__</v>
      </c>
      <c r="H80" s="354" t="s">
        <v>19</v>
      </c>
      <c r="I80" s="354" t="s">
        <v>14</v>
      </c>
      <c r="J80" s="351">
        <v>1</v>
      </c>
      <c r="K80" s="351"/>
      <c r="L80" s="388"/>
      <c r="M80" s="360" t="s">
        <v>10</v>
      </c>
      <c r="N80" s="351">
        <v>3</v>
      </c>
      <c r="O80" s="351">
        <v>457</v>
      </c>
      <c r="P80" s="351">
        <v>457</v>
      </c>
      <c r="Q80" s="351">
        <v>68</v>
      </c>
      <c r="R80" s="351"/>
      <c r="S80" s="351"/>
      <c r="T80" s="351"/>
      <c r="U80" s="378" t="s">
        <v>143</v>
      </c>
      <c r="V80" s="379"/>
      <c r="W80" s="389"/>
      <c r="X80" s="459"/>
      <c r="Y80" s="459"/>
      <c r="Z80" s="460"/>
      <c r="AA80" s="461"/>
      <c r="AB80" s="380">
        <f t="shared" si="9"/>
        <v>0</v>
      </c>
      <c r="AC80" s="381">
        <f>(AB80*N80)*J80</f>
        <v>0</v>
      </c>
      <c r="AD80" s="382"/>
      <c r="AE80" s="381">
        <f t="shared" si="10"/>
        <v>0</v>
      </c>
      <c r="AF80" s="476"/>
      <c r="AG80" s="476"/>
      <c r="AH80" s="383"/>
      <c r="AI80" s="367"/>
      <c r="AJ80" s="368" t="e">
        <f t="shared" si="13"/>
        <v>#DIV/0!</v>
      </c>
      <c r="AK80" s="383"/>
      <c r="AL80" s="383"/>
      <c r="AM80" s="383"/>
      <c r="AN80" s="367"/>
      <c r="AO80" s="368" t="e">
        <f t="shared" si="14"/>
        <v>#DIV/0!</v>
      </c>
      <c r="AP80" s="383"/>
      <c r="AQ80" s="383"/>
      <c r="AR80" s="383"/>
      <c r="AS80" s="367"/>
      <c r="AT80" s="368" t="e">
        <f t="shared" si="15"/>
        <v>#DIV/0!</v>
      </c>
      <c r="AU80" s="383"/>
      <c r="AV80" s="383"/>
      <c r="AW80" s="383"/>
      <c r="AX80" s="367"/>
      <c r="AY80" s="368" t="e">
        <f t="shared" si="16"/>
        <v>#DIV/0!</v>
      </c>
      <c r="AZ80" s="383"/>
      <c r="BA80" s="383"/>
      <c r="BB80" s="383"/>
      <c r="BC80" s="367"/>
      <c r="BD80" s="368" t="e">
        <f t="shared" si="17"/>
        <v>#DIV/0!</v>
      </c>
      <c r="BE80" s="383"/>
      <c r="BF80" s="383"/>
      <c r="BG80" s="447"/>
    </row>
    <row r="81" spans="1:59" ht="16.5" customHeight="1" x14ac:dyDescent="0.25">
      <c r="A81" s="384"/>
      <c r="B81" s="351" t="s">
        <v>288</v>
      </c>
      <c r="C81" s="390" t="s">
        <v>289</v>
      </c>
      <c r="D81" s="385" t="s">
        <v>341</v>
      </c>
      <c r="E81" s="448" t="s">
        <v>323</v>
      </c>
      <c r="F81" s="386" t="str">
        <f t="shared" si="18"/>
        <v>076001VENP_</v>
      </c>
      <c r="G81" s="387" t="str">
        <f t="shared" si="19"/>
        <v>076001VENP__</v>
      </c>
      <c r="H81" s="354" t="s">
        <v>19</v>
      </c>
      <c r="I81" s="354" t="s">
        <v>14</v>
      </c>
      <c r="J81" s="351">
        <v>1</v>
      </c>
      <c r="K81" s="351"/>
      <c r="L81" s="388"/>
      <c r="M81" s="360" t="s">
        <v>10</v>
      </c>
      <c r="N81" s="351">
        <v>3</v>
      </c>
      <c r="O81" s="351">
        <v>457</v>
      </c>
      <c r="P81" s="351">
        <v>457</v>
      </c>
      <c r="Q81" s="351">
        <v>68</v>
      </c>
      <c r="R81" s="351"/>
      <c r="S81" s="351"/>
      <c r="T81" s="351"/>
      <c r="U81" s="378" t="s">
        <v>143</v>
      </c>
      <c r="V81" s="379"/>
      <c r="W81" s="389"/>
      <c r="X81" s="459"/>
      <c r="Y81" s="459"/>
      <c r="Z81" s="460"/>
      <c r="AA81" s="461"/>
      <c r="AB81" s="380">
        <f t="shared" si="9"/>
        <v>0</v>
      </c>
      <c r="AC81" s="381">
        <f>(AB81*N81)*J81</f>
        <v>0</v>
      </c>
      <c r="AD81" s="382"/>
      <c r="AE81" s="381">
        <f t="shared" si="10"/>
        <v>0</v>
      </c>
      <c r="AF81" s="476"/>
      <c r="AG81" s="476"/>
      <c r="AH81" s="383"/>
      <c r="AI81" s="367"/>
      <c r="AJ81" s="368" t="e">
        <f t="shared" si="13"/>
        <v>#DIV/0!</v>
      </c>
      <c r="AK81" s="383"/>
      <c r="AL81" s="383"/>
      <c r="AM81" s="383"/>
      <c r="AN81" s="367"/>
      <c r="AO81" s="368" t="e">
        <f t="shared" si="14"/>
        <v>#DIV/0!</v>
      </c>
      <c r="AP81" s="383"/>
      <c r="AQ81" s="383"/>
      <c r="AR81" s="383"/>
      <c r="AS81" s="367"/>
      <c r="AT81" s="368" t="e">
        <f t="shared" si="15"/>
        <v>#DIV/0!</v>
      </c>
      <c r="AU81" s="383"/>
      <c r="AV81" s="383"/>
      <c r="AW81" s="383"/>
      <c r="AX81" s="367"/>
      <c r="AY81" s="368" t="e">
        <f t="shared" si="16"/>
        <v>#DIV/0!</v>
      </c>
      <c r="AZ81" s="383"/>
      <c r="BA81" s="383"/>
      <c r="BB81" s="383"/>
      <c r="BC81" s="367"/>
      <c r="BD81" s="368" t="e">
        <f t="shared" si="17"/>
        <v>#DIV/0!</v>
      </c>
      <c r="BE81" s="383"/>
      <c r="BF81" s="383"/>
      <c r="BG81" s="447"/>
    </row>
    <row r="82" spans="1:59" ht="16.5" customHeight="1" x14ac:dyDescent="0.25">
      <c r="A82" s="384"/>
      <c r="B82" s="351" t="s">
        <v>288</v>
      </c>
      <c r="C82" s="390" t="s">
        <v>289</v>
      </c>
      <c r="D82" s="385" t="s">
        <v>341</v>
      </c>
      <c r="E82" s="448"/>
      <c r="F82" s="386" t="str">
        <f t="shared" si="18"/>
        <v>076001VENP_</v>
      </c>
      <c r="G82" s="387" t="str">
        <f t="shared" si="19"/>
        <v>076001VENP__</v>
      </c>
      <c r="H82" s="354" t="s">
        <v>19</v>
      </c>
      <c r="I82" s="354" t="s">
        <v>14</v>
      </c>
      <c r="J82" s="351">
        <v>1</v>
      </c>
      <c r="K82" s="351"/>
      <c r="L82" s="388"/>
      <c r="M82" s="360" t="s">
        <v>10</v>
      </c>
      <c r="N82" s="351">
        <v>3</v>
      </c>
      <c r="O82" s="351">
        <v>305</v>
      </c>
      <c r="P82" s="351">
        <v>305</v>
      </c>
      <c r="Q82" s="351">
        <v>68</v>
      </c>
      <c r="R82" s="351"/>
      <c r="S82" s="351"/>
      <c r="T82" s="351"/>
      <c r="U82" s="378" t="s">
        <v>143</v>
      </c>
      <c r="V82" s="379"/>
      <c r="W82" s="389"/>
      <c r="X82" s="459"/>
      <c r="Y82" s="459"/>
      <c r="Z82" s="460"/>
      <c r="AA82" s="461"/>
      <c r="AB82" s="380">
        <f t="shared" si="9"/>
        <v>0</v>
      </c>
      <c r="AC82" s="381">
        <f>(AB82*N82)*J82</f>
        <v>0</v>
      </c>
      <c r="AD82" s="382"/>
      <c r="AE82" s="381">
        <f t="shared" si="10"/>
        <v>0</v>
      </c>
      <c r="AF82" s="476"/>
      <c r="AG82" s="476"/>
      <c r="AH82" s="383"/>
      <c r="AI82" s="367"/>
      <c r="AJ82" s="368" t="e">
        <f t="shared" si="13"/>
        <v>#DIV/0!</v>
      </c>
      <c r="AK82" s="383"/>
      <c r="AL82" s="383"/>
      <c r="AM82" s="383"/>
      <c r="AN82" s="367"/>
      <c r="AO82" s="368" t="e">
        <f t="shared" si="14"/>
        <v>#DIV/0!</v>
      </c>
      <c r="AP82" s="383"/>
      <c r="AQ82" s="383"/>
      <c r="AR82" s="383"/>
      <c r="AS82" s="367"/>
      <c r="AT82" s="368" t="e">
        <f t="shared" si="15"/>
        <v>#DIV/0!</v>
      </c>
      <c r="AU82" s="383"/>
      <c r="AV82" s="383"/>
      <c r="AW82" s="383"/>
      <c r="AX82" s="367"/>
      <c r="AY82" s="368" t="e">
        <f t="shared" si="16"/>
        <v>#DIV/0!</v>
      </c>
      <c r="AZ82" s="383"/>
      <c r="BA82" s="383"/>
      <c r="BB82" s="383"/>
      <c r="BC82" s="367"/>
      <c r="BD82" s="368" t="e">
        <f t="shared" si="17"/>
        <v>#DIV/0!</v>
      </c>
      <c r="BE82" s="383"/>
      <c r="BF82" s="383"/>
      <c r="BG82" s="447"/>
    </row>
    <row r="83" spans="1:59" ht="16.5" customHeight="1" x14ac:dyDescent="0.25">
      <c r="A83" s="384"/>
      <c r="B83" s="351" t="s">
        <v>288</v>
      </c>
      <c r="C83" s="390" t="s">
        <v>289</v>
      </c>
      <c r="D83" s="385" t="s">
        <v>341</v>
      </c>
      <c r="E83" s="446" t="s">
        <v>324</v>
      </c>
      <c r="F83" s="386" t="str">
        <f t="shared" si="18"/>
        <v>076001VENP_</v>
      </c>
      <c r="G83" s="387" t="str">
        <f t="shared" si="19"/>
        <v>076001VENP__</v>
      </c>
      <c r="H83" s="354" t="s">
        <v>19</v>
      </c>
      <c r="I83" s="354" t="s">
        <v>14</v>
      </c>
      <c r="J83" s="351">
        <v>1</v>
      </c>
      <c r="K83" s="354"/>
      <c r="L83" s="388"/>
      <c r="M83" s="360" t="s">
        <v>10</v>
      </c>
      <c r="N83" s="351">
        <v>3</v>
      </c>
      <c r="O83" s="351">
        <v>305</v>
      </c>
      <c r="P83" s="351">
        <v>305</v>
      </c>
      <c r="Q83" s="351">
        <v>68</v>
      </c>
      <c r="R83" s="351"/>
      <c r="S83" s="351"/>
      <c r="T83" s="351"/>
      <c r="U83" s="378" t="s">
        <v>143</v>
      </c>
      <c r="V83" s="379"/>
      <c r="W83" s="389"/>
      <c r="X83" s="459"/>
      <c r="Y83" s="459"/>
      <c r="Z83" s="460"/>
      <c r="AA83" s="461"/>
      <c r="AB83" s="380">
        <f t="shared" ref="AB83:AB116" si="20">Z83-(Z83*AA83)</f>
        <v>0</v>
      </c>
      <c r="AC83" s="381">
        <f>(AB83*N83)*J83</f>
        <v>0</v>
      </c>
      <c r="AD83" s="382"/>
      <c r="AE83" s="381">
        <f t="shared" ref="AE83:AE116" si="21">AC83*(AD83+1)</f>
        <v>0</v>
      </c>
      <c r="AF83" s="476"/>
      <c r="AG83" s="476"/>
      <c r="AH83" s="383"/>
      <c r="AI83" s="367"/>
      <c r="AJ83" s="368" t="e">
        <f t="shared" si="13"/>
        <v>#DIV/0!</v>
      </c>
      <c r="AK83" s="383"/>
      <c r="AL83" s="383"/>
      <c r="AM83" s="383"/>
      <c r="AN83" s="367"/>
      <c r="AO83" s="368" t="e">
        <f t="shared" si="14"/>
        <v>#DIV/0!</v>
      </c>
      <c r="AP83" s="383"/>
      <c r="AQ83" s="383"/>
      <c r="AR83" s="383"/>
      <c r="AS83" s="367"/>
      <c r="AT83" s="368" t="e">
        <f t="shared" si="15"/>
        <v>#DIV/0!</v>
      </c>
      <c r="AU83" s="383"/>
      <c r="AV83" s="383"/>
      <c r="AW83" s="383"/>
      <c r="AX83" s="367"/>
      <c r="AY83" s="368" t="e">
        <f t="shared" si="16"/>
        <v>#DIV/0!</v>
      </c>
      <c r="AZ83" s="383"/>
      <c r="BA83" s="383"/>
      <c r="BB83" s="383"/>
      <c r="BC83" s="367"/>
      <c r="BD83" s="368" t="e">
        <f t="shared" si="17"/>
        <v>#DIV/0!</v>
      </c>
      <c r="BE83" s="383"/>
      <c r="BF83" s="383"/>
      <c r="BG83" s="447"/>
    </row>
    <row r="84" spans="1:59" ht="16.5" customHeight="1" x14ac:dyDescent="0.25">
      <c r="A84" s="384"/>
      <c r="B84" s="351" t="s">
        <v>288</v>
      </c>
      <c r="C84" s="390" t="s">
        <v>289</v>
      </c>
      <c r="D84" s="385" t="s">
        <v>341</v>
      </c>
      <c r="E84" s="448" t="s">
        <v>325</v>
      </c>
      <c r="F84" s="386" t="str">
        <f t="shared" si="18"/>
        <v>076001VENP_</v>
      </c>
      <c r="G84" s="387" t="str">
        <f t="shared" si="19"/>
        <v>076001VENP__</v>
      </c>
      <c r="H84" s="354" t="s">
        <v>19</v>
      </c>
      <c r="I84" s="354" t="s">
        <v>14</v>
      </c>
      <c r="J84" s="351">
        <v>1</v>
      </c>
      <c r="K84" s="351"/>
      <c r="L84" s="388"/>
      <c r="M84" s="360" t="s">
        <v>10</v>
      </c>
      <c r="N84" s="351">
        <v>3</v>
      </c>
      <c r="O84" s="351">
        <v>305</v>
      </c>
      <c r="P84" s="351">
        <v>610</v>
      </c>
      <c r="Q84" s="351">
        <v>68</v>
      </c>
      <c r="R84" s="351"/>
      <c r="S84" s="351"/>
      <c r="T84" s="351"/>
      <c r="U84" s="378" t="s">
        <v>143</v>
      </c>
      <c r="V84" s="379"/>
      <c r="W84" s="389"/>
      <c r="X84" s="459"/>
      <c r="Y84" s="459"/>
      <c r="Z84" s="460"/>
      <c r="AA84" s="461"/>
      <c r="AB84" s="380">
        <f t="shared" si="20"/>
        <v>0</v>
      </c>
      <c r="AC84" s="381">
        <f>(AB84*N84)*J84</f>
        <v>0</v>
      </c>
      <c r="AD84" s="382"/>
      <c r="AE84" s="381">
        <f t="shared" si="21"/>
        <v>0</v>
      </c>
      <c r="AF84" s="476"/>
      <c r="AG84" s="476"/>
      <c r="AH84" s="383"/>
      <c r="AI84" s="367"/>
      <c r="AJ84" s="368" t="e">
        <f t="shared" ref="AJ84:AJ116" si="22">AE84*$G$11</f>
        <v>#DIV/0!</v>
      </c>
      <c r="AK84" s="383"/>
      <c r="AL84" s="383"/>
      <c r="AM84" s="383"/>
      <c r="AN84" s="367"/>
      <c r="AO84" s="368" t="e">
        <f t="shared" ref="AO84:AO116" si="23">AE84*$G$12</f>
        <v>#DIV/0!</v>
      </c>
      <c r="AP84" s="383"/>
      <c r="AQ84" s="383"/>
      <c r="AR84" s="383"/>
      <c r="AS84" s="367"/>
      <c r="AT84" s="368" t="e">
        <f t="shared" ref="AT84:AT116" si="24">AE84*$G$13</f>
        <v>#DIV/0!</v>
      </c>
      <c r="AU84" s="383"/>
      <c r="AV84" s="383"/>
      <c r="AW84" s="383"/>
      <c r="AX84" s="367"/>
      <c r="AY84" s="368" t="e">
        <f t="shared" ref="AY84:AY116" si="25">AE84*$G$14</f>
        <v>#DIV/0!</v>
      </c>
      <c r="AZ84" s="383"/>
      <c r="BA84" s="383"/>
      <c r="BB84" s="383"/>
      <c r="BC84" s="367"/>
      <c r="BD84" s="368" t="e">
        <f t="shared" ref="BD84:BD116" si="26">AE84*$G$15</f>
        <v>#DIV/0!</v>
      </c>
      <c r="BE84" s="383"/>
      <c r="BF84" s="383"/>
      <c r="BG84" s="447"/>
    </row>
    <row r="85" spans="1:59" ht="16.5" customHeight="1" x14ac:dyDescent="0.25">
      <c r="A85" s="384"/>
      <c r="B85" s="351" t="s">
        <v>288</v>
      </c>
      <c r="C85" s="390" t="s">
        <v>289</v>
      </c>
      <c r="D85" s="385" t="s">
        <v>341</v>
      </c>
      <c r="E85" s="448"/>
      <c r="F85" s="386" t="str">
        <f t="shared" si="18"/>
        <v>076001VENP_</v>
      </c>
      <c r="G85" s="387" t="str">
        <f t="shared" si="19"/>
        <v>076001VENP__</v>
      </c>
      <c r="H85" s="354" t="s">
        <v>19</v>
      </c>
      <c r="I85" s="354" t="s">
        <v>14</v>
      </c>
      <c r="J85" s="351">
        <v>1</v>
      </c>
      <c r="K85" s="351"/>
      <c r="L85" s="388"/>
      <c r="M85" s="360" t="s">
        <v>10</v>
      </c>
      <c r="N85" s="351">
        <v>3</v>
      </c>
      <c r="O85" s="351">
        <v>305</v>
      </c>
      <c r="P85" s="351">
        <v>305</v>
      </c>
      <c r="Q85" s="351">
        <v>68</v>
      </c>
      <c r="R85" s="351"/>
      <c r="S85" s="351"/>
      <c r="T85" s="351"/>
      <c r="U85" s="378" t="s">
        <v>143</v>
      </c>
      <c r="V85" s="379"/>
      <c r="W85" s="389"/>
      <c r="X85" s="459"/>
      <c r="Y85" s="459"/>
      <c r="Z85" s="460"/>
      <c r="AA85" s="461"/>
      <c r="AB85" s="380">
        <f t="shared" si="20"/>
        <v>0</v>
      </c>
      <c r="AC85" s="381">
        <f>(AB85*N85)*J85</f>
        <v>0</v>
      </c>
      <c r="AD85" s="382"/>
      <c r="AE85" s="381">
        <f t="shared" si="21"/>
        <v>0</v>
      </c>
      <c r="AF85" s="476"/>
      <c r="AG85" s="476"/>
      <c r="AH85" s="383"/>
      <c r="AI85" s="367"/>
      <c r="AJ85" s="368" t="e">
        <f t="shared" si="22"/>
        <v>#DIV/0!</v>
      </c>
      <c r="AK85" s="383"/>
      <c r="AL85" s="383"/>
      <c r="AM85" s="383"/>
      <c r="AN85" s="367"/>
      <c r="AO85" s="368" t="e">
        <f t="shared" si="23"/>
        <v>#DIV/0!</v>
      </c>
      <c r="AP85" s="383"/>
      <c r="AQ85" s="383"/>
      <c r="AR85" s="383"/>
      <c r="AS85" s="367"/>
      <c r="AT85" s="368" t="e">
        <f t="shared" si="24"/>
        <v>#DIV/0!</v>
      </c>
      <c r="AU85" s="383"/>
      <c r="AV85" s="383"/>
      <c r="AW85" s="383"/>
      <c r="AX85" s="367"/>
      <c r="AY85" s="368" t="e">
        <f t="shared" si="25"/>
        <v>#DIV/0!</v>
      </c>
      <c r="AZ85" s="383"/>
      <c r="BA85" s="383"/>
      <c r="BB85" s="383"/>
      <c r="BC85" s="367"/>
      <c r="BD85" s="368" t="e">
        <f t="shared" si="26"/>
        <v>#DIV/0!</v>
      </c>
      <c r="BE85" s="383"/>
      <c r="BF85" s="383"/>
      <c r="BG85" s="447"/>
    </row>
    <row r="86" spans="1:59" ht="16.5" customHeight="1" x14ac:dyDescent="0.25">
      <c r="A86" s="384"/>
      <c r="B86" s="351" t="s">
        <v>288</v>
      </c>
      <c r="C86" s="390" t="s">
        <v>289</v>
      </c>
      <c r="D86" s="385" t="s">
        <v>341</v>
      </c>
      <c r="E86" s="448" t="s">
        <v>326</v>
      </c>
      <c r="F86" s="386" t="str">
        <f t="shared" si="18"/>
        <v>076001VENP_</v>
      </c>
      <c r="G86" s="387" t="str">
        <f t="shared" si="19"/>
        <v>076001VENP__</v>
      </c>
      <c r="H86" s="354" t="s">
        <v>19</v>
      </c>
      <c r="I86" s="354" t="s">
        <v>14</v>
      </c>
      <c r="J86" s="351">
        <v>2</v>
      </c>
      <c r="K86" s="351"/>
      <c r="L86" s="388"/>
      <c r="M86" s="360" t="s">
        <v>10</v>
      </c>
      <c r="N86" s="351">
        <v>3</v>
      </c>
      <c r="O86" s="351">
        <v>305</v>
      </c>
      <c r="P86" s="351">
        <v>305</v>
      </c>
      <c r="Q86" s="351">
        <v>68</v>
      </c>
      <c r="R86" s="351"/>
      <c r="S86" s="351"/>
      <c r="T86" s="351"/>
      <c r="U86" s="378" t="s">
        <v>143</v>
      </c>
      <c r="V86" s="379"/>
      <c r="W86" s="389"/>
      <c r="X86" s="459"/>
      <c r="Y86" s="459"/>
      <c r="Z86" s="460"/>
      <c r="AA86" s="461"/>
      <c r="AB86" s="380">
        <f t="shared" si="20"/>
        <v>0</v>
      </c>
      <c r="AC86" s="381">
        <f>(AB86*N86)*J86</f>
        <v>0</v>
      </c>
      <c r="AD86" s="382"/>
      <c r="AE86" s="381">
        <f t="shared" si="21"/>
        <v>0</v>
      </c>
      <c r="AF86" s="476"/>
      <c r="AG86" s="476"/>
      <c r="AH86" s="383"/>
      <c r="AI86" s="367"/>
      <c r="AJ86" s="368" t="e">
        <f t="shared" si="22"/>
        <v>#DIV/0!</v>
      </c>
      <c r="AK86" s="383"/>
      <c r="AL86" s="383"/>
      <c r="AM86" s="383"/>
      <c r="AN86" s="367"/>
      <c r="AO86" s="368" t="e">
        <f t="shared" si="23"/>
        <v>#DIV/0!</v>
      </c>
      <c r="AP86" s="383"/>
      <c r="AQ86" s="383"/>
      <c r="AR86" s="383"/>
      <c r="AS86" s="367"/>
      <c r="AT86" s="368" t="e">
        <f t="shared" si="24"/>
        <v>#DIV/0!</v>
      </c>
      <c r="AU86" s="383"/>
      <c r="AV86" s="383"/>
      <c r="AW86" s="383"/>
      <c r="AX86" s="367"/>
      <c r="AY86" s="368" t="e">
        <f t="shared" si="25"/>
        <v>#DIV/0!</v>
      </c>
      <c r="AZ86" s="383"/>
      <c r="BA86" s="383"/>
      <c r="BB86" s="383"/>
      <c r="BC86" s="367"/>
      <c r="BD86" s="368" t="e">
        <f t="shared" si="26"/>
        <v>#DIV/0!</v>
      </c>
      <c r="BE86" s="383"/>
      <c r="BF86" s="383"/>
      <c r="BG86" s="447"/>
    </row>
    <row r="87" spans="1:59" ht="16.5" customHeight="1" x14ac:dyDescent="0.25">
      <c r="A87" s="384"/>
      <c r="B87" s="351" t="s">
        <v>288</v>
      </c>
      <c r="C87" s="390" t="s">
        <v>289</v>
      </c>
      <c r="D87" s="385" t="s">
        <v>341</v>
      </c>
      <c r="E87" s="448"/>
      <c r="F87" s="386" t="str">
        <f t="shared" si="18"/>
        <v>076001VENP_</v>
      </c>
      <c r="G87" s="387" t="str">
        <f t="shared" si="19"/>
        <v>076001VENP__</v>
      </c>
      <c r="H87" s="354" t="s">
        <v>19</v>
      </c>
      <c r="I87" s="354" t="s">
        <v>14</v>
      </c>
      <c r="J87" s="351">
        <v>1</v>
      </c>
      <c r="K87" s="351"/>
      <c r="L87" s="388"/>
      <c r="M87" s="360" t="s">
        <v>10</v>
      </c>
      <c r="N87" s="351">
        <v>3</v>
      </c>
      <c r="O87" s="351">
        <v>305</v>
      </c>
      <c r="P87" s="351">
        <v>305</v>
      </c>
      <c r="Q87" s="351">
        <v>68</v>
      </c>
      <c r="R87" s="351"/>
      <c r="S87" s="351"/>
      <c r="T87" s="351"/>
      <c r="U87" s="378" t="s">
        <v>143</v>
      </c>
      <c r="V87" s="379"/>
      <c r="W87" s="389"/>
      <c r="X87" s="459"/>
      <c r="Y87" s="459"/>
      <c r="Z87" s="460"/>
      <c r="AA87" s="461"/>
      <c r="AB87" s="380">
        <f t="shared" si="20"/>
        <v>0</v>
      </c>
      <c r="AC87" s="381">
        <f>(AB87*N87)*J87</f>
        <v>0</v>
      </c>
      <c r="AD87" s="382"/>
      <c r="AE87" s="381">
        <f t="shared" si="21"/>
        <v>0</v>
      </c>
      <c r="AF87" s="476"/>
      <c r="AG87" s="476"/>
      <c r="AH87" s="383"/>
      <c r="AI87" s="367"/>
      <c r="AJ87" s="368" t="e">
        <f t="shared" si="22"/>
        <v>#DIV/0!</v>
      </c>
      <c r="AK87" s="383"/>
      <c r="AL87" s="383"/>
      <c r="AM87" s="383"/>
      <c r="AN87" s="367"/>
      <c r="AO87" s="368" t="e">
        <f t="shared" si="23"/>
        <v>#DIV/0!</v>
      </c>
      <c r="AP87" s="383"/>
      <c r="AQ87" s="383"/>
      <c r="AR87" s="383"/>
      <c r="AS87" s="367"/>
      <c r="AT87" s="368" t="e">
        <f t="shared" si="24"/>
        <v>#DIV/0!</v>
      </c>
      <c r="AU87" s="383"/>
      <c r="AV87" s="383"/>
      <c r="AW87" s="383"/>
      <c r="AX87" s="367"/>
      <c r="AY87" s="368" t="e">
        <f t="shared" si="25"/>
        <v>#DIV/0!</v>
      </c>
      <c r="AZ87" s="383"/>
      <c r="BA87" s="383"/>
      <c r="BB87" s="383"/>
      <c r="BC87" s="367"/>
      <c r="BD87" s="368" t="e">
        <f t="shared" si="26"/>
        <v>#DIV/0!</v>
      </c>
      <c r="BE87" s="383"/>
      <c r="BF87" s="383"/>
      <c r="BG87" s="447"/>
    </row>
    <row r="88" spans="1:59" ht="16.5" customHeight="1" x14ac:dyDescent="0.25">
      <c r="A88" s="384"/>
      <c r="B88" s="351" t="s">
        <v>288</v>
      </c>
      <c r="C88" s="390" t="s">
        <v>289</v>
      </c>
      <c r="D88" s="385" t="s">
        <v>341</v>
      </c>
      <c r="E88" s="448" t="s">
        <v>327</v>
      </c>
      <c r="F88" s="386" t="str">
        <f t="shared" si="18"/>
        <v>076001VENP_</v>
      </c>
      <c r="G88" s="387" t="str">
        <f t="shared" si="19"/>
        <v>076001VENP__</v>
      </c>
      <c r="H88" s="354" t="s">
        <v>19</v>
      </c>
      <c r="I88" s="354" t="s">
        <v>14</v>
      </c>
      <c r="J88" s="351">
        <v>2</v>
      </c>
      <c r="K88" s="351"/>
      <c r="L88" s="388"/>
      <c r="M88" s="360" t="s">
        <v>10</v>
      </c>
      <c r="N88" s="351">
        <v>3</v>
      </c>
      <c r="O88" s="351">
        <v>305</v>
      </c>
      <c r="P88" s="351">
        <v>305</v>
      </c>
      <c r="Q88" s="351">
        <v>68</v>
      </c>
      <c r="R88" s="351"/>
      <c r="S88" s="351"/>
      <c r="T88" s="351"/>
      <c r="U88" s="378" t="s">
        <v>143</v>
      </c>
      <c r="V88" s="379"/>
      <c r="W88" s="389"/>
      <c r="X88" s="459"/>
      <c r="Y88" s="459"/>
      <c r="Z88" s="460"/>
      <c r="AA88" s="461"/>
      <c r="AB88" s="380">
        <f t="shared" si="20"/>
        <v>0</v>
      </c>
      <c r="AC88" s="381">
        <f>(AB88*N88)*J88</f>
        <v>0</v>
      </c>
      <c r="AD88" s="382"/>
      <c r="AE88" s="381">
        <f t="shared" si="21"/>
        <v>0</v>
      </c>
      <c r="AF88" s="476"/>
      <c r="AG88" s="476"/>
      <c r="AH88" s="383"/>
      <c r="AI88" s="367"/>
      <c r="AJ88" s="368" t="e">
        <f t="shared" si="22"/>
        <v>#DIV/0!</v>
      </c>
      <c r="AK88" s="383"/>
      <c r="AL88" s="383"/>
      <c r="AM88" s="383"/>
      <c r="AN88" s="367"/>
      <c r="AO88" s="368" t="e">
        <f t="shared" si="23"/>
        <v>#DIV/0!</v>
      </c>
      <c r="AP88" s="383"/>
      <c r="AQ88" s="383"/>
      <c r="AR88" s="383"/>
      <c r="AS88" s="367"/>
      <c r="AT88" s="368" t="e">
        <f t="shared" si="24"/>
        <v>#DIV/0!</v>
      </c>
      <c r="AU88" s="383"/>
      <c r="AV88" s="383"/>
      <c r="AW88" s="383"/>
      <c r="AX88" s="367"/>
      <c r="AY88" s="368" t="e">
        <f t="shared" si="25"/>
        <v>#DIV/0!</v>
      </c>
      <c r="AZ88" s="383"/>
      <c r="BA88" s="383"/>
      <c r="BB88" s="383"/>
      <c r="BC88" s="367"/>
      <c r="BD88" s="368" t="e">
        <f t="shared" si="26"/>
        <v>#DIV/0!</v>
      </c>
      <c r="BE88" s="383"/>
      <c r="BF88" s="383"/>
      <c r="BG88" s="447"/>
    </row>
    <row r="89" spans="1:59" ht="16.5" customHeight="1" x14ac:dyDescent="0.25">
      <c r="A89" s="384"/>
      <c r="B89" s="351" t="s">
        <v>288</v>
      </c>
      <c r="C89" s="390" t="s">
        <v>289</v>
      </c>
      <c r="D89" s="385" t="s">
        <v>341</v>
      </c>
      <c r="E89" s="448"/>
      <c r="F89" s="386" t="str">
        <f t="shared" si="18"/>
        <v>076001VENP_</v>
      </c>
      <c r="G89" s="387" t="str">
        <f t="shared" si="19"/>
        <v>076001VENP__</v>
      </c>
      <c r="H89" s="354" t="s">
        <v>19</v>
      </c>
      <c r="I89" s="354" t="s">
        <v>14</v>
      </c>
      <c r="J89" s="351">
        <v>1</v>
      </c>
      <c r="K89" s="351"/>
      <c r="L89" s="388"/>
      <c r="M89" s="360" t="s">
        <v>10</v>
      </c>
      <c r="N89" s="351">
        <v>3</v>
      </c>
      <c r="O89" s="351">
        <v>305</v>
      </c>
      <c r="P89" s="351">
        <v>610</v>
      </c>
      <c r="Q89" s="351">
        <v>68</v>
      </c>
      <c r="R89" s="351"/>
      <c r="S89" s="351"/>
      <c r="T89" s="351"/>
      <c r="U89" s="378" t="s">
        <v>143</v>
      </c>
      <c r="V89" s="379"/>
      <c r="W89" s="389"/>
      <c r="X89" s="459"/>
      <c r="Y89" s="459"/>
      <c r="Z89" s="460"/>
      <c r="AA89" s="461"/>
      <c r="AB89" s="380">
        <f t="shared" si="20"/>
        <v>0</v>
      </c>
      <c r="AC89" s="381">
        <f>(AB89*N89)*J89</f>
        <v>0</v>
      </c>
      <c r="AD89" s="382"/>
      <c r="AE89" s="381">
        <f t="shared" si="21"/>
        <v>0</v>
      </c>
      <c r="AF89" s="476"/>
      <c r="AG89" s="476"/>
      <c r="AH89" s="383"/>
      <c r="AI89" s="367"/>
      <c r="AJ89" s="368" t="e">
        <f t="shared" si="22"/>
        <v>#DIV/0!</v>
      </c>
      <c r="AK89" s="383"/>
      <c r="AL89" s="383"/>
      <c r="AM89" s="383"/>
      <c r="AN89" s="367"/>
      <c r="AO89" s="368" t="e">
        <f t="shared" si="23"/>
        <v>#DIV/0!</v>
      </c>
      <c r="AP89" s="383"/>
      <c r="AQ89" s="383"/>
      <c r="AR89" s="383"/>
      <c r="AS89" s="367"/>
      <c r="AT89" s="368" t="e">
        <f t="shared" si="24"/>
        <v>#DIV/0!</v>
      </c>
      <c r="AU89" s="383"/>
      <c r="AV89" s="383"/>
      <c r="AW89" s="383"/>
      <c r="AX89" s="367"/>
      <c r="AY89" s="368" t="e">
        <f t="shared" si="25"/>
        <v>#DIV/0!</v>
      </c>
      <c r="AZ89" s="383"/>
      <c r="BA89" s="383"/>
      <c r="BB89" s="383"/>
      <c r="BC89" s="367"/>
      <c r="BD89" s="368" t="e">
        <f t="shared" si="26"/>
        <v>#DIV/0!</v>
      </c>
      <c r="BE89" s="383"/>
      <c r="BF89" s="383"/>
      <c r="BG89" s="447"/>
    </row>
    <row r="90" spans="1:59" ht="16.5" customHeight="1" x14ac:dyDescent="0.25">
      <c r="A90" s="384"/>
      <c r="B90" s="351" t="s">
        <v>288</v>
      </c>
      <c r="C90" s="390" t="s">
        <v>289</v>
      </c>
      <c r="D90" s="385" t="s">
        <v>341</v>
      </c>
      <c r="E90" s="448" t="s">
        <v>328</v>
      </c>
      <c r="F90" s="386" t="str">
        <f t="shared" si="18"/>
        <v>076001VENP_</v>
      </c>
      <c r="G90" s="387" t="str">
        <f t="shared" si="19"/>
        <v>076001VENP__</v>
      </c>
      <c r="H90" s="354" t="s">
        <v>19</v>
      </c>
      <c r="I90" s="354" t="s">
        <v>14</v>
      </c>
      <c r="J90" s="351">
        <v>1</v>
      </c>
      <c r="K90" s="351"/>
      <c r="L90" s="388"/>
      <c r="M90" s="360" t="s">
        <v>10</v>
      </c>
      <c r="N90" s="351">
        <v>3</v>
      </c>
      <c r="O90" s="351">
        <v>305</v>
      </c>
      <c r="P90" s="351">
        <v>610</v>
      </c>
      <c r="Q90" s="351">
        <v>68</v>
      </c>
      <c r="R90" s="351"/>
      <c r="S90" s="351"/>
      <c r="T90" s="351"/>
      <c r="U90" s="378" t="s">
        <v>143</v>
      </c>
      <c r="V90" s="379"/>
      <c r="W90" s="389"/>
      <c r="X90" s="459"/>
      <c r="Y90" s="459"/>
      <c r="Z90" s="460"/>
      <c r="AA90" s="461"/>
      <c r="AB90" s="380">
        <f t="shared" si="20"/>
        <v>0</v>
      </c>
      <c r="AC90" s="381">
        <f>(AB90*N90)*J90</f>
        <v>0</v>
      </c>
      <c r="AD90" s="382"/>
      <c r="AE90" s="381">
        <f t="shared" si="21"/>
        <v>0</v>
      </c>
      <c r="AF90" s="476"/>
      <c r="AG90" s="476"/>
      <c r="AH90" s="383"/>
      <c r="AI90" s="367"/>
      <c r="AJ90" s="368" t="e">
        <f t="shared" si="22"/>
        <v>#DIV/0!</v>
      </c>
      <c r="AK90" s="383"/>
      <c r="AL90" s="383"/>
      <c r="AM90" s="383"/>
      <c r="AN90" s="367"/>
      <c r="AO90" s="368" t="e">
        <f t="shared" si="23"/>
        <v>#DIV/0!</v>
      </c>
      <c r="AP90" s="383"/>
      <c r="AQ90" s="383"/>
      <c r="AR90" s="383"/>
      <c r="AS90" s="367"/>
      <c r="AT90" s="368" t="e">
        <f t="shared" si="24"/>
        <v>#DIV/0!</v>
      </c>
      <c r="AU90" s="383"/>
      <c r="AV90" s="383"/>
      <c r="AW90" s="383"/>
      <c r="AX90" s="367"/>
      <c r="AY90" s="368" t="e">
        <f t="shared" si="25"/>
        <v>#DIV/0!</v>
      </c>
      <c r="AZ90" s="383"/>
      <c r="BA90" s="383"/>
      <c r="BB90" s="383"/>
      <c r="BC90" s="367"/>
      <c r="BD90" s="368" t="e">
        <f t="shared" si="26"/>
        <v>#DIV/0!</v>
      </c>
      <c r="BE90" s="383"/>
      <c r="BF90" s="383"/>
      <c r="BG90" s="447"/>
    </row>
    <row r="91" spans="1:59" ht="16.5" customHeight="1" x14ac:dyDescent="0.25">
      <c r="A91" s="384"/>
      <c r="B91" s="351" t="s">
        <v>288</v>
      </c>
      <c r="C91" s="390" t="s">
        <v>289</v>
      </c>
      <c r="D91" s="385" t="s">
        <v>341</v>
      </c>
      <c r="E91" s="448"/>
      <c r="F91" s="386" t="str">
        <f t="shared" si="18"/>
        <v>076001VENP_</v>
      </c>
      <c r="G91" s="387" t="str">
        <f t="shared" si="19"/>
        <v>076001VENP__</v>
      </c>
      <c r="H91" s="354" t="s">
        <v>19</v>
      </c>
      <c r="I91" s="354" t="s">
        <v>14</v>
      </c>
      <c r="J91" s="351">
        <v>1</v>
      </c>
      <c r="K91" s="351"/>
      <c r="L91" s="388"/>
      <c r="M91" s="360" t="s">
        <v>10</v>
      </c>
      <c r="N91" s="351">
        <v>3</v>
      </c>
      <c r="O91" s="351">
        <v>305</v>
      </c>
      <c r="P91" s="351">
        <v>610</v>
      </c>
      <c r="Q91" s="351">
        <v>68</v>
      </c>
      <c r="R91" s="351"/>
      <c r="S91" s="351"/>
      <c r="T91" s="351"/>
      <c r="U91" s="378" t="s">
        <v>143</v>
      </c>
      <c r="V91" s="379"/>
      <c r="W91" s="389"/>
      <c r="X91" s="459"/>
      <c r="Y91" s="459"/>
      <c r="Z91" s="460"/>
      <c r="AA91" s="461"/>
      <c r="AB91" s="380">
        <f t="shared" si="20"/>
        <v>0</v>
      </c>
      <c r="AC91" s="381">
        <f>(AB91*N91)*J91</f>
        <v>0</v>
      </c>
      <c r="AD91" s="382"/>
      <c r="AE91" s="381">
        <f t="shared" si="21"/>
        <v>0</v>
      </c>
      <c r="AF91" s="476"/>
      <c r="AG91" s="476"/>
      <c r="AH91" s="383"/>
      <c r="AI91" s="367"/>
      <c r="AJ91" s="368" t="e">
        <f t="shared" si="22"/>
        <v>#DIV/0!</v>
      </c>
      <c r="AK91" s="383"/>
      <c r="AL91" s="383"/>
      <c r="AM91" s="383"/>
      <c r="AN91" s="367"/>
      <c r="AO91" s="368" t="e">
        <f t="shared" si="23"/>
        <v>#DIV/0!</v>
      </c>
      <c r="AP91" s="383"/>
      <c r="AQ91" s="383"/>
      <c r="AR91" s="383"/>
      <c r="AS91" s="367"/>
      <c r="AT91" s="368" t="e">
        <f t="shared" si="24"/>
        <v>#DIV/0!</v>
      </c>
      <c r="AU91" s="383"/>
      <c r="AV91" s="383"/>
      <c r="AW91" s="383"/>
      <c r="AX91" s="367"/>
      <c r="AY91" s="368" t="e">
        <f t="shared" si="25"/>
        <v>#DIV/0!</v>
      </c>
      <c r="AZ91" s="383"/>
      <c r="BA91" s="383"/>
      <c r="BB91" s="383"/>
      <c r="BC91" s="367"/>
      <c r="BD91" s="368" t="e">
        <f t="shared" si="26"/>
        <v>#DIV/0!</v>
      </c>
      <c r="BE91" s="383"/>
      <c r="BF91" s="383"/>
      <c r="BG91" s="447"/>
    </row>
    <row r="92" spans="1:59" ht="16.5" customHeight="1" x14ac:dyDescent="0.25">
      <c r="A92" s="384"/>
      <c r="B92" s="351" t="s">
        <v>288</v>
      </c>
      <c r="C92" s="390" t="s">
        <v>289</v>
      </c>
      <c r="D92" s="385" t="s">
        <v>341</v>
      </c>
      <c r="E92" s="448" t="s">
        <v>329</v>
      </c>
      <c r="F92" s="386" t="str">
        <f t="shared" si="18"/>
        <v>076001VENP_</v>
      </c>
      <c r="G92" s="387" t="str">
        <f t="shared" si="19"/>
        <v>076001VENP__</v>
      </c>
      <c r="H92" s="354" t="s">
        <v>19</v>
      </c>
      <c r="I92" s="354" t="s">
        <v>14</v>
      </c>
      <c r="J92" s="351">
        <v>1</v>
      </c>
      <c r="K92" s="351"/>
      <c r="L92" s="388"/>
      <c r="M92" s="360" t="s">
        <v>10</v>
      </c>
      <c r="N92" s="351">
        <v>3</v>
      </c>
      <c r="O92" s="351">
        <v>305</v>
      </c>
      <c r="P92" s="351">
        <v>610</v>
      </c>
      <c r="Q92" s="351">
        <v>68</v>
      </c>
      <c r="R92" s="351"/>
      <c r="S92" s="351"/>
      <c r="T92" s="351"/>
      <c r="U92" s="378" t="s">
        <v>143</v>
      </c>
      <c r="V92" s="379"/>
      <c r="W92" s="389"/>
      <c r="X92" s="459"/>
      <c r="Y92" s="459"/>
      <c r="Z92" s="460"/>
      <c r="AA92" s="461"/>
      <c r="AB92" s="380">
        <f t="shared" si="20"/>
        <v>0</v>
      </c>
      <c r="AC92" s="381">
        <f>(AB92*N92)*J92</f>
        <v>0</v>
      </c>
      <c r="AD92" s="382"/>
      <c r="AE92" s="381">
        <f t="shared" si="21"/>
        <v>0</v>
      </c>
      <c r="AF92" s="476"/>
      <c r="AG92" s="476"/>
      <c r="AH92" s="383"/>
      <c r="AI92" s="367"/>
      <c r="AJ92" s="368" t="e">
        <f t="shared" si="22"/>
        <v>#DIV/0!</v>
      </c>
      <c r="AK92" s="383"/>
      <c r="AL92" s="383"/>
      <c r="AM92" s="383"/>
      <c r="AN92" s="367"/>
      <c r="AO92" s="368" t="e">
        <f t="shared" si="23"/>
        <v>#DIV/0!</v>
      </c>
      <c r="AP92" s="383"/>
      <c r="AQ92" s="383"/>
      <c r="AR92" s="383"/>
      <c r="AS92" s="367"/>
      <c r="AT92" s="368" t="e">
        <f t="shared" si="24"/>
        <v>#DIV/0!</v>
      </c>
      <c r="AU92" s="383"/>
      <c r="AV92" s="383"/>
      <c r="AW92" s="383"/>
      <c r="AX92" s="367"/>
      <c r="AY92" s="368" t="e">
        <f t="shared" si="25"/>
        <v>#DIV/0!</v>
      </c>
      <c r="AZ92" s="383"/>
      <c r="BA92" s="383"/>
      <c r="BB92" s="383"/>
      <c r="BC92" s="367"/>
      <c r="BD92" s="368" t="e">
        <f t="shared" si="26"/>
        <v>#DIV/0!</v>
      </c>
      <c r="BE92" s="383"/>
      <c r="BF92" s="383"/>
      <c r="BG92" s="447"/>
    </row>
    <row r="93" spans="1:59" ht="16.5" customHeight="1" x14ac:dyDescent="0.25">
      <c r="A93" s="384"/>
      <c r="B93" s="351" t="s">
        <v>288</v>
      </c>
      <c r="C93" s="390" t="s">
        <v>289</v>
      </c>
      <c r="D93" s="385" t="s">
        <v>341</v>
      </c>
      <c r="E93" s="448"/>
      <c r="F93" s="386" t="str">
        <f t="shared" si="18"/>
        <v>076001VENP_</v>
      </c>
      <c r="G93" s="387" t="str">
        <f t="shared" si="19"/>
        <v>076001VENP__</v>
      </c>
      <c r="H93" s="354" t="s">
        <v>19</v>
      </c>
      <c r="I93" s="354" t="s">
        <v>14</v>
      </c>
      <c r="J93" s="351">
        <v>1</v>
      </c>
      <c r="K93" s="351"/>
      <c r="L93" s="388"/>
      <c r="M93" s="360" t="s">
        <v>10</v>
      </c>
      <c r="N93" s="351">
        <v>3</v>
      </c>
      <c r="O93" s="351">
        <v>305</v>
      </c>
      <c r="P93" s="351">
        <v>610</v>
      </c>
      <c r="Q93" s="351">
        <v>68</v>
      </c>
      <c r="R93" s="351"/>
      <c r="S93" s="351"/>
      <c r="T93" s="351"/>
      <c r="U93" s="378" t="s">
        <v>143</v>
      </c>
      <c r="V93" s="379"/>
      <c r="W93" s="389"/>
      <c r="X93" s="459"/>
      <c r="Y93" s="459"/>
      <c r="Z93" s="460"/>
      <c r="AA93" s="461"/>
      <c r="AB93" s="380">
        <f t="shared" si="20"/>
        <v>0</v>
      </c>
      <c r="AC93" s="381">
        <f>(AB93*N93)*J93</f>
        <v>0</v>
      </c>
      <c r="AD93" s="382"/>
      <c r="AE93" s="381">
        <f t="shared" si="21"/>
        <v>0</v>
      </c>
      <c r="AF93" s="476"/>
      <c r="AG93" s="476"/>
      <c r="AH93" s="383"/>
      <c r="AI93" s="367"/>
      <c r="AJ93" s="368" t="e">
        <f t="shared" si="22"/>
        <v>#DIV/0!</v>
      </c>
      <c r="AK93" s="383"/>
      <c r="AL93" s="383"/>
      <c r="AM93" s="383"/>
      <c r="AN93" s="367"/>
      <c r="AO93" s="368" t="e">
        <f t="shared" si="23"/>
        <v>#DIV/0!</v>
      </c>
      <c r="AP93" s="383"/>
      <c r="AQ93" s="383"/>
      <c r="AR93" s="383"/>
      <c r="AS93" s="367"/>
      <c r="AT93" s="368" t="e">
        <f t="shared" si="24"/>
        <v>#DIV/0!</v>
      </c>
      <c r="AU93" s="383"/>
      <c r="AV93" s="383"/>
      <c r="AW93" s="383"/>
      <c r="AX93" s="367"/>
      <c r="AY93" s="368" t="e">
        <f t="shared" si="25"/>
        <v>#DIV/0!</v>
      </c>
      <c r="AZ93" s="383"/>
      <c r="BA93" s="383"/>
      <c r="BB93" s="383"/>
      <c r="BC93" s="367"/>
      <c r="BD93" s="368" t="e">
        <f t="shared" si="26"/>
        <v>#DIV/0!</v>
      </c>
      <c r="BE93" s="383"/>
      <c r="BF93" s="383"/>
      <c r="BG93" s="447"/>
    </row>
    <row r="94" spans="1:59" ht="16.5" customHeight="1" x14ac:dyDescent="0.25">
      <c r="A94" s="384"/>
      <c r="B94" s="351" t="s">
        <v>288</v>
      </c>
      <c r="C94" s="390" t="s">
        <v>289</v>
      </c>
      <c r="D94" s="385" t="s">
        <v>341</v>
      </c>
      <c r="E94" s="448" t="s">
        <v>330</v>
      </c>
      <c r="F94" s="386" t="str">
        <f t="shared" si="18"/>
        <v>076001VENP_</v>
      </c>
      <c r="G94" s="387" t="str">
        <f t="shared" si="19"/>
        <v>076001VENP__</v>
      </c>
      <c r="H94" s="354" t="s">
        <v>19</v>
      </c>
      <c r="I94" s="354" t="s">
        <v>14</v>
      </c>
      <c r="J94" s="351">
        <v>2</v>
      </c>
      <c r="K94" s="351"/>
      <c r="L94" s="388"/>
      <c r="M94" s="360" t="s">
        <v>10</v>
      </c>
      <c r="N94" s="351">
        <v>3</v>
      </c>
      <c r="O94" s="351">
        <v>305</v>
      </c>
      <c r="P94" s="351">
        <v>610</v>
      </c>
      <c r="Q94" s="351">
        <v>68</v>
      </c>
      <c r="R94" s="351"/>
      <c r="S94" s="351"/>
      <c r="T94" s="351"/>
      <c r="U94" s="378" t="s">
        <v>143</v>
      </c>
      <c r="V94" s="379"/>
      <c r="W94" s="389"/>
      <c r="X94" s="459"/>
      <c r="Y94" s="459"/>
      <c r="Z94" s="460"/>
      <c r="AA94" s="461"/>
      <c r="AB94" s="380">
        <f t="shared" si="20"/>
        <v>0</v>
      </c>
      <c r="AC94" s="381">
        <f>(AB94*N94)*J94</f>
        <v>0</v>
      </c>
      <c r="AD94" s="382"/>
      <c r="AE94" s="381">
        <f t="shared" si="21"/>
        <v>0</v>
      </c>
      <c r="AF94" s="476"/>
      <c r="AG94" s="476"/>
      <c r="AH94" s="383"/>
      <c r="AI94" s="367"/>
      <c r="AJ94" s="368" t="e">
        <f t="shared" si="22"/>
        <v>#DIV/0!</v>
      </c>
      <c r="AK94" s="383"/>
      <c r="AL94" s="383"/>
      <c r="AM94" s="383"/>
      <c r="AN94" s="367"/>
      <c r="AO94" s="368" t="e">
        <f t="shared" si="23"/>
        <v>#DIV/0!</v>
      </c>
      <c r="AP94" s="383"/>
      <c r="AQ94" s="383"/>
      <c r="AR94" s="383"/>
      <c r="AS94" s="367"/>
      <c r="AT94" s="368" t="e">
        <f t="shared" si="24"/>
        <v>#DIV/0!</v>
      </c>
      <c r="AU94" s="383"/>
      <c r="AV94" s="383"/>
      <c r="AW94" s="383"/>
      <c r="AX94" s="367"/>
      <c r="AY94" s="368" t="e">
        <f t="shared" si="25"/>
        <v>#DIV/0!</v>
      </c>
      <c r="AZ94" s="383"/>
      <c r="BA94" s="383"/>
      <c r="BB94" s="383"/>
      <c r="BC94" s="367"/>
      <c r="BD94" s="368" t="e">
        <f t="shared" si="26"/>
        <v>#DIV/0!</v>
      </c>
      <c r="BE94" s="383"/>
      <c r="BF94" s="383"/>
      <c r="BG94" s="447"/>
    </row>
    <row r="95" spans="1:59" ht="16.5" customHeight="1" x14ac:dyDescent="0.25">
      <c r="A95" s="384"/>
      <c r="B95" s="351" t="s">
        <v>288</v>
      </c>
      <c r="C95" s="390" t="s">
        <v>289</v>
      </c>
      <c r="D95" s="385" t="s">
        <v>341</v>
      </c>
      <c r="E95" s="448"/>
      <c r="F95" s="386" t="str">
        <f t="shared" si="18"/>
        <v>076001VENP_</v>
      </c>
      <c r="G95" s="387" t="str">
        <f t="shared" si="19"/>
        <v>076001VENP__</v>
      </c>
      <c r="H95" s="354" t="s">
        <v>19</v>
      </c>
      <c r="I95" s="354" t="s">
        <v>14</v>
      </c>
      <c r="J95" s="351">
        <v>2</v>
      </c>
      <c r="K95" s="351"/>
      <c r="L95" s="388"/>
      <c r="M95" s="360" t="s">
        <v>10</v>
      </c>
      <c r="N95" s="351">
        <v>3</v>
      </c>
      <c r="O95" s="351">
        <v>305</v>
      </c>
      <c r="P95" s="351">
        <v>305</v>
      </c>
      <c r="Q95" s="351">
        <v>68</v>
      </c>
      <c r="R95" s="351"/>
      <c r="S95" s="351"/>
      <c r="T95" s="351"/>
      <c r="U95" s="378" t="s">
        <v>143</v>
      </c>
      <c r="V95" s="379"/>
      <c r="W95" s="389"/>
      <c r="X95" s="459"/>
      <c r="Y95" s="459"/>
      <c r="Z95" s="460"/>
      <c r="AA95" s="461"/>
      <c r="AB95" s="380">
        <f t="shared" si="20"/>
        <v>0</v>
      </c>
      <c r="AC95" s="381">
        <f>(AB95*N95)*J95</f>
        <v>0</v>
      </c>
      <c r="AD95" s="382"/>
      <c r="AE95" s="381">
        <f t="shared" si="21"/>
        <v>0</v>
      </c>
      <c r="AF95" s="476"/>
      <c r="AG95" s="476"/>
      <c r="AH95" s="383"/>
      <c r="AI95" s="367"/>
      <c r="AJ95" s="368" t="e">
        <f t="shared" si="22"/>
        <v>#DIV/0!</v>
      </c>
      <c r="AK95" s="383"/>
      <c r="AL95" s="383"/>
      <c r="AM95" s="383"/>
      <c r="AN95" s="367"/>
      <c r="AO95" s="368" t="e">
        <f t="shared" si="23"/>
        <v>#DIV/0!</v>
      </c>
      <c r="AP95" s="383"/>
      <c r="AQ95" s="383"/>
      <c r="AR95" s="383"/>
      <c r="AS95" s="367"/>
      <c r="AT95" s="368" t="e">
        <f t="shared" si="24"/>
        <v>#DIV/0!</v>
      </c>
      <c r="AU95" s="383"/>
      <c r="AV95" s="383"/>
      <c r="AW95" s="383"/>
      <c r="AX95" s="367"/>
      <c r="AY95" s="368" t="e">
        <f t="shared" si="25"/>
        <v>#DIV/0!</v>
      </c>
      <c r="AZ95" s="383"/>
      <c r="BA95" s="383"/>
      <c r="BB95" s="383"/>
      <c r="BC95" s="367"/>
      <c r="BD95" s="368" t="e">
        <f t="shared" si="26"/>
        <v>#DIV/0!</v>
      </c>
      <c r="BE95" s="383"/>
      <c r="BF95" s="383"/>
      <c r="BG95" s="447"/>
    </row>
    <row r="96" spans="1:59" ht="16.5" customHeight="1" x14ac:dyDescent="0.25">
      <c r="A96" s="384"/>
      <c r="B96" s="351" t="s">
        <v>288</v>
      </c>
      <c r="C96" s="390" t="s">
        <v>289</v>
      </c>
      <c r="D96" s="395" t="s">
        <v>341</v>
      </c>
      <c r="E96" s="448" t="s">
        <v>331</v>
      </c>
      <c r="F96" s="396" t="str">
        <f t="shared" si="18"/>
        <v>076001VENP_</v>
      </c>
      <c r="G96" s="397" t="str">
        <f t="shared" si="19"/>
        <v>076001VENP__</v>
      </c>
      <c r="H96" s="354" t="s">
        <v>19</v>
      </c>
      <c r="I96" s="354" t="s">
        <v>14</v>
      </c>
      <c r="J96" s="351">
        <v>2</v>
      </c>
      <c r="K96" s="393"/>
      <c r="L96" s="388"/>
      <c r="M96" s="360" t="s">
        <v>10</v>
      </c>
      <c r="N96" s="351">
        <v>3</v>
      </c>
      <c r="O96" s="351">
        <v>305</v>
      </c>
      <c r="P96" s="351">
        <v>305</v>
      </c>
      <c r="Q96" s="351">
        <v>68</v>
      </c>
      <c r="R96" s="351"/>
      <c r="S96" s="351"/>
      <c r="T96" s="351"/>
      <c r="U96" s="378" t="s">
        <v>143</v>
      </c>
      <c r="V96" s="379"/>
      <c r="W96" s="389"/>
      <c r="X96" s="459"/>
      <c r="Y96" s="459"/>
      <c r="Z96" s="460"/>
      <c r="AA96" s="461"/>
      <c r="AB96" s="380">
        <f t="shared" si="20"/>
        <v>0</v>
      </c>
      <c r="AC96" s="381">
        <f>(AB96*N96)*J96</f>
        <v>0</v>
      </c>
      <c r="AD96" s="382"/>
      <c r="AE96" s="381">
        <f t="shared" si="21"/>
        <v>0</v>
      </c>
      <c r="AF96" s="476"/>
      <c r="AG96" s="476"/>
      <c r="AH96" s="383"/>
      <c r="AI96" s="367"/>
      <c r="AJ96" s="368" t="e">
        <f t="shared" si="22"/>
        <v>#DIV/0!</v>
      </c>
      <c r="AK96" s="383"/>
      <c r="AL96" s="383"/>
      <c r="AM96" s="383"/>
      <c r="AN96" s="367"/>
      <c r="AO96" s="368" t="e">
        <f t="shared" si="23"/>
        <v>#DIV/0!</v>
      </c>
      <c r="AP96" s="383"/>
      <c r="AQ96" s="383"/>
      <c r="AR96" s="383"/>
      <c r="AS96" s="367"/>
      <c r="AT96" s="368" t="e">
        <f t="shared" si="24"/>
        <v>#DIV/0!</v>
      </c>
      <c r="AU96" s="383"/>
      <c r="AV96" s="383"/>
      <c r="AW96" s="383"/>
      <c r="AX96" s="367"/>
      <c r="AY96" s="368" t="e">
        <f t="shared" si="25"/>
        <v>#DIV/0!</v>
      </c>
      <c r="AZ96" s="383"/>
      <c r="BA96" s="383"/>
      <c r="BB96" s="383"/>
      <c r="BC96" s="367"/>
      <c r="BD96" s="368" t="e">
        <f t="shared" si="26"/>
        <v>#DIV/0!</v>
      </c>
      <c r="BE96" s="383"/>
      <c r="BF96" s="383"/>
      <c r="BG96" s="447"/>
    </row>
    <row r="97" spans="1:59" ht="16.5" customHeight="1" x14ac:dyDescent="0.25">
      <c r="A97" s="384"/>
      <c r="B97" s="351" t="s">
        <v>288</v>
      </c>
      <c r="C97" s="390" t="s">
        <v>289</v>
      </c>
      <c r="D97" s="385" t="s">
        <v>341</v>
      </c>
      <c r="E97" s="448"/>
      <c r="F97" s="386" t="str">
        <f t="shared" si="18"/>
        <v>076001VENP_</v>
      </c>
      <c r="G97" s="387" t="str">
        <f t="shared" si="19"/>
        <v>076001VENP__</v>
      </c>
      <c r="H97" s="354" t="s">
        <v>19</v>
      </c>
      <c r="I97" s="354" t="s">
        <v>14</v>
      </c>
      <c r="J97" s="351">
        <v>1</v>
      </c>
      <c r="K97" s="351"/>
      <c r="L97" s="388"/>
      <c r="M97" s="360" t="s">
        <v>10</v>
      </c>
      <c r="N97" s="351">
        <v>3</v>
      </c>
      <c r="O97" s="351">
        <v>305</v>
      </c>
      <c r="P97" s="351">
        <v>305</v>
      </c>
      <c r="Q97" s="351">
        <v>68</v>
      </c>
      <c r="R97" s="351"/>
      <c r="S97" s="351"/>
      <c r="T97" s="351"/>
      <c r="U97" s="378" t="s">
        <v>143</v>
      </c>
      <c r="V97" s="379"/>
      <c r="W97" s="389"/>
      <c r="X97" s="459"/>
      <c r="Y97" s="459"/>
      <c r="Z97" s="460"/>
      <c r="AA97" s="461"/>
      <c r="AB97" s="380">
        <f t="shared" si="20"/>
        <v>0</v>
      </c>
      <c r="AC97" s="381">
        <f>(AB97*N97)*J97</f>
        <v>0</v>
      </c>
      <c r="AD97" s="382"/>
      <c r="AE97" s="381">
        <f t="shared" si="21"/>
        <v>0</v>
      </c>
      <c r="AF97" s="476"/>
      <c r="AG97" s="476"/>
      <c r="AH97" s="383"/>
      <c r="AI97" s="367"/>
      <c r="AJ97" s="368" t="e">
        <f t="shared" si="22"/>
        <v>#DIV/0!</v>
      </c>
      <c r="AK97" s="383"/>
      <c r="AL97" s="383"/>
      <c r="AM97" s="383"/>
      <c r="AN97" s="367"/>
      <c r="AO97" s="368" t="e">
        <f t="shared" si="23"/>
        <v>#DIV/0!</v>
      </c>
      <c r="AP97" s="383"/>
      <c r="AQ97" s="383"/>
      <c r="AR97" s="383"/>
      <c r="AS97" s="367"/>
      <c r="AT97" s="368" t="e">
        <f t="shared" si="24"/>
        <v>#DIV/0!</v>
      </c>
      <c r="AU97" s="383"/>
      <c r="AV97" s="383"/>
      <c r="AW97" s="383"/>
      <c r="AX97" s="367"/>
      <c r="AY97" s="368" t="e">
        <f t="shared" si="25"/>
        <v>#DIV/0!</v>
      </c>
      <c r="AZ97" s="383"/>
      <c r="BA97" s="383"/>
      <c r="BB97" s="383"/>
      <c r="BC97" s="367"/>
      <c r="BD97" s="368" t="e">
        <f t="shared" si="26"/>
        <v>#DIV/0!</v>
      </c>
      <c r="BE97" s="383"/>
      <c r="BF97" s="383"/>
      <c r="BG97" s="447"/>
    </row>
    <row r="98" spans="1:59" ht="16.5" customHeight="1" x14ac:dyDescent="0.25">
      <c r="A98" s="384"/>
      <c r="B98" s="351" t="s">
        <v>288</v>
      </c>
      <c r="C98" s="390" t="s">
        <v>289</v>
      </c>
      <c r="D98" s="385" t="s">
        <v>341</v>
      </c>
      <c r="E98" s="448" t="s">
        <v>332</v>
      </c>
      <c r="F98" s="386" t="str">
        <f t="shared" si="18"/>
        <v>076001VENP_</v>
      </c>
      <c r="G98" s="387" t="str">
        <f t="shared" si="19"/>
        <v>076001VENP__</v>
      </c>
      <c r="H98" s="354" t="s">
        <v>19</v>
      </c>
      <c r="I98" s="354" t="s">
        <v>14</v>
      </c>
      <c r="J98" s="351">
        <v>2</v>
      </c>
      <c r="K98" s="351"/>
      <c r="L98" s="388"/>
      <c r="M98" s="360" t="s">
        <v>10</v>
      </c>
      <c r="N98" s="351">
        <v>3</v>
      </c>
      <c r="O98" s="351">
        <v>305</v>
      </c>
      <c r="P98" s="351">
        <v>305</v>
      </c>
      <c r="Q98" s="351">
        <v>68</v>
      </c>
      <c r="R98" s="351"/>
      <c r="S98" s="351"/>
      <c r="T98" s="351"/>
      <c r="U98" s="378" t="s">
        <v>143</v>
      </c>
      <c r="V98" s="379"/>
      <c r="W98" s="389"/>
      <c r="X98" s="459"/>
      <c r="Y98" s="459"/>
      <c r="Z98" s="460"/>
      <c r="AA98" s="461"/>
      <c r="AB98" s="380">
        <f t="shared" si="20"/>
        <v>0</v>
      </c>
      <c r="AC98" s="381">
        <f>(AB98*N98)*J98</f>
        <v>0</v>
      </c>
      <c r="AD98" s="382"/>
      <c r="AE98" s="381">
        <f t="shared" si="21"/>
        <v>0</v>
      </c>
      <c r="AF98" s="476"/>
      <c r="AG98" s="476"/>
      <c r="AH98" s="383"/>
      <c r="AI98" s="367"/>
      <c r="AJ98" s="368" t="e">
        <f t="shared" si="22"/>
        <v>#DIV/0!</v>
      </c>
      <c r="AK98" s="383"/>
      <c r="AL98" s="383"/>
      <c r="AM98" s="383"/>
      <c r="AN98" s="367"/>
      <c r="AO98" s="368" t="e">
        <f t="shared" si="23"/>
        <v>#DIV/0!</v>
      </c>
      <c r="AP98" s="383"/>
      <c r="AQ98" s="383"/>
      <c r="AR98" s="383"/>
      <c r="AS98" s="367"/>
      <c r="AT98" s="368" t="e">
        <f t="shared" si="24"/>
        <v>#DIV/0!</v>
      </c>
      <c r="AU98" s="383"/>
      <c r="AV98" s="383"/>
      <c r="AW98" s="383"/>
      <c r="AX98" s="367"/>
      <c r="AY98" s="368" t="e">
        <f t="shared" si="25"/>
        <v>#DIV/0!</v>
      </c>
      <c r="AZ98" s="383"/>
      <c r="BA98" s="383"/>
      <c r="BB98" s="383"/>
      <c r="BC98" s="367"/>
      <c r="BD98" s="368" t="e">
        <f t="shared" si="26"/>
        <v>#DIV/0!</v>
      </c>
      <c r="BE98" s="383"/>
      <c r="BF98" s="383"/>
      <c r="BG98" s="447"/>
    </row>
    <row r="99" spans="1:59" ht="16.5" customHeight="1" x14ac:dyDescent="0.25">
      <c r="A99" s="384"/>
      <c r="B99" s="351" t="s">
        <v>288</v>
      </c>
      <c r="C99" s="390" t="s">
        <v>289</v>
      </c>
      <c r="D99" s="385" t="s">
        <v>341</v>
      </c>
      <c r="E99" s="448"/>
      <c r="F99" s="386" t="str">
        <f t="shared" si="18"/>
        <v>076001VENP_</v>
      </c>
      <c r="G99" s="387" t="str">
        <f t="shared" si="19"/>
        <v>076001VENP__</v>
      </c>
      <c r="H99" s="354" t="s">
        <v>19</v>
      </c>
      <c r="I99" s="354" t="s">
        <v>14</v>
      </c>
      <c r="J99" s="351">
        <v>1</v>
      </c>
      <c r="K99" s="351"/>
      <c r="L99" s="388"/>
      <c r="M99" s="360" t="s">
        <v>10</v>
      </c>
      <c r="N99" s="351">
        <v>3</v>
      </c>
      <c r="O99" s="351">
        <v>305</v>
      </c>
      <c r="P99" s="351">
        <v>305</v>
      </c>
      <c r="Q99" s="351">
        <v>68</v>
      </c>
      <c r="R99" s="351"/>
      <c r="S99" s="351"/>
      <c r="T99" s="351"/>
      <c r="U99" s="378" t="s">
        <v>143</v>
      </c>
      <c r="V99" s="379"/>
      <c r="W99" s="389"/>
      <c r="X99" s="459"/>
      <c r="Y99" s="459"/>
      <c r="Z99" s="460"/>
      <c r="AA99" s="461"/>
      <c r="AB99" s="380">
        <f t="shared" si="20"/>
        <v>0</v>
      </c>
      <c r="AC99" s="381">
        <f>(AB99*N99)*J99</f>
        <v>0</v>
      </c>
      <c r="AD99" s="382"/>
      <c r="AE99" s="381">
        <f t="shared" si="21"/>
        <v>0</v>
      </c>
      <c r="AF99" s="476"/>
      <c r="AG99" s="476"/>
      <c r="AH99" s="383"/>
      <c r="AI99" s="367"/>
      <c r="AJ99" s="368" t="e">
        <f t="shared" si="22"/>
        <v>#DIV/0!</v>
      </c>
      <c r="AK99" s="383"/>
      <c r="AL99" s="383"/>
      <c r="AM99" s="383"/>
      <c r="AN99" s="367"/>
      <c r="AO99" s="368" t="e">
        <f t="shared" si="23"/>
        <v>#DIV/0!</v>
      </c>
      <c r="AP99" s="383"/>
      <c r="AQ99" s="383"/>
      <c r="AR99" s="383"/>
      <c r="AS99" s="367"/>
      <c r="AT99" s="368" t="e">
        <f t="shared" si="24"/>
        <v>#DIV/0!</v>
      </c>
      <c r="AU99" s="383"/>
      <c r="AV99" s="383"/>
      <c r="AW99" s="383"/>
      <c r="AX99" s="367"/>
      <c r="AY99" s="368" t="e">
        <f t="shared" si="25"/>
        <v>#DIV/0!</v>
      </c>
      <c r="AZ99" s="383"/>
      <c r="BA99" s="383"/>
      <c r="BB99" s="383"/>
      <c r="BC99" s="367"/>
      <c r="BD99" s="368" t="e">
        <f t="shared" si="26"/>
        <v>#DIV/0!</v>
      </c>
      <c r="BE99" s="383"/>
      <c r="BF99" s="383"/>
      <c r="BG99" s="447"/>
    </row>
    <row r="100" spans="1:59" ht="16.5" customHeight="1" x14ac:dyDescent="0.25">
      <c r="A100" s="384"/>
      <c r="B100" s="351" t="s">
        <v>288</v>
      </c>
      <c r="C100" s="390" t="s">
        <v>289</v>
      </c>
      <c r="D100" s="385" t="s">
        <v>341</v>
      </c>
      <c r="E100" s="448" t="s">
        <v>333</v>
      </c>
      <c r="F100" s="386" t="str">
        <f t="shared" si="18"/>
        <v>076001VENP_</v>
      </c>
      <c r="G100" s="387" t="str">
        <f t="shared" si="19"/>
        <v>076001VENP__</v>
      </c>
      <c r="H100" s="354" t="s">
        <v>19</v>
      </c>
      <c r="I100" s="354" t="s">
        <v>14</v>
      </c>
      <c r="J100" s="351">
        <v>2</v>
      </c>
      <c r="K100" s="351"/>
      <c r="L100" s="388"/>
      <c r="M100" s="360" t="s">
        <v>10</v>
      </c>
      <c r="N100" s="351">
        <v>3</v>
      </c>
      <c r="O100" s="351">
        <v>305</v>
      </c>
      <c r="P100" s="351">
        <v>305</v>
      </c>
      <c r="Q100" s="351">
        <v>68</v>
      </c>
      <c r="R100" s="351"/>
      <c r="S100" s="351"/>
      <c r="T100" s="351"/>
      <c r="U100" s="378" t="s">
        <v>143</v>
      </c>
      <c r="V100" s="379"/>
      <c r="W100" s="389"/>
      <c r="X100" s="459"/>
      <c r="Y100" s="459"/>
      <c r="Z100" s="460"/>
      <c r="AA100" s="461"/>
      <c r="AB100" s="380">
        <f t="shared" si="20"/>
        <v>0</v>
      </c>
      <c r="AC100" s="381">
        <f>(AB100*N100)*J100</f>
        <v>0</v>
      </c>
      <c r="AD100" s="382"/>
      <c r="AE100" s="381">
        <f t="shared" si="21"/>
        <v>0</v>
      </c>
      <c r="AF100" s="476"/>
      <c r="AG100" s="476"/>
      <c r="AH100" s="383"/>
      <c r="AI100" s="367"/>
      <c r="AJ100" s="368" t="e">
        <f t="shared" si="22"/>
        <v>#DIV/0!</v>
      </c>
      <c r="AK100" s="383"/>
      <c r="AL100" s="383"/>
      <c r="AM100" s="383"/>
      <c r="AN100" s="367"/>
      <c r="AO100" s="368" t="e">
        <f t="shared" si="23"/>
        <v>#DIV/0!</v>
      </c>
      <c r="AP100" s="383"/>
      <c r="AQ100" s="383"/>
      <c r="AR100" s="383"/>
      <c r="AS100" s="367"/>
      <c r="AT100" s="368" t="e">
        <f t="shared" si="24"/>
        <v>#DIV/0!</v>
      </c>
      <c r="AU100" s="383"/>
      <c r="AV100" s="383"/>
      <c r="AW100" s="383"/>
      <c r="AX100" s="367"/>
      <c r="AY100" s="368" t="e">
        <f t="shared" si="25"/>
        <v>#DIV/0!</v>
      </c>
      <c r="AZ100" s="383"/>
      <c r="BA100" s="383"/>
      <c r="BB100" s="383"/>
      <c r="BC100" s="367"/>
      <c r="BD100" s="368" t="e">
        <f t="shared" si="26"/>
        <v>#DIV/0!</v>
      </c>
      <c r="BE100" s="383"/>
      <c r="BF100" s="383"/>
      <c r="BG100" s="447"/>
    </row>
    <row r="101" spans="1:59" ht="16.5" customHeight="1" x14ac:dyDescent="0.25">
      <c r="A101" s="384"/>
      <c r="B101" s="351" t="s">
        <v>288</v>
      </c>
      <c r="C101" s="390" t="s">
        <v>289</v>
      </c>
      <c r="D101" s="372" t="s">
        <v>341</v>
      </c>
      <c r="E101" s="448"/>
      <c r="F101" s="373" t="str">
        <f t="shared" si="18"/>
        <v>076001VENP_</v>
      </c>
      <c r="G101" s="374" t="str">
        <f t="shared" si="19"/>
        <v>076001VENP__</v>
      </c>
      <c r="H101" s="354" t="s">
        <v>19</v>
      </c>
      <c r="I101" s="354" t="s">
        <v>14</v>
      </c>
      <c r="J101" s="351">
        <v>1</v>
      </c>
      <c r="K101" s="377"/>
      <c r="L101" s="388"/>
      <c r="M101" s="360" t="s">
        <v>10</v>
      </c>
      <c r="N101" s="351">
        <v>3</v>
      </c>
      <c r="O101" s="351">
        <v>305</v>
      </c>
      <c r="P101" s="351">
        <v>305</v>
      </c>
      <c r="Q101" s="351">
        <v>68</v>
      </c>
      <c r="R101" s="351"/>
      <c r="S101" s="351"/>
      <c r="T101" s="351"/>
      <c r="U101" s="378" t="s">
        <v>143</v>
      </c>
      <c r="V101" s="379"/>
      <c r="W101" s="389"/>
      <c r="X101" s="459"/>
      <c r="Y101" s="459"/>
      <c r="Z101" s="460"/>
      <c r="AA101" s="461"/>
      <c r="AB101" s="380">
        <f t="shared" si="20"/>
        <v>0</v>
      </c>
      <c r="AC101" s="381">
        <f>(AB101*N101)*J101</f>
        <v>0</v>
      </c>
      <c r="AD101" s="382"/>
      <c r="AE101" s="381">
        <f t="shared" si="21"/>
        <v>0</v>
      </c>
      <c r="AF101" s="476"/>
      <c r="AG101" s="476"/>
      <c r="AH101" s="383"/>
      <c r="AI101" s="367"/>
      <c r="AJ101" s="368" t="e">
        <f t="shared" si="22"/>
        <v>#DIV/0!</v>
      </c>
      <c r="AK101" s="383"/>
      <c r="AL101" s="383"/>
      <c r="AM101" s="383"/>
      <c r="AN101" s="367"/>
      <c r="AO101" s="368" t="e">
        <f t="shared" si="23"/>
        <v>#DIV/0!</v>
      </c>
      <c r="AP101" s="383"/>
      <c r="AQ101" s="383"/>
      <c r="AR101" s="383"/>
      <c r="AS101" s="367"/>
      <c r="AT101" s="368" t="e">
        <f t="shared" si="24"/>
        <v>#DIV/0!</v>
      </c>
      <c r="AU101" s="383"/>
      <c r="AV101" s="383"/>
      <c r="AW101" s="383"/>
      <c r="AX101" s="367"/>
      <c r="AY101" s="368" t="e">
        <f t="shared" si="25"/>
        <v>#DIV/0!</v>
      </c>
      <c r="AZ101" s="383"/>
      <c r="BA101" s="383"/>
      <c r="BB101" s="383"/>
      <c r="BC101" s="367"/>
      <c r="BD101" s="368" t="e">
        <f t="shared" si="26"/>
        <v>#DIV/0!</v>
      </c>
      <c r="BE101" s="383"/>
      <c r="BF101" s="383"/>
      <c r="BG101" s="447"/>
    </row>
    <row r="102" spans="1:59" ht="16.5" customHeight="1" x14ac:dyDescent="0.25">
      <c r="A102" s="384"/>
      <c r="B102" s="351" t="s">
        <v>288</v>
      </c>
      <c r="C102" s="390" t="s">
        <v>289</v>
      </c>
      <c r="D102" s="385" t="s">
        <v>341</v>
      </c>
      <c r="E102" s="448" t="s">
        <v>334</v>
      </c>
      <c r="F102" s="386" t="str">
        <f t="shared" si="18"/>
        <v>076001VENP_</v>
      </c>
      <c r="G102" s="387" t="str">
        <f t="shared" si="19"/>
        <v>076001VENP__</v>
      </c>
      <c r="H102" s="354" t="s">
        <v>19</v>
      </c>
      <c r="I102" s="354" t="s">
        <v>14</v>
      </c>
      <c r="J102" s="351">
        <v>2</v>
      </c>
      <c r="K102" s="351"/>
      <c r="L102" s="388"/>
      <c r="M102" s="360" t="s">
        <v>10</v>
      </c>
      <c r="N102" s="351">
        <v>3</v>
      </c>
      <c r="O102" s="351">
        <v>305</v>
      </c>
      <c r="P102" s="351">
        <v>305</v>
      </c>
      <c r="Q102" s="351">
        <v>68</v>
      </c>
      <c r="R102" s="351"/>
      <c r="S102" s="351"/>
      <c r="T102" s="351"/>
      <c r="U102" s="378" t="s">
        <v>143</v>
      </c>
      <c r="V102" s="379"/>
      <c r="W102" s="389"/>
      <c r="X102" s="459"/>
      <c r="Y102" s="459"/>
      <c r="Z102" s="460"/>
      <c r="AA102" s="461"/>
      <c r="AB102" s="380">
        <f t="shared" si="20"/>
        <v>0</v>
      </c>
      <c r="AC102" s="381">
        <f>(AB102*N102)*J102</f>
        <v>0</v>
      </c>
      <c r="AD102" s="382"/>
      <c r="AE102" s="381">
        <f t="shared" si="21"/>
        <v>0</v>
      </c>
      <c r="AF102" s="476"/>
      <c r="AG102" s="476"/>
      <c r="AH102" s="383"/>
      <c r="AI102" s="367"/>
      <c r="AJ102" s="368" t="e">
        <f t="shared" si="22"/>
        <v>#DIV/0!</v>
      </c>
      <c r="AK102" s="383"/>
      <c r="AL102" s="383"/>
      <c r="AM102" s="383"/>
      <c r="AN102" s="367"/>
      <c r="AO102" s="368" t="e">
        <f t="shared" si="23"/>
        <v>#DIV/0!</v>
      </c>
      <c r="AP102" s="383"/>
      <c r="AQ102" s="383"/>
      <c r="AR102" s="383"/>
      <c r="AS102" s="367"/>
      <c r="AT102" s="368" t="e">
        <f t="shared" si="24"/>
        <v>#DIV/0!</v>
      </c>
      <c r="AU102" s="383"/>
      <c r="AV102" s="383"/>
      <c r="AW102" s="383"/>
      <c r="AX102" s="367"/>
      <c r="AY102" s="368" t="e">
        <f t="shared" si="25"/>
        <v>#DIV/0!</v>
      </c>
      <c r="AZ102" s="383"/>
      <c r="BA102" s="383"/>
      <c r="BB102" s="383"/>
      <c r="BC102" s="367"/>
      <c r="BD102" s="368" t="e">
        <f t="shared" si="26"/>
        <v>#DIV/0!</v>
      </c>
      <c r="BE102" s="383"/>
      <c r="BF102" s="383"/>
      <c r="BG102" s="447"/>
    </row>
    <row r="103" spans="1:59" ht="16.5" customHeight="1" x14ac:dyDescent="0.25">
      <c r="A103" s="384"/>
      <c r="B103" s="351" t="s">
        <v>288</v>
      </c>
      <c r="C103" s="390" t="s">
        <v>289</v>
      </c>
      <c r="D103" s="385" t="s">
        <v>341</v>
      </c>
      <c r="E103" s="448"/>
      <c r="F103" s="386" t="str">
        <f t="shared" si="18"/>
        <v>076001VENP_</v>
      </c>
      <c r="G103" s="387" t="str">
        <f t="shared" si="19"/>
        <v>076001VENP__</v>
      </c>
      <c r="H103" s="354" t="s">
        <v>19</v>
      </c>
      <c r="I103" s="354" t="s">
        <v>14</v>
      </c>
      <c r="J103" s="351">
        <v>1</v>
      </c>
      <c r="K103" s="351"/>
      <c r="L103" s="388"/>
      <c r="M103" s="360" t="s">
        <v>10</v>
      </c>
      <c r="N103" s="351">
        <v>3</v>
      </c>
      <c r="O103" s="351">
        <v>305</v>
      </c>
      <c r="P103" s="351">
        <v>305</v>
      </c>
      <c r="Q103" s="351">
        <v>68</v>
      </c>
      <c r="R103" s="351"/>
      <c r="S103" s="351"/>
      <c r="T103" s="351"/>
      <c r="U103" s="378" t="s">
        <v>143</v>
      </c>
      <c r="V103" s="379"/>
      <c r="W103" s="389"/>
      <c r="X103" s="459"/>
      <c r="Y103" s="459"/>
      <c r="Z103" s="460"/>
      <c r="AA103" s="461"/>
      <c r="AB103" s="380">
        <f t="shared" si="20"/>
        <v>0</v>
      </c>
      <c r="AC103" s="381">
        <f>(AB103*N103)*J103</f>
        <v>0</v>
      </c>
      <c r="AD103" s="382"/>
      <c r="AE103" s="381">
        <f t="shared" si="21"/>
        <v>0</v>
      </c>
      <c r="AF103" s="476"/>
      <c r="AG103" s="476"/>
      <c r="AH103" s="383"/>
      <c r="AI103" s="367"/>
      <c r="AJ103" s="368" t="e">
        <f t="shared" si="22"/>
        <v>#DIV/0!</v>
      </c>
      <c r="AK103" s="383"/>
      <c r="AL103" s="383"/>
      <c r="AM103" s="383"/>
      <c r="AN103" s="367"/>
      <c r="AO103" s="368" t="e">
        <f t="shared" si="23"/>
        <v>#DIV/0!</v>
      </c>
      <c r="AP103" s="383"/>
      <c r="AQ103" s="383"/>
      <c r="AR103" s="383"/>
      <c r="AS103" s="367"/>
      <c r="AT103" s="368" t="e">
        <f t="shared" si="24"/>
        <v>#DIV/0!</v>
      </c>
      <c r="AU103" s="383"/>
      <c r="AV103" s="383"/>
      <c r="AW103" s="383"/>
      <c r="AX103" s="367"/>
      <c r="AY103" s="368" t="e">
        <f t="shared" si="25"/>
        <v>#DIV/0!</v>
      </c>
      <c r="AZ103" s="383"/>
      <c r="BA103" s="383"/>
      <c r="BB103" s="383"/>
      <c r="BC103" s="367"/>
      <c r="BD103" s="368" t="e">
        <f t="shared" si="26"/>
        <v>#DIV/0!</v>
      </c>
      <c r="BE103" s="383"/>
      <c r="BF103" s="383"/>
      <c r="BG103" s="447"/>
    </row>
    <row r="104" spans="1:59" ht="16.5" customHeight="1" x14ac:dyDescent="0.25">
      <c r="A104" s="384"/>
      <c r="B104" s="351" t="s">
        <v>288</v>
      </c>
      <c r="C104" s="390" t="s">
        <v>289</v>
      </c>
      <c r="D104" s="385" t="s">
        <v>341</v>
      </c>
      <c r="E104" s="448" t="s">
        <v>335</v>
      </c>
      <c r="F104" s="386" t="str">
        <f t="shared" si="18"/>
        <v>076001VENP_</v>
      </c>
      <c r="G104" s="387" t="str">
        <f t="shared" si="19"/>
        <v>076001VENP__</v>
      </c>
      <c r="H104" s="354" t="s">
        <v>19</v>
      </c>
      <c r="I104" s="354" t="s">
        <v>14</v>
      </c>
      <c r="J104" s="351">
        <v>2</v>
      </c>
      <c r="K104" s="351"/>
      <c r="L104" s="388"/>
      <c r="M104" s="360" t="s">
        <v>10</v>
      </c>
      <c r="N104" s="351">
        <v>3</v>
      </c>
      <c r="O104" s="351">
        <v>305</v>
      </c>
      <c r="P104" s="351">
        <v>305</v>
      </c>
      <c r="Q104" s="351">
        <v>68</v>
      </c>
      <c r="R104" s="351"/>
      <c r="S104" s="351"/>
      <c r="T104" s="351"/>
      <c r="U104" s="378" t="s">
        <v>143</v>
      </c>
      <c r="V104" s="379"/>
      <c r="W104" s="389"/>
      <c r="X104" s="459"/>
      <c r="Y104" s="459"/>
      <c r="Z104" s="460"/>
      <c r="AA104" s="461"/>
      <c r="AB104" s="380">
        <f t="shared" si="20"/>
        <v>0</v>
      </c>
      <c r="AC104" s="381">
        <f>(AB104*N104)*J104</f>
        <v>0</v>
      </c>
      <c r="AD104" s="382"/>
      <c r="AE104" s="381">
        <f t="shared" si="21"/>
        <v>0</v>
      </c>
      <c r="AF104" s="476"/>
      <c r="AG104" s="476"/>
      <c r="AH104" s="383"/>
      <c r="AI104" s="367"/>
      <c r="AJ104" s="368" t="e">
        <f t="shared" si="22"/>
        <v>#DIV/0!</v>
      </c>
      <c r="AK104" s="383"/>
      <c r="AL104" s="383"/>
      <c r="AM104" s="383"/>
      <c r="AN104" s="367"/>
      <c r="AO104" s="368" t="e">
        <f t="shared" si="23"/>
        <v>#DIV/0!</v>
      </c>
      <c r="AP104" s="383"/>
      <c r="AQ104" s="383"/>
      <c r="AR104" s="383"/>
      <c r="AS104" s="367"/>
      <c r="AT104" s="368" t="e">
        <f t="shared" si="24"/>
        <v>#DIV/0!</v>
      </c>
      <c r="AU104" s="383"/>
      <c r="AV104" s="383"/>
      <c r="AW104" s="383"/>
      <c r="AX104" s="367"/>
      <c r="AY104" s="368" t="e">
        <f t="shared" si="25"/>
        <v>#DIV/0!</v>
      </c>
      <c r="AZ104" s="383"/>
      <c r="BA104" s="383"/>
      <c r="BB104" s="383"/>
      <c r="BC104" s="367"/>
      <c r="BD104" s="368" t="e">
        <f t="shared" si="26"/>
        <v>#DIV/0!</v>
      </c>
      <c r="BE104" s="383"/>
      <c r="BF104" s="383"/>
      <c r="BG104" s="447"/>
    </row>
    <row r="105" spans="1:59" ht="16.5" customHeight="1" x14ac:dyDescent="0.25">
      <c r="A105" s="384"/>
      <c r="B105" s="351" t="s">
        <v>288</v>
      </c>
      <c r="C105" s="390" t="s">
        <v>289</v>
      </c>
      <c r="D105" s="385" t="s">
        <v>341</v>
      </c>
      <c r="E105" s="448"/>
      <c r="F105" s="386" t="str">
        <f t="shared" si="18"/>
        <v>076001VENP_</v>
      </c>
      <c r="G105" s="387" t="str">
        <f t="shared" si="19"/>
        <v>076001VENP__</v>
      </c>
      <c r="H105" s="354" t="s">
        <v>19</v>
      </c>
      <c r="I105" s="354" t="s">
        <v>14</v>
      </c>
      <c r="J105" s="351">
        <v>1</v>
      </c>
      <c r="K105" s="351"/>
      <c r="L105" s="388"/>
      <c r="M105" s="360" t="s">
        <v>10</v>
      </c>
      <c r="N105" s="351">
        <v>3</v>
      </c>
      <c r="O105" s="351">
        <v>305</v>
      </c>
      <c r="P105" s="351">
        <v>305</v>
      </c>
      <c r="Q105" s="351">
        <v>68</v>
      </c>
      <c r="R105" s="351"/>
      <c r="S105" s="351"/>
      <c r="T105" s="351"/>
      <c r="U105" s="378" t="s">
        <v>143</v>
      </c>
      <c r="V105" s="379"/>
      <c r="W105" s="389"/>
      <c r="X105" s="459"/>
      <c r="Y105" s="459"/>
      <c r="Z105" s="460"/>
      <c r="AA105" s="461"/>
      <c r="AB105" s="380">
        <f t="shared" si="20"/>
        <v>0</v>
      </c>
      <c r="AC105" s="381">
        <f>(AB105*N105)*J105</f>
        <v>0</v>
      </c>
      <c r="AD105" s="382"/>
      <c r="AE105" s="381">
        <f t="shared" si="21"/>
        <v>0</v>
      </c>
      <c r="AF105" s="476"/>
      <c r="AG105" s="476"/>
      <c r="AH105" s="383"/>
      <c r="AI105" s="367"/>
      <c r="AJ105" s="368" t="e">
        <f t="shared" si="22"/>
        <v>#DIV/0!</v>
      </c>
      <c r="AK105" s="383"/>
      <c r="AL105" s="383"/>
      <c r="AM105" s="383"/>
      <c r="AN105" s="367"/>
      <c r="AO105" s="368" t="e">
        <f t="shared" si="23"/>
        <v>#DIV/0!</v>
      </c>
      <c r="AP105" s="383"/>
      <c r="AQ105" s="383"/>
      <c r="AR105" s="383"/>
      <c r="AS105" s="367"/>
      <c r="AT105" s="368" t="e">
        <f t="shared" si="24"/>
        <v>#DIV/0!</v>
      </c>
      <c r="AU105" s="383"/>
      <c r="AV105" s="383"/>
      <c r="AW105" s="383"/>
      <c r="AX105" s="367"/>
      <c r="AY105" s="368" t="e">
        <f t="shared" si="25"/>
        <v>#DIV/0!</v>
      </c>
      <c r="AZ105" s="383"/>
      <c r="BA105" s="383"/>
      <c r="BB105" s="383"/>
      <c r="BC105" s="367"/>
      <c r="BD105" s="368" t="e">
        <f t="shared" si="26"/>
        <v>#DIV/0!</v>
      </c>
      <c r="BE105" s="383"/>
      <c r="BF105" s="383"/>
      <c r="BG105" s="447"/>
    </row>
    <row r="106" spans="1:59" ht="16.5" customHeight="1" x14ac:dyDescent="0.25">
      <c r="A106" s="384"/>
      <c r="B106" s="351" t="s">
        <v>288</v>
      </c>
      <c r="C106" s="390" t="s">
        <v>289</v>
      </c>
      <c r="D106" s="385" t="s">
        <v>341</v>
      </c>
      <c r="E106" s="448" t="s">
        <v>336</v>
      </c>
      <c r="F106" s="386" t="str">
        <f t="shared" ref="F106:F116" si="27">CONCATENATE(C106,I106,M106,K106)</f>
        <v>076001VENP_</v>
      </c>
      <c r="G106" s="387" t="str">
        <f t="shared" ref="G106:G116" si="28">CONCATENATE(C106,I106,M106,K106,M106,L106)</f>
        <v>076001VENP__</v>
      </c>
      <c r="H106" s="354" t="s">
        <v>19</v>
      </c>
      <c r="I106" s="354" t="s">
        <v>14</v>
      </c>
      <c r="J106" s="351">
        <v>2</v>
      </c>
      <c r="K106" s="351"/>
      <c r="L106" s="388"/>
      <c r="M106" s="360" t="s">
        <v>10</v>
      </c>
      <c r="N106" s="351">
        <v>3</v>
      </c>
      <c r="O106" s="351">
        <v>305</v>
      </c>
      <c r="P106" s="351">
        <v>305</v>
      </c>
      <c r="Q106" s="351">
        <v>68</v>
      </c>
      <c r="R106" s="351"/>
      <c r="S106" s="351"/>
      <c r="T106" s="351"/>
      <c r="U106" s="378" t="s">
        <v>143</v>
      </c>
      <c r="V106" s="379"/>
      <c r="W106" s="389"/>
      <c r="X106" s="459"/>
      <c r="Y106" s="459"/>
      <c r="Z106" s="460"/>
      <c r="AA106" s="461"/>
      <c r="AB106" s="380">
        <f t="shared" si="20"/>
        <v>0</v>
      </c>
      <c r="AC106" s="381">
        <f>(AB106*N106)*J106</f>
        <v>0</v>
      </c>
      <c r="AD106" s="382"/>
      <c r="AE106" s="381">
        <f t="shared" si="21"/>
        <v>0</v>
      </c>
      <c r="AF106" s="476"/>
      <c r="AG106" s="476"/>
      <c r="AH106" s="383"/>
      <c r="AI106" s="367"/>
      <c r="AJ106" s="368" t="e">
        <f t="shared" si="22"/>
        <v>#DIV/0!</v>
      </c>
      <c r="AK106" s="383"/>
      <c r="AL106" s="383"/>
      <c r="AM106" s="383"/>
      <c r="AN106" s="367"/>
      <c r="AO106" s="368" t="e">
        <f t="shared" si="23"/>
        <v>#DIV/0!</v>
      </c>
      <c r="AP106" s="383"/>
      <c r="AQ106" s="383"/>
      <c r="AR106" s="383"/>
      <c r="AS106" s="367"/>
      <c r="AT106" s="368" t="e">
        <f t="shared" si="24"/>
        <v>#DIV/0!</v>
      </c>
      <c r="AU106" s="383"/>
      <c r="AV106" s="383"/>
      <c r="AW106" s="383"/>
      <c r="AX106" s="367"/>
      <c r="AY106" s="368" t="e">
        <f t="shared" si="25"/>
        <v>#DIV/0!</v>
      </c>
      <c r="AZ106" s="383"/>
      <c r="BA106" s="383"/>
      <c r="BB106" s="383"/>
      <c r="BC106" s="367"/>
      <c r="BD106" s="368" t="e">
        <f t="shared" si="26"/>
        <v>#DIV/0!</v>
      </c>
      <c r="BE106" s="383"/>
      <c r="BF106" s="383"/>
      <c r="BG106" s="447"/>
    </row>
    <row r="107" spans="1:59" ht="16.5" customHeight="1" x14ac:dyDescent="0.25">
      <c r="A107" s="384"/>
      <c r="B107" s="351" t="s">
        <v>288</v>
      </c>
      <c r="C107" s="390" t="s">
        <v>289</v>
      </c>
      <c r="D107" s="385" t="s">
        <v>341</v>
      </c>
      <c r="E107" s="448"/>
      <c r="F107" s="386" t="str">
        <f t="shared" si="27"/>
        <v>076001VENP_</v>
      </c>
      <c r="G107" s="387" t="str">
        <f t="shared" si="28"/>
        <v>076001VENP__</v>
      </c>
      <c r="H107" s="354" t="s">
        <v>19</v>
      </c>
      <c r="I107" s="354" t="s">
        <v>14</v>
      </c>
      <c r="J107" s="351">
        <v>1</v>
      </c>
      <c r="K107" s="351"/>
      <c r="L107" s="388"/>
      <c r="M107" s="360" t="s">
        <v>10</v>
      </c>
      <c r="N107" s="351">
        <v>3</v>
      </c>
      <c r="O107" s="351">
        <v>305</v>
      </c>
      <c r="P107" s="351">
        <v>305</v>
      </c>
      <c r="Q107" s="351">
        <v>68</v>
      </c>
      <c r="R107" s="351"/>
      <c r="S107" s="351"/>
      <c r="T107" s="351"/>
      <c r="U107" s="378" t="s">
        <v>143</v>
      </c>
      <c r="V107" s="379"/>
      <c r="W107" s="389"/>
      <c r="X107" s="459"/>
      <c r="Y107" s="459"/>
      <c r="Z107" s="460"/>
      <c r="AA107" s="461"/>
      <c r="AB107" s="380">
        <f t="shared" si="20"/>
        <v>0</v>
      </c>
      <c r="AC107" s="381">
        <f>(AB107*N107)*J107</f>
        <v>0</v>
      </c>
      <c r="AD107" s="382"/>
      <c r="AE107" s="381">
        <f t="shared" si="21"/>
        <v>0</v>
      </c>
      <c r="AF107" s="476"/>
      <c r="AG107" s="476"/>
      <c r="AH107" s="383"/>
      <c r="AI107" s="367"/>
      <c r="AJ107" s="368" t="e">
        <f t="shared" si="22"/>
        <v>#DIV/0!</v>
      </c>
      <c r="AK107" s="383"/>
      <c r="AL107" s="383"/>
      <c r="AM107" s="383"/>
      <c r="AN107" s="367"/>
      <c r="AO107" s="368" t="e">
        <f t="shared" si="23"/>
        <v>#DIV/0!</v>
      </c>
      <c r="AP107" s="383"/>
      <c r="AQ107" s="383"/>
      <c r="AR107" s="383"/>
      <c r="AS107" s="367"/>
      <c r="AT107" s="368" t="e">
        <f t="shared" si="24"/>
        <v>#DIV/0!</v>
      </c>
      <c r="AU107" s="383"/>
      <c r="AV107" s="383"/>
      <c r="AW107" s="383"/>
      <c r="AX107" s="367"/>
      <c r="AY107" s="368" t="e">
        <f t="shared" si="25"/>
        <v>#DIV/0!</v>
      </c>
      <c r="AZ107" s="383"/>
      <c r="BA107" s="383"/>
      <c r="BB107" s="383"/>
      <c r="BC107" s="367"/>
      <c r="BD107" s="368" t="e">
        <f t="shared" si="26"/>
        <v>#DIV/0!</v>
      </c>
      <c r="BE107" s="383"/>
      <c r="BF107" s="383"/>
      <c r="BG107" s="447"/>
    </row>
    <row r="108" spans="1:59" ht="16.5" customHeight="1" x14ac:dyDescent="0.25">
      <c r="A108" s="384"/>
      <c r="B108" s="351" t="s">
        <v>288</v>
      </c>
      <c r="C108" s="390" t="s">
        <v>289</v>
      </c>
      <c r="D108" s="385" t="s">
        <v>341</v>
      </c>
      <c r="E108" s="446" t="s">
        <v>337</v>
      </c>
      <c r="F108" s="386" t="str">
        <f t="shared" si="27"/>
        <v>076001VENP_</v>
      </c>
      <c r="G108" s="387" t="str">
        <f t="shared" si="28"/>
        <v>076001VENP__</v>
      </c>
      <c r="H108" s="354" t="s">
        <v>19</v>
      </c>
      <c r="I108" s="354" t="s">
        <v>14</v>
      </c>
      <c r="J108" s="351">
        <v>1</v>
      </c>
      <c r="K108" s="351"/>
      <c r="L108" s="388"/>
      <c r="M108" s="360" t="s">
        <v>10</v>
      </c>
      <c r="N108" s="351">
        <v>3</v>
      </c>
      <c r="O108" s="351">
        <v>305</v>
      </c>
      <c r="P108" s="351">
        <v>610</v>
      </c>
      <c r="Q108" s="351">
        <v>68</v>
      </c>
      <c r="R108" s="351"/>
      <c r="S108" s="351"/>
      <c r="T108" s="351"/>
      <c r="U108" s="378" t="s">
        <v>143</v>
      </c>
      <c r="V108" s="379"/>
      <c r="W108" s="389"/>
      <c r="X108" s="459"/>
      <c r="Y108" s="459"/>
      <c r="Z108" s="460"/>
      <c r="AA108" s="461"/>
      <c r="AB108" s="380">
        <f t="shared" si="20"/>
        <v>0</v>
      </c>
      <c r="AC108" s="381">
        <f>(AB108*N108)*J108</f>
        <v>0</v>
      </c>
      <c r="AD108" s="382"/>
      <c r="AE108" s="381">
        <f t="shared" si="21"/>
        <v>0</v>
      </c>
      <c r="AF108" s="476"/>
      <c r="AG108" s="476"/>
      <c r="AH108" s="383"/>
      <c r="AI108" s="367"/>
      <c r="AJ108" s="368" t="e">
        <f t="shared" si="22"/>
        <v>#DIV/0!</v>
      </c>
      <c r="AK108" s="383"/>
      <c r="AL108" s="383"/>
      <c r="AM108" s="383"/>
      <c r="AN108" s="367"/>
      <c r="AO108" s="368" t="e">
        <f t="shared" si="23"/>
        <v>#DIV/0!</v>
      </c>
      <c r="AP108" s="383"/>
      <c r="AQ108" s="383"/>
      <c r="AR108" s="383"/>
      <c r="AS108" s="367"/>
      <c r="AT108" s="368" t="e">
        <f t="shared" si="24"/>
        <v>#DIV/0!</v>
      </c>
      <c r="AU108" s="383"/>
      <c r="AV108" s="383"/>
      <c r="AW108" s="383"/>
      <c r="AX108" s="367"/>
      <c r="AY108" s="368" t="e">
        <f t="shared" si="25"/>
        <v>#DIV/0!</v>
      </c>
      <c r="AZ108" s="383"/>
      <c r="BA108" s="383"/>
      <c r="BB108" s="383"/>
      <c r="BC108" s="367"/>
      <c r="BD108" s="368" t="e">
        <f t="shared" si="26"/>
        <v>#DIV/0!</v>
      </c>
      <c r="BE108" s="383"/>
      <c r="BF108" s="383"/>
      <c r="BG108" s="447"/>
    </row>
    <row r="109" spans="1:59" ht="16.5" customHeight="1" x14ac:dyDescent="0.25">
      <c r="A109" s="384"/>
      <c r="B109" s="351" t="s">
        <v>288</v>
      </c>
      <c r="C109" s="390" t="s">
        <v>289</v>
      </c>
      <c r="D109" s="385" t="s">
        <v>341</v>
      </c>
      <c r="E109" s="351" t="s">
        <v>338</v>
      </c>
      <c r="F109" s="386" t="str">
        <f t="shared" si="27"/>
        <v>076001VENP_</v>
      </c>
      <c r="G109" s="387" t="str">
        <f t="shared" si="28"/>
        <v>076001VENP__</v>
      </c>
      <c r="H109" s="354" t="s">
        <v>19</v>
      </c>
      <c r="I109" s="354" t="s">
        <v>14</v>
      </c>
      <c r="J109" s="351">
        <v>6</v>
      </c>
      <c r="K109" s="351"/>
      <c r="L109" s="388"/>
      <c r="M109" s="360" t="s">
        <v>10</v>
      </c>
      <c r="N109" s="351">
        <v>2</v>
      </c>
      <c r="O109" s="351">
        <v>592</v>
      </c>
      <c r="P109" s="351">
        <v>592</v>
      </c>
      <c r="Q109" s="351">
        <v>296</v>
      </c>
      <c r="R109" s="354"/>
      <c r="S109" s="351"/>
      <c r="T109" s="351"/>
      <c r="U109" s="378" t="s">
        <v>140</v>
      </c>
      <c r="V109" s="379"/>
      <c r="W109" s="389"/>
      <c r="X109" s="459"/>
      <c r="Y109" s="459"/>
      <c r="Z109" s="460"/>
      <c r="AA109" s="461"/>
      <c r="AB109" s="380">
        <f t="shared" si="20"/>
        <v>0</v>
      </c>
      <c r="AC109" s="381">
        <f>(AB109*N109)*J109</f>
        <v>0</v>
      </c>
      <c r="AD109" s="382"/>
      <c r="AE109" s="381">
        <f t="shared" si="21"/>
        <v>0</v>
      </c>
      <c r="AF109" s="476"/>
      <c r="AG109" s="476"/>
      <c r="AH109" s="383"/>
      <c r="AI109" s="367"/>
      <c r="AJ109" s="368" t="e">
        <f t="shared" si="22"/>
        <v>#DIV/0!</v>
      </c>
      <c r="AK109" s="383"/>
      <c r="AL109" s="383"/>
      <c r="AM109" s="383"/>
      <c r="AN109" s="367"/>
      <c r="AO109" s="368" t="e">
        <f t="shared" si="23"/>
        <v>#DIV/0!</v>
      </c>
      <c r="AP109" s="383"/>
      <c r="AQ109" s="383"/>
      <c r="AR109" s="383"/>
      <c r="AS109" s="367"/>
      <c r="AT109" s="368" t="e">
        <f t="shared" si="24"/>
        <v>#DIV/0!</v>
      </c>
      <c r="AU109" s="383"/>
      <c r="AV109" s="383"/>
      <c r="AW109" s="383"/>
      <c r="AX109" s="367"/>
      <c r="AY109" s="368" t="e">
        <f t="shared" si="25"/>
        <v>#DIV/0!</v>
      </c>
      <c r="AZ109" s="383"/>
      <c r="BA109" s="383"/>
      <c r="BB109" s="383"/>
      <c r="BC109" s="367"/>
      <c r="BD109" s="368" t="e">
        <f t="shared" si="26"/>
        <v>#DIV/0!</v>
      </c>
      <c r="BE109" s="383"/>
      <c r="BF109" s="383"/>
      <c r="BG109" s="447"/>
    </row>
    <row r="110" spans="1:59" ht="16.5" customHeight="1" x14ac:dyDescent="0.25">
      <c r="A110" s="384"/>
      <c r="B110" s="351" t="s">
        <v>288</v>
      </c>
      <c r="C110" s="390" t="s">
        <v>289</v>
      </c>
      <c r="D110" s="385" t="s">
        <v>341</v>
      </c>
      <c r="E110" s="351" t="s">
        <v>338</v>
      </c>
      <c r="F110" s="386" t="str">
        <f t="shared" si="27"/>
        <v>076001VENP_</v>
      </c>
      <c r="G110" s="387" t="str">
        <f t="shared" si="28"/>
        <v>076001VENP__</v>
      </c>
      <c r="H110" s="354" t="s">
        <v>19</v>
      </c>
      <c r="I110" s="354" t="s">
        <v>14</v>
      </c>
      <c r="J110" s="351">
        <v>5</v>
      </c>
      <c r="K110" s="351"/>
      <c r="L110" s="388"/>
      <c r="M110" s="360" t="s">
        <v>10</v>
      </c>
      <c r="N110" s="351">
        <v>2</v>
      </c>
      <c r="O110" s="351">
        <v>287</v>
      </c>
      <c r="P110" s="351">
        <v>592</v>
      </c>
      <c r="Q110" s="351">
        <v>296</v>
      </c>
      <c r="R110" s="354"/>
      <c r="S110" s="351"/>
      <c r="T110" s="351"/>
      <c r="U110" s="378" t="s">
        <v>140</v>
      </c>
      <c r="V110" s="379"/>
      <c r="W110" s="389"/>
      <c r="X110" s="459"/>
      <c r="Y110" s="459"/>
      <c r="Z110" s="460"/>
      <c r="AA110" s="461"/>
      <c r="AB110" s="380">
        <f t="shared" si="20"/>
        <v>0</v>
      </c>
      <c r="AC110" s="381">
        <f>(AB110*N110)*J110</f>
        <v>0</v>
      </c>
      <c r="AD110" s="382"/>
      <c r="AE110" s="381">
        <f t="shared" si="21"/>
        <v>0</v>
      </c>
      <c r="AF110" s="476"/>
      <c r="AG110" s="476"/>
      <c r="AH110" s="383"/>
      <c r="AI110" s="367"/>
      <c r="AJ110" s="368" t="e">
        <f t="shared" si="22"/>
        <v>#DIV/0!</v>
      </c>
      <c r="AK110" s="383"/>
      <c r="AL110" s="383"/>
      <c r="AM110" s="383"/>
      <c r="AN110" s="367"/>
      <c r="AO110" s="368" t="e">
        <f t="shared" si="23"/>
        <v>#DIV/0!</v>
      </c>
      <c r="AP110" s="383"/>
      <c r="AQ110" s="383"/>
      <c r="AR110" s="383"/>
      <c r="AS110" s="367"/>
      <c r="AT110" s="368" t="e">
        <f t="shared" si="24"/>
        <v>#DIV/0!</v>
      </c>
      <c r="AU110" s="383"/>
      <c r="AV110" s="383"/>
      <c r="AW110" s="383"/>
      <c r="AX110" s="367"/>
      <c r="AY110" s="368" t="e">
        <f t="shared" si="25"/>
        <v>#DIV/0!</v>
      </c>
      <c r="AZ110" s="383"/>
      <c r="BA110" s="383"/>
      <c r="BB110" s="383"/>
      <c r="BC110" s="367"/>
      <c r="BD110" s="368" t="e">
        <f t="shared" si="26"/>
        <v>#DIV/0!</v>
      </c>
      <c r="BE110" s="383"/>
      <c r="BF110" s="383"/>
      <c r="BG110" s="447"/>
    </row>
    <row r="111" spans="1:59" ht="16.5" customHeight="1" x14ac:dyDescent="0.25">
      <c r="A111" s="384"/>
      <c r="B111" s="351" t="s">
        <v>288</v>
      </c>
      <c r="C111" s="390" t="s">
        <v>289</v>
      </c>
      <c r="D111" s="385" t="s">
        <v>341</v>
      </c>
      <c r="E111" s="351" t="s">
        <v>338</v>
      </c>
      <c r="F111" s="386" t="str">
        <f t="shared" si="27"/>
        <v>076001VENP_</v>
      </c>
      <c r="G111" s="387" t="str">
        <f t="shared" si="28"/>
        <v>076001VENP__</v>
      </c>
      <c r="H111" s="354" t="s">
        <v>19</v>
      </c>
      <c r="I111" s="354" t="s">
        <v>14</v>
      </c>
      <c r="J111" s="351">
        <v>6</v>
      </c>
      <c r="K111" s="351"/>
      <c r="L111" s="388"/>
      <c r="M111" s="360" t="s">
        <v>10</v>
      </c>
      <c r="N111" s="351">
        <v>2</v>
      </c>
      <c r="O111" s="351">
        <v>612</v>
      </c>
      <c r="P111" s="351">
        <v>612</v>
      </c>
      <c r="Q111" s="351">
        <v>292</v>
      </c>
      <c r="R111" s="354"/>
      <c r="S111" s="351"/>
      <c r="T111" s="351"/>
      <c r="U111" s="378" t="s">
        <v>143</v>
      </c>
      <c r="V111" s="379"/>
      <c r="W111" s="389"/>
      <c r="X111" s="459"/>
      <c r="Y111" s="459"/>
      <c r="Z111" s="460"/>
      <c r="AA111" s="461"/>
      <c r="AB111" s="380">
        <f t="shared" si="20"/>
        <v>0</v>
      </c>
      <c r="AC111" s="381">
        <f>(AB111*N111)*J111</f>
        <v>0</v>
      </c>
      <c r="AD111" s="382"/>
      <c r="AE111" s="381">
        <f t="shared" si="21"/>
        <v>0</v>
      </c>
      <c r="AF111" s="476"/>
      <c r="AG111" s="476"/>
      <c r="AH111" s="383"/>
      <c r="AI111" s="367"/>
      <c r="AJ111" s="368" t="e">
        <f t="shared" si="22"/>
        <v>#DIV/0!</v>
      </c>
      <c r="AK111" s="383"/>
      <c r="AL111" s="383"/>
      <c r="AM111" s="383"/>
      <c r="AN111" s="367"/>
      <c r="AO111" s="368" t="e">
        <f t="shared" si="23"/>
        <v>#DIV/0!</v>
      </c>
      <c r="AP111" s="383"/>
      <c r="AQ111" s="383"/>
      <c r="AR111" s="383"/>
      <c r="AS111" s="367"/>
      <c r="AT111" s="368" t="e">
        <f t="shared" si="24"/>
        <v>#DIV/0!</v>
      </c>
      <c r="AU111" s="383"/>
      <c r="AV111" s="383"/>
      <c r="AW111" s="383"/>
      <c r="AX111" s="367"/>
      <c r="AY111" s="368" t="e">
        <f t="shared" si="25"/>
        <v>#DIV/0!</v>
      </c>
      <c r="AZ111" s="383"/>
      <c r="BA111" s="383"/>
      <c r="BB111" s="383"/>
      <c r="BC111" s="367"/>
      <c r="BD111" s="368" t="e">
        <f t="shared" si="26"/>
        <v>#DIV/0!</v>
      </c>
      <c r="BE111" s="383"/>
      <c r="BF111" s="383"/>
      <c r="BG111" s="447"/>
    </row>
    <row r="112" spans="1:59" ht="16.5" customHeight="1" x14ac:dyDescent="0.25">
      <c r="A112" s="384"/>
      <c r="B112" s="351" t="s">
        <v>288</v>
      </c>
      <c r="C112" s="390" t="s">
        <v>289</v>
      </c>
      <c r="D112" s="385" t="s">
        <v>341</v>
      </c>
      <c r="E112" s="351" t="s">
        <v>338</v>
      </c>
      <c r="F112" s="386" t="str">
        <f t="shared" si="27"/>
        <v>076001VENP_</v>
      </c>
      <c r="G112" s="387" t="str">
        <f t="shared" si="28"/>
        <v>076001VENP__</v>
      </c>
      <c r="H112" s="354" t="s">
        <v>19</v>
      </c>
      <c r="I112" s="354" t="s">
        <v>14</v>
      </c>
      <c r="J112" s="351">
        <v>3</v>
      </c>
      <c r="K112" s="351"/>
      <c r="L112" s="388"/>
      <c r="M112" s="360" t="s">
        <v>10</v>
      </c>
      <c r="N112" s="351">
        <v>2</v>
      </c>
      <c r="O112" s="351">
        <v>306</v>
      </c>
      <c r="P112" s="351">
        <v>612</v>
      </c>
      <c r="Q112" s="351">
        <v>292</v>
      </c>
      <c r="R112" s="354"/>
      <c r="S112" s="351"/>
      <c r="T112" s="351"/>
      <c r="U112" s="378" t="s">
        <v>143</v>
      </c>
      <c r="V112" s="379"/>
      <c r="W112" s="389"/>
      <c r="X112" s="459"/>
      <c r="Y112" s="459"/>
      <c r="Z112" s="460"/>
      <c r="AA112" s="461"/>
      <c r="AB112" s="380">
        <f t="shared" si="20"/>
        <v>0</v>
      </c>
      <c r="AC112" s="381">
        <f>(AB112*N112)*J112</f>
        <v>0</v>
      </c>
      <c r="AD112" s="382"/>
      <c r="AE112" s="381">
        <f t="shared" si="21"/>
        <v>0</v>
      </c>
      <c r="AF112" s="476"/>
      <c r="AG112" s="476"/>
      <c r="AH112" s="383"/>
      <c r="AI112" s="367"/>
      <c r="AJ112" s="368" t="e">
        <f t="shared" si="22"/>
        <v>#DIV/0!</v>
      </c>
      <c r="AK112" s="383"/>
      <c r="AL112" s="383"/>
      <c r="AM112" s="383"/>
      <c r="AN112" s="367"/>
      <c r="AO112" s="368" t="e">
        <f t="shared" si="23"/>
        <v>#DIV/0!</v>
      </c>
      <c r="AP112" s="383"/>
      <c r="AQ112" s="383"/>
      <c r="AR112" s="383"/>
      <c r="AS112" s="367"/>
      <c r="AT112" s="368" t="e">
        <f t="shared" si="24"/>
        <v>#DIV/0!</v>
      </c>
      <c r="AU112" s="383"/>
      <c r="AV112" s="383"/>
      <c r="AW112" s="383"/>
      <c r="AX112" s="367"/>
      <c r="AY112" s="368" t="e">
        <f t="shared" si="25"/>
        <v>#DIV/0!</v>
      </c>
      <c r="AZ112" s="383"/>
      <c r="BA112" s="383"/>
      <c r="BB112" s="383"/>
      <c r="BC112" s="367"/>
      <c r="BD112" s="368" t="e">
        <f t="shared" si="26"/>
        <v>#DIV/0!</v>
      </c>
      <c r="BE112" s="383"/>
      <c r="BF112" s="383"/>
      <c r="BG112" s="447"/>
    </row>
    <row r="113" spans="1:59" ht="16.5" customHeight="1" x14ac:dyDescent="0.25">
      <c r="A113" s="384"/>
      <c r="B113" s="351" t="s">
        <v>288</v>
      </c>
      <c r="C113" s="390" t="s">
        <v>289</v>
      </c>
      <c r="D113" s="385" t="s">
        <v>341</v>
      </c>
      <c r="E113" s="351" t="s">
        <v>338</v>
      </c>
      <c r="F113" s="386" t="str">
        <f t="shared" si="27"/>
        <v>076001VENP_</v>
      </c>
      <c r="G113" s="387" t="str">
        <f t="shared" si="28"/>
        <v>076001VENP__</v>
      </c>
      <c r="H113" s="354" t="s">
        <v>19</v>
      </c>
      <c r="I113" s="354" t="s">
        <v>14</v>
      </c>
      <c r="J113" s="351">
        <v>8</v>
      </c>
      <c r="K113" s="351"/>
      <c r="L113" s="388"/>
      <c r="M113" s="360" t="s">
        <v>10</v>
      </c>
      <c r="N113" s="351">
        <v>2</v>
      </c>
      <c r="O113" s="351">
        <v>592</v>
      </c>
      <c r="P113" s="351">
        <v>592</v>
      </c>
      <c r="Q113" s="351">
        <v>296</v>
      </c>
      <c r="R113" s="354"/>
      <c r="S113" s="351"/>
      <c r="T113" s="351"/>
      <c r="U113" s="378" t="s">
        <v>140</v>
      </c>
      <c r="V113" s="379"/>
      <c r="W113" s="389"/>
      <c r="X113" s="459"/>
      <c r="Y113" s="459"/>
      <c r="Z113" s="460"/>
      <c r="AA113" s="461"/>
      <c r="AB113" s="380">
        <f t="shared" si="20"/>
        <v>0</v>
      </c>
      <c r="AC113" s="381">
        <f>(AB113*N113)*J113</f>
        <v>0</v>
      </c>
      <c r="AD113" s="382"/>
      <c r="AE113" s="381">
        <f t="shared" si="21"/>
        <v>0</v>
      </c>
      <c r="AF113" s="476"/>
      <c r="AG113" s="476"/>
      <c r="AH113" s="383"/>
      <c r="AI113" s="367"/>
      <c r="AJ113" s="368" t="e">
        <f t="shared" si="22"/>
        <v>#DIV/0!</v>
      </c>
      <c r="AK113" s="383"/>
      <c r="AL113" s="383"/>
      <c r="AM113" s="383"/>
      <c r="AN113" s="367"/>
      <c r="AO113" s="368" t="e">
        <f t="shared" si="23"/>
        <v>#DIV/0!</v>
      </c>
      <c r="AP113" s="383"/>
      <c r="AQ113" s="383"/>
      <c r="AR113" s="383"/>
      <c r="AS113" s="367"/>
      <c r="AT113" s="368" t="e">
        <f t="shared" si="24"/>
        <v>#DIV/0!</v>
      </c>
      <c r="AU113" s="383"/>
      <c r="AV113" s="383"/>
      <c r="AW113" s="383"/>
      <c r="AX113" s="367"/>
      <c r="AY113" s="368" t="e">
        <f t="shared" si="25"/>
        <v>#DIV/0!</v>
      </c>
      <c r="AZ113" s="383"/>
      <c r="BA113" s="383"/>
      <c r="BB113" s="383"/>
      <c r="BC113" s="367"/>
      <c r="BD113" s="368" t="e">
        <f t="shared" si="26"/>
        <v>#DIV/0!</v>
      </c>
      <c r="BE113" s="383"/>
      <c r="BF113" s="383"/>
      <c r="BG113" s="447"/>
    </row>
    <row r="114" spans="1:59" ht="16.5" customHeight="1" x14ac:dyDescent="0.25">
      <c r="A114" s="384"/>
      <c r="B114" s="351" t="s">
        <v>288</v>
      </c>
      <c r="C114" s="390" t="s">
        <v>289</v>
      </c>
      <c r="D114" s="385" t="s">
        <v>341</v>
      </c>
      <c r="E114" s="351" t="s">
        <v>338</v>
      </c>
      <c r="F114" s="386" t="str">
        <f t="shared" si="27"/>
        <v>076001VENP_</v>
      </c>
      <c r="G114" s="387" t="str">
        <f t="shared" si="28"/>
        <v>076001VENP__</v>
      </c>
      <c r="H114" s="354" t="s">
        <v>19</v>
      </c>
      <c r="I114" s="354" t="s">
        <v>14</v>
      </c>
      <c r="J114" s="351">
        <v>4</v>
      </c>
      <c r="K114" s="351"/>
      <c r="L114" s="388"/>
      <c r="M114" s="360" t="s">
        <v>10</v>
      </c>
      <c r="N114" s="351">
        <v>2</v>
      </c>
      <c r="O114" s="351">
        <v>287</v>
      </c>
      <c r="P114" s="351">
        <v>592</v>
      </c>
      <c r="Q114" s="351">
        <v>296</v>
      </c>
      <c r="R114" s="354"/>
      <c r="S114" s="351"/>
      <c r="T114" s="351"/>
      <c r="U114" s="378" t="s">
        <v>140</v>
      </c>
      <c r="V114" s="379"/>
      <c r="W114" s="389"/>
      <c r="X114" s="459"/>
      <c r="Y114" s="459"/>
      <c r="Z114" s="460"/>
      <c r="AA114" s="461"/>
      <c r="AB114" s="380">
        <f t="shared" si="20"/>
        <v>0</v>
      </c>
      <c r="AC114" s="381">
        <f>(AB114*N114)*J114</f>
        <v>0</v>
      </c>
      <c r="AD114" s="382"/>
      <c r="AE114" s="381">
        <f t="shared" si="21"/>
        <v>0</v>
      </c>
      <c r="AF114" s="476"/>
      <c r="AG114" s="476"/>
      <c r="AH114" s="383"/>
      <c r="AI114" s="367"/>
      <c r="AJ114" s="368" t="e">
        <f t="shared" si="22"/>
        <v>#DIV/0!</v>
      </c>
      <c r="AK114" s="383"/>
      <c r="AL114" s="383"/>
      <c r="AM114" s="383"/>
      <c r="AN114" s="367"/>
      <c r="AO114" s="368" t="e">
        <f t="shared" si="23"/>
        <v>#DIV/0!</v>
      </c>
      <c r="AP114" s="383"/>
      <c r="AQ114" s="383"/>
      <c r="AR114" s="383"/>
      <c r="AS114" s="367"/>
      <c r="AT114" s="368" t="e">
        <f t="shared" si="24"/>
        <v>#DIV/0!</v>
      </c>
      <c r="AU114" s="383"/>
      <c r="AV114" s="383"/>
      <c r="AW114" s="383"/>
      <c r="AX114" s="367"/>
      <c r="AY114" s="368" t="e">
        <f t="shared" si="25"/>
        <v>#DIV/0!</v>
      </c>
      <c r="AZ114" s="383"/>
      <c r="BA114" s="383"/>
      <c r="BB114" s="383"/>
      <c r="BC114" s="367"/>
      <c r="BD114" s="368" t="e">
        <f t="shared" si="26"/>
        <v>#DIV/0!</v>
      </c>
      <c r="BE114" s="383"/>
      <c r="BF114" s="383"/>
      <c r="BG114" s="447"/>
    </row>
    <row r="115" spans="1:59" ht="16.5" customHeight="1" x14ac:dyDescent="0.25">
      <c r="A115" s="384"/>
      <c r="B115" s="351" t="s">
        <v>288</v>
      </c>
      <c r="C115" s="390" t="s">
        <v>289</v>
      </c>
      <c r="D115" s="385" t="s">
        <v>341</v>
      </c>
      <c r="E115" s="351" t="s">
        <v>338</v>
      </c>
      <c r="F115" s="386" t="str">
        <f t="shared" si="27"/>
        <v>076001VENP_</v>
      </c>
      <c r="G115" s="387" t="str">
        <f t="shared" si="28"/>
        <v>076001VENP__</v>
      </c>
      <c r="H115" s="354" t="s">
        <v>19</v>
      </c>
      <c r="I115" s="354" t="s">
        <v>14</v>
      </c>
      <c r="J115" s="351">
        <v>6</v>
      </c>
      <c r="K115" s="351"/>
      <c r="L115" s="388"/>
      <c r="M115" s="360" t="s">
        <v>10</v>
      </c>
      <c r="N115" s="351">
        <v>2</v>
      </c>
      <c r="O115" s="351">
        <v>612</v>
      </c>
      <c r="P115" s="351">
        <v>612</v>
      </c>
      <c r="Q115" s="351">
        <v>292</v>
      </c>
      <c r="R115" s="354"/>
      <c r="S115" s="351"/>
      <c r="T115" s="351"/>
      <c r="U115" s="378" t="s">
        <v>143</v>
      </c>
      <c r="V115" s="379"/>
      <c r="W115" s="389"/>
      <c r="X115" s="459"/>
      <c r="Y115" s="459"/>
      <c r="Z115" s="460"/>
      <c r="AA115" s="461"/>
      <c r="AB115" s="380">
        <f t="shared" si="20"/>
        <v>0</v>
      </c>
      <c r="AC115" s="381">
        <f>(AB115*N115)*J115</f>
        <v>0</v>
      </c>
      <c r="AD115" s="382"/>
      <c r="AE115" s="381">
        <f t="shared" si="21"/>
        <v>0</v>
      </c>
      <c r="AF115" s="476"/>
      <c r="AG115" s="476"/>
      <c r="AH115" s="383"/>
      <c r="AI115" s="367"/>
      <c r="AJ115" s="368" t="e">
        <f t="shared" si="22"/>
        <v>#DIV/0!</v>
      </c>
      <c r="AK115" s="383"/>
      <c r="AL115" s="383"/>
      <c r="AM115" s="383"/>
      <c r="AN115" s="367"/>
      <c r="AO115" s="368" t="e">
        <f t="shared" si="23"/>
        <v>#DIV/0!</v>
      </c>
      <c r="AP115" s="383"/>
      <c r="AQ115" s="383"/>
      <c r="AR115" s="383"/>
      <c r="AS115" s="367"/>
      <c r="AT115" s="368" t="e">
        <f t="shared" si="24"/>
        <v>#DIV/0!</v>
      </c>
      <c r="AU115" s="383"/>
      <c r="AV115" s="383"/>
      <c r="AW115" s="383"/>
      <c r="AX115" s="367"/>
      <c r="AY115" s="368" t="e">
        <f t="shared" si="25"/>
        <v>#DIV/0!</v>
      </c>
      <c r="AZ115" s="383"/>
      <c r="BA115" s="383"/>
      <c r="BB115" s="383"/>
      <c r="BC115" s="367"/>
      <c r="BD115" s="368" t="e">
        <f t="shared" si="26"/>
        <v>#DIV/0!</v>
      </c>
      <c r="BE115" s="383"/>
      <c r="BF115" s="383"/>
      <c r="BG115" s="447"/>
    </row>
    <row r="116" spans="1:59" ht="16.5" customHeight="1" thickBot="1" x14ac:dyDescent="0.3">
      <c r="A116" s="427"/>
      <c r="B116" s="428" t="s">
        <v>288</v>
      </c>
      <c r="C116" s="429" t="s">
        <v>289</v>
      </c>
      <c r="D116" s="430" t="s">
        <v>341</v>
      </c>
      <c r="E116" s="428" t="s">
        <v>338</v>
      </c>
      <c r="F116" s="431" t="str">
        <f t="shared" si="27"/>
        <v>076001VENP_</v>
      </c>
      <c r="G116" s="432" t="str">
        <f t="shared" si="28"/>
        <v>076001VENP__</v>
      </c>
      <c r="H116" s="433" t="s">
        <v>19</v>
      </c>
      <c r="I116" s="433" t="s">
        <v>14</v>
      </c>
      <c r="J116" s="428">
        <v>5</v>
      </c>
      <c r="K116" s="428"/>
      <c r="L116" s="434"/>
      <c r="M116" s="435" t="s">
        <v>10</v>
      </c>
      <c r="N116" s="428">
        <v>2</v>
      </c>
      <c r="O116" s="428">
        <v>306</v>
      </c>
      <c r="P116" s="428">
        <v>612</v>
      </c>
      <c r="Q116" s="428">
        <v>292</v>
      </c>
      <c r="R116" s="433"/>
      <c r="S116" s="428"/>
      <c r="T116" s="428"/>
      <c r="U116" s="436" t="s">
        <v>143</v>
      </c>
      <c r="V116" s="437"/>
      <c r="W116" s="438"/>
      <c r="X116" s="468"/>
      <c r="Y116" s="468"/>
      <c r="Z116" s="469"/>
      <c r="AA116" s="470"/>
      <c r="AB116" s="439">
        <f t="shared" si="20"/>
        <v>0</v>
      </c>
      <c r="AC116" s="440">
        <f>(AB116*N116)*J116</f>
        <v>0</v>
      </c>
      <c r="AD116" s="441"/>
      <c r="AE116" s="440">
        <f t="shared" si="21"/>
        <v>0</v>
      </c>
      <c r="AF116" s="477"/>
      <c r="AG116" s="477"/>
      <c r="AH116" s="407"/>
      <c r="AI116" s="442"/>
      <c r="AJ116" s="443" t="e">
        <f t="shared" si="22"/>
        <v>#DIV/0!</v>
      </c>
      <c r="AK116" s="407"/>
      <c r="AL116" s="407"/>
      <c r="AM116" s="407"/>
      <c r="AN116" s="442"/>
      <c r="AO116" s="443" t="e">
        <f t="shared" si="23"/>
        <v>#DIV/0!</v>
      </c>
      <c r="AP116" s="407"/>
      <c r="AQ116" s="407"/>
      <c r="AR116" s="407"/>
      <c r="AS116" s="442"/>
      <c r="AT116" s="443" t="e">
        <f t="shared" si="24"/>
        <v>#DIV/0!</v>
      </c>
      <c r="AU116" s="407"/>
      <c r="AV116" s="407"/>
      <c r="AW116" s="407"/>
      <c r="AX116" s="442"/>
      <c r="AY116" s="443" t="e">
        <f t="shared" si="25"/>
        <v>#DIV/0!</v>
      </c>
      <c r="AZ116" s="407"/>
      <c r="BA116" s="407"/>
      <c r="BB116" s="407"/>
      <c r="BC116" s="442"/>
      <c r="BD116" s="443" t="e">
        <f t="shared" si="26"/>
        <v>#DIV/0!</v>
      </c>
      <c r="BE116" s="407"/>
      <c r="BF116" s="407"/>
      <c r="BG116" s="452"/>
    </row>
    <row r="117" spans="1:59" x14ac:dyDescent="0.25">
      <c r="AE117" s="453">
        <f>SUM(AE20:AE116)</f>
        <v>0</v>
      </c>
      <c r="AF117" s="453">
        <f>SUM(AF20:AF116)</f>
        <v>0</v>
      </c>
      <c r="AG117" s="453">
        <f>SUM(AG20:AG116)</f>
        <v>0</v>
      </c>
      <c r="AH117" s="453"/>
      <c r="AI117" s="453"/>
      <c r="AJ117" s="453" t="e">
        <f>SUM(AJ20:AJ116)</f>
        <v>#DIV/0!</v>
      </c>
      <c r="AK117" s="453" t="e">
        <f>SUM(AK20:AK116)</f>
        <v>#DIV/0!</v>
      </c>
      <c r="AL117" s="453" t="e">
        <f>SUM(AL20:AL116)</f>
        <v>#DIV/0!</v>
      </c>
      <c r="AM117" s="453"/>
      <c r="AN117" s="453"/>
      <c r="AO117" s="453" t="e">
        <f>SUM(AO20:AO116)</f>
        <v>#DIV/0!</v>
      </c>
      <c r="AP117" s="453" t="e">
        <f>SUM(AP20:AP116)</f>
        <v>#DIV/0!</v>
      </c>
      <c r="AQ117" s="453" t="e">
        <f>SUM(AQ20:AQ116)</f>
        <v>#DIV/0!</v>
      </c>
      <c r="AR117" s="453"/>
      <c r="AS117" s="453"/>
      <c r="AT117" s="453" t="e">
        <f>SUM(AT20:AT116)</f>
        <v>#DIV/0!</v>
      </c>
      <c r="AU117" s="453" t="e">
        <f>SUM(AU20:AU116)</f>
        <v>#DIV/0!</v>
      </c>
      <c r="AV117" s="453" t="e">
        <f>SUM(AV20:AV116)</f>
        <v>#DIV/0!</v>
      </c>
      <c r="AW117" s="453"/>
      <c r="AX117" s="453"/>
      <c r="AY117" s="453" t="e">
        <f>SUM(AY20:AY116)</f>
        <v>#DIV/0!</v>
      </c>
      <c r="AZ117" s="453" t="e">
        <f>SUM(AZ20:AZ116)</f>
        <v>#DIV/0!</v>
      </c>
      <c r="BA117" s="453" t="e">
        <f>SUM(BA20:BA116)</f>
        <v>#DIV/0!</v>
      </c>
      <c r="BB117" s="453"/>
      <c r="BC117" s="453"/>
      <c r="BD117" s="453" t="e">
        <f>SUM(BD20:BD116)</f>
        <v>#DIV/0!</v>
      </c>
      <c r="BE117" s="453" t="e">
        <f>SUM(BE20:BE116)</f>
        <v>#DIV/0!</v>
      </c>
      <c r="BF117" s="453"/>
      <c r="BG117" s="453"/>
    </row>
  </sheetData>
  <sheetProtection algorithmName="SHA-512" hashValue="etxZYbSYat+KmNAKsSLpOf7A2tXH7dQjlkR/XDip2QpHAg7H5lgbomiDpmMaTePcOzoDKbeUhtk99L/rqIP/dw==" saltValue="/HJdFWa/lRbJTPeFzHFx0Q==" spinCount="100000" sheet="1" objects="1" scenarios="1"/>
  <autoFilter ref="A19:BG116"/>
  <mergeCells count="86">
    <mergeCell ref="A1:B1"/>
    <mergeCell ref="X18:AA18"/>
    <mergeCell ref="E100:E101"/>
    <mergeCell ref="E102:E103"/>
    <mergeCell ref="E104:E105"/>
    <mergeCell ref="E106:E107"/>
    <mergeCell ref="E90:E91"/>
    <mergeCell ref="E92:E93"/>
    <mergeCell ref="E94:E95"/>
    <mergeCell ref="E96:E97"/>
    <mergeCell ref="E98:E99"/>
    <mergeCell ref="E79:E80"/>
    <mergeCell ref="E81:E82"/>
    <mergeCell ref="E84:E85"/>
    <mergeCell ref="E86:E87"/>
    <mergeCell ref="E88:E89"/>
    <mergeCell ref="E69:E70"/>
    <mergeCell ref="E71:E72"/>
    <mergeCell ref="E73:E74"/>
    <mergeCell ref="E75:E76"/>
    <mergeCell ref="E77:E78"/>
    <mergeCell ref="E59:E60"/>
    <mergeCell ref="E61:E62"/>
    <mergeCell ref="E63:E64"/>
    <mergeCell ref="E65:E66"/>
    <mergeCell ref="E67:E68"/>
    <mergeCell ref="A2:C2"/>
    <mergeCell ref="A4:C4"/>
    <mergeCell ref="A6:B6"/>
    <mergeCell ref="A7:C7"/>
    <mergeCell ref="F9:G9"/>
    <mergeCell ref="N18:W18"/>
    <mergeCell ref="AF52:AF116"/>
    <mergeCell ref="AG52:AG116"/>
    <mergeCell ref="AH52:AH116"/>
    <mergeCell ref="AK20:AK47"/>
    <mergeCell ref="AL20:AL47"/>
    <mergeCell ref="AF20:AF47"/>
    <mergeCell ref="AG20:AG47"/>
    <mergeCell ref="AH20:AH47"/>
    <mergeCell ref="AF49:AF50"/>
    <mergeCell ref="AG49:AG50"/>
    <mergeCell ref="AH49:AH50"/>
    <mergeCell ref="AM20:AM47"/>
    <mergeCell ref="AK49:AK50"/>
    <mergeCell ref="AL49:AL50"/>
    <mergeCell ref="AM49:AM50"/>
    <mergeCell ref="AK52:AK116"/>
    <mergeCell ref="AL52:AL116"/>
    <mergeCell ref="AM52:AM116"/>
    <mergeCell ref="AP52:AP116"/>
    <mergeCell ref="AQ52:AQ116"/>
    <mergeCell ref="AR52:AR116"/>
    <mergeCell ref="AU20:AU47"/>
    <mergeCell ref="AV20:AV47"/>
    <mergeCell ref="AP20:AP47"/>
    <mergeCell ref="AQ20:AQ47"/>
    <mergeCell ref="AR20:AR47"/>
    <mergeCell ref="AP49:AP50"/>
    <mergeCell ref="AQ49:AQ50"/>
    <mergeCell ref="AR49:AR50"/>
    <mergeCell ref="AW20:AW47"/>
    <mergeCell ref="AU49:AU50"/>
    <mergeCell ref="AV49:AV50"/>
    <mergeCell ref="AW49:AW50"/>
    <mergeCell ref="AU52:AU116"/>
    <mergeCell ref="AV52:AV116"/>
    <mergeCell ref="AW52:AW116"/>
    <mergeCell ref="AZ52:AZ116"/>
    <mergeCell ref="BA52:BA116"/>
    <mergeCell ref="BB52:BB116"/>
    <mergeCell ref="BE20:BE47"/>
    <mergeCell ref="BF20:BF47"/>
    <mergeCell ref="AZ20:AZ47"/>
    <mergeCell ref="BA20:BA47"/>
    <mergeCell ref="BB20:BB47"/>
    <mergeCell ref="AZ49:AZ50"/>
    <mergeCell ref="BA49:BA50"/>
    <mergeCell ref="BB49:BB50"/>
    <mergeCell ref="BG20:BG47"/>
    <mergeCell ref="BE49:BE50"/>
    <mergeCell ref="BF49:BF50"/>
    <mergeCell ref="BG49:BG50"/>
    <mergeCell ref="BE52:BE116"/>
    <mergeCell ref="BF52:BF116"/>
    <mergeCell ref="BG52:BG116"/>
  </mergeCells>
  <conditionalFormatting sqref="F20:F116">
    <cfRule type="expression" dxfId="2" priority="11">
      <formula>ISBLANK(#REF!)</formula>
    </cfRule>
  </conditionalFormatting>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8">
        <x14:dataValidation type="list" allowBlank="1" showInputMessage="1" showErrorMessage="1">
          <x14:formula1>
            <xm:f>Liste_D!$B$2:$B$62</xm:f>
          </x14:formula1>
          <xm:sqref>I20:I116</xm:sqref>
        </x14:dataValidation>
        <x14:dataValidation type="list" allowBlank="1" showInputMessage="1" showErrorMessage="1">
          <x14:formula1>
            <xm:f>Liste_D!$E$2:$E$7</xm:f>
          </x14:formula1>
          <xm:sqref>S20:S116</xm:sqref>
        </x14:dataValidation>
        <x14:dataValidation type="list" allowBlank="1" showInputMessage="1" showErrorMessage="1">
          <x14:formula1>
            <xm:f>Liste_D!$F$2:$F$5</xm:f>
          </x14:formula1>
          <xm:sqref>T20:T47 T52:T116</xm:sqref>
        </x14:dataValidation>
        <x14:dataValidation type="list" allowBlank="1" showInputMessage="1" showErrorMessage="1">
          <x14:formula1>
            <xm:f>Liste_D!$H$2:$H$18</xm:f>
          </x14:formula1>
          <xm:sqref>U20:U47 U52:U116</xm:sqref>
        </x14:dataValidation>
        <x14:dataValidation type="list" allowBlank="1" showInputMessage="1" showErrorMessage="1">
          <x14:formula1>
            <xm:f>Liste_D!$I$2:$I$18</xm:f>
          </x14:formula1>
          <xm:sqref>V20:V47 V52:V116</xm:sqref>
        </x14:dataValidation>
        <x14:dataValidation type="list" allowBlank="1" showInputMessage="1" showErrorMessage="1">
          <x14:formula1>
            <xm:f>Liste_D!$G$2:$G$13</xm:f>
          </x14:formula1>
          <xm:sqref>W20:W47 W52:W116</xm:sqref>
        </x14:dataValidation>
        <x14:dataValidation type="list" allowBlank="1" showInputMessage="1" showErrorMessage="1">
          <x14:formula1>
            <xm:f>Liste_D!$A$2:$A$17</xm:f>
          </x14:formula1>
          <xm:sqref>H20:H116</xm:sqref>
        </x14:dataValidation>
        <x14:dataValidation type="list" allowBlank="1" showInputMessage="1" showErrorMessage="1">
          <x14:formula1>
            <xm:f>'\\vfiler-ad-share.ad.unistra.fr\DPI$\DM\03_Transverses\02_Marche_(DMIG_entreprise)\44_FMT 2024\01_Version_2025\DPGF_2024\Archives\Version_Corriger\[DPGF_Lot 5_Composante_C.xlsx]Liste_D'!#REF!</xm:f>
          </x14:formula1>
          <xm:sqref>T48:W51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29"/>
  <sheetViews>
    <sheetView tabSelected="1" topLeftCell="C1" workbookViewId="0">
      <selection activeCell="F25" sqref="F25"/>
    </sheetView>
  </sheetViews>
  <sheetFormatPr baseColWidth="10" defaultRowHeight="15" outlineLevelRow="1" outlineLevelCol="1" x14ac:dyDescent="0.25"/>
  <cols>
    <col min="1" max="1" width="7.28515625" bestFit="1" customWidth="1"/>
    <col min="2" max="2" width="12.42578125" bestFit="1" customWidth="1"/>
    <col min="3" max="3" width="8" bestFit="1" customWidth="1"/>
    <col min="4" max="4" width="17.7109375" bestFit="1" customWidth="1"/>
    <col min="5" max="5" width="12.7109375" style="34" bestFit="1" customWidth="1"/>
    <col min="6" max="6" width="56.85546875" bestFit="1" customWidth="1" outlineLevel="1"/>
    <col min="7" max="7" width="9.85546875" bestFit="1" customWidth="1" outlineLevel="1"/>
    <col min="8" max="8" width="10.28515625" bestFit="1" customWidth="1" outlineLevel="1"/>
    <col min="9" max="9" width="5.5703125" bestFit="1" customWidth="1" outlineLevel="1"/>
    <col min="10" max="10" width="10.85546875" customWidth="1" outlineLevel="1"/>
    <col min="11" max="11" width="5.42578125" hidden="1" customWidth="1" outlineLevel="1"/>
    <col min="12" max="12" width="12.42578125" style="13" bestFit="1" customWidth="1" outlineLevel="1"/>
    <col min="13" max="13" width="14.42578125" style="14" customWidth="1"/>
    <col min="14" max="14" width="10" style="16" bestFit="1" customWidth="1"/>
    <col min="15" max="15" width="10.85546875" style="14" bestFit="1" customWidth="1" outlineLevel="1"/>
    <col min="16" max="16" width="10.7109375" style="14" bestFit="1" customWidth="1" outlineLevel="1"/>
    <col min="17" max="17" width="11.42578125" style="14" bestFit="1" customWidth="1"/>
    <col min="18" max="18" width="12.7109375" style="14" customWidth="1"/>
    <col min="19" max="19" width="0" style="14" hidden="1" customWidth="1"/>
    <col min="20" max="20" width="2.7109375" style="14" hidden="1" customWidth="1"/>
    <col min="21" max="21" width="11" style="14" hidden="1" customWidth="1" outlineLevel="1"/>
    <col min="22" max="25" width="13.140625" style="14" hidden="1" customWidth="1" outlineLevel="1"/>
    <col min="26" max="26" width="2.42578125" style="14" hidden="1" customWidth="1"/>
    <col min="27" max="27" width="11" style="14" hidden="1" customWidth="1" outlineLevel="1"/>
    <col min="28" max="28" width="12.140625" style="14" hidden="1" customWidth="1" outlineLevel="1"/>
    <col min="29" max="31" width="10.85546875" style="14" hidden="1" customWidth="1" outlineLevel="1"/>
    <col min="32" max="32" width="2.5703125" style="14" hidden="1" customWidth="1"/>
    <col min="33" max="33" width="11" style="14" hidden="1" customWidth="1" outlineLevel="1"/>
    <col min="34" max="34" width="12.140625" style="14" hidden="1" customWidth="1" outlineLevel="1"/>
    <col min="35" max="36" width="12.85546875" style="14" hidden="1" customWidth="1" outlineLevel="1"/>
    <col min="37" max="37" width="10.85546875" style="14" hidden="1" customWidth="1" outlineLevel="1"/>
    <col min="38" max="38" width="3.140625" style="14" hidden="1" customWidth="1"/>
    <col min="39" max="39" width="11" style="14" hidden="1" customWidth="1" outlineLevel="1"/>
    <col min="40" max="40" width="12.140625" style="14" hidden="1" customWidth="1" outlineLevel="1"/>
    <col min="41" max="43" width="10.85546875" style="14" hidden="1" customWidth="1" outlineLevel="1"/>
    <col min="44" max="44" width="3.42578125" style="14" hidden="1" customWidth="1"/>
    <col min="45" max="45" width="11" style="14" hidden="1" customWidth="1" outlineLevel="1" collapsed="1"/>
    <col min="46" max="46" width="12.140625" style="14" hidden="1" customWidth="1" outlineLevel="1"/>
    <col min="47" max="48" width="10.85546875" hidden="1" customWidth="1" outlineLevel="1"/>
    <col min="49" max="49" width="7.140625" hidden="1" customWidth="1" outlineLevel="1"/>
    <col min="50" max="50" width="11.42578125" collapsed="1"/>
  </cols>
  <sheetData>
    <row r="1" spans="1:5" ht="19.5" x14ac:dyDescent="0.3">
      <c r="A1" s="479" t="s">
        <v>365</v>
      </c>
      <c r="B1" s="479"/>
      <c r="C1" s="479"/>
    </row>
    <row r="2" spans="1:5" hidden="1" outlineLevel="1" x14ac:dyDescent="0.25">
      <c r="A2" s="115" t="s">
        <v>21</v>
      </c>
      <c r="B2" s="115"/>
      <c r="C2" s="115"/>
      <c r="D2" s="1"/>
      <c r="E2" s="33"/>
    </row>
    <row r="3" spans="1:5" hidden="1" outlineLevel="1" x14ac:dyDescent="0.25">
      <c r="A3" s="1"/>
      <c r="B3" s="1"/>
      <c r="C3" s="1"/>
      <c r="D3" s="1"/>
      <c r="E3" s="33"/>
    </row>
    <row r="4" spans="1:5" hidden="1" outlineLevel="1" x14ac:dyDescent="0.25">
      <c r="A4" s="116" t="s">
        <v>22</v>
      </c>
      <c r="B4" s="117"/>
      <c r="C4" s="117"/>
      <c r="D4" s="1"/>
      <c r="E4" s="33"/>
    </row>
    <row r="5" spans="1:5" hidden="1" outlineLevel="1" x14ac:dyDescent="0.25">
      <c r="A5" s="2"/>
      <c r="B5" s="1"/>
      <c r="C5" s="1"/>
      <c r="D5" s="1"/>
      <c r="E5" s="33"/>
    </row>
    <row r="6" spans="1:5" hidden="1" outlineLevel="1" x14ac:dyDescent="0.25">
      <c r="A6" s="118" t="s">
        <v>23</v>
      </c>
      <c r="B6" s="119"/>
      <c r="C6" s="1"/>
      <c r="D6" s="1"/>
      <c r="E6" s="33"/>
    </row>
    <row r="7" spans="1:5" hidden="1" outlineLevel="1" x14ac:dyDescent="0.25">
      <c r="A7" s="120" t="s">
        <v>24</v>
      </c>
      <c r="B7" s="121"/>
      <c r="C7" s="121"/>
      <c r="D7" s="1"/>
      <c r="E7" s="33"/>
    </row>
    <row r="8" spans="1:5" ht="15.75" hidden="1" outlineLevel="1" thickBot="1" x14ac:dyDescent="0.3">
      <c r="A8" s="1"/>
      <c r="B8" s="1"/>
      <c r="C8" s="1"/>
      <c r="D8" s="1"/>
      <c r="E8" s="33"/>
    </row>
    <row r="9" spans="1:5" ht="23.25" hidden="1" outlineLevel="1" thickBot="1" x14ac:dyDescent="0.3">
      <c r="A9" s="1"/>
      <c r="B9" s="1"/>
      <c r="C9" s="1"/>
      <c r="D9" s="48" t="s">
        <v>25</v>
      </c>
      <c r="E9" s="49" t="s">
        <v>26</v>
      </c>
    </row>
    <row r="10" spans="1:5" hidden="1" outlineLevel="1" x14ac:dyDescent="0.25">
      <c r="A10" s="3" t="s">
        <v>27</v>
      </c>
      <c r="B10" s="4" t="s">
        <v>28</v>
      </c>
      <c r="C10" s="5" t="s">
        <v>29</v>
      </c>
      <c r="D10" s="47"/>
      <c r="E10" s="55"/>
    </row>
    <row r="11" spans="1:5" hidden="1" outlineLevel="1" x14ac:dyDescent="0.25">
      <c r="A11" s="6" t="s">
        <v>30</v>
      </c>
      <c r="B11" s="7" t="s">
        <v>31</v>
      </c>
      <c r="C11" s="8" t="s">
        <v>32</v>
      </c>
      <c r="D11" s="37"/>
      <c r="E11" s="38" t="e">
        <f>0.15+0.85*$D$11/$D$10</f>
        <v>#DIV/0!</v>
      </c>
    </row>
    <row r="12" spans="1:5" hidden="1" outlineLevel="1" x14ac:dyDescent="0.25">
      <c r="A12" s="9"/>
      <c r="B12" s="7" t="s">
        <v>33</v>
      </c>
      <c r="C12" s="8" t="s">
        <v>32</v>
      </c>
      <c r="D12" s="39"/>
      <c r="E12" s="40" t="e">
        <f>0.15+0.85*$D$12/$D$10</f>
        <v>#DIV/0!</v>
      </c>
    </row>
    <row r="13" spans="1:5" hidden="1" outlineLevel="1" x14ac:dyDescent="0.25">
      <c r="A13" s="9"/>
      <c r="B13" s="7" t="s">
        <v>34</v>
      </c>
      <c r="C13" s="8" t="s">
        <v>32</v>
      </c>
      <c r="D13" s="41"/>
      <c r="E13" s="42" t="e">
        <f>0.15+0.85*$D$13/$D$10</f>
        <v>#DIV/0!</v>
      </c>
    </row>
    <row r="14" spans="1:5" hidden="1" outlineLevel="1" x14ac:dyDescent="0.25">
      <c r="A14" s="9"/>
      <c r="B14" s="7" t="s">
        <v>35</v>
      </c>
      <c r="C14" s="8" t="s">
        <v>32</v>
      </c>
      <c r="D14" s="43"/>
      <c r="E14" s="44" t="e">
        <f>0.15+0.85*$D$14/$D$10</f>
        <v>#DIV/0!</v>
      </c>
    </row>
    <row r="15" spans="1:5" ht="15.75" hidden="1" outlineLevel="1" thickBot="1" x14ac:dyDescent="0.3">
      <c r="A15" s="10"/>
      <c r="B15" s="11" t="s">
        <v>36</v>
      </c>
      <c r="C15" s="12" t="s">
        <v>32</v>
      </c>
      <c r="D15" s="45"/>
      <c r="E15" s="46" t="e">
        <f>0.15+0.85*$D$15/$D$10</f>
        <v>#DIV/0!</v>
      </c>
    </row>
    <row r="16" spans="1:5" hidden="1" outlineLevel="1" x14ac:dyDescent="0.25"/>
    <row r="17" spans="1:49" outlineLevel="1" x14ac:dyDescent="0.25"/>
    <row r="18" spans="1:49" ht="16.5" thickBot="1" x14ac:dyDescent="0.3">
      <c r="M18" s="508" t="s">
        <v>50</v>
      </c>
      <c r="N18" s="508"/>
    </row>
    <row r="19" spans="1:49" ht="60.75" thickBot="1" x14ac:dyDescent="0.3">
      <c r="A19" s="509" t="s">
        <v>0</v>
      </c>
      <c r="B19" s="510" t="s">
        <v>1</v>
      </c>
      <c r="C19" s="510" t="s">
        <v>2</v>
      </c>
      <c r="D19" s="510" t="s">
        <v>342</v>
      </c>
      <c r="E19" s="510" t="s">
        <v>210</v>
      </c>
      <c r="F19" s="511" t="s">
        <v>4</v>
      </c>
      <c r="G19" s="510" t="s">
        <v>5</v>
      </c>
      <c r="H19" s="510" t="s">
        <v>6</v>
      </c>
      <c r="I19" s="510" t="s">
        <v>239</v>
      </c>
      <c r="J19" s="510" t="s">
        <v>9</v>
      </c>
      <c r="K19" s="512" t="s">
        <v>10</v>
      </c>
      <c r="L19" s="513" t="s">
        <v>7</v>
      </c>
      <c r="M19" s="514" t="s">
        <v>215</v>
      </c>
      <c r="N19" s="515" t="s">
        <v>37</v>
      </c>
      <c r="O19" s="516" t="s">
        <v>39</v>
      </c>
      <c r="P19" s="517" t="s">
        <v>38</v>
      </c>
      <c r="Q19" s="517" t="s">
        <v>52</v>
      </c>
      <c r="R19" s="517" t="s">
        <v>51</v>
      </c>
      <c r="S19" s="60" t="s">
        <v>53</v>
      </c>
      <c r="T19" s="54"/>
      <c r="U19" s="17" t="s">
        <v>41</v>
      </c>
      <c r="V19" s="18" t="s">
        <v>40</v>
      </c>
      <c r="W19" s="18" t="s">
        <v>219</v>
      </c>
      <c r="X19" s="18" t="s">
        <v>55</v>
      </c>
      <c r="Y19" s="19" t="s">
        <v>54</v>
      </c>
      <c r="Z19" s="50"/>
      <c r="AA19" s="20" t="s">
        <v>43</v>
      </c>
      <c r="AB19" s="21" t="s">
        <v>42</v>
      </c>
      <c r="AC19" s="21" t="s">
        <v>221</v>
      </c>
      <c r="AD19" s="21" t="s">
        <v>220</v>
      </c>
      <c r="AE19" s="22" t="s">
        <v>56</v>
      </c>
      <c r="AF19" s="51"/>
      <c r="AG19" s="23" t="s">
        <v>45</v>
      </c>
      <c r="AH19" s="24" t="s">
        <v>44</v>
      </c>
      <c r="AI19" s="24" t="s">
        <v>61</v>
      </c>
      <c r="AJ19" s="24" t="s">
        <v>60</v>
      </c>
      <c r="AK19" s="25" t="s">
        <v>57</v>
      </c>
      <c r="AL19" s="52"/>
      <c r="AM19" s="26" t="s">
        <v>47</v>
      </c>
      <c r="AN19" s="27" t="s">
        <v>46</v>
      </c>
      <c r="AO19" s="27" t="s">
        <v>63</v>
      </c>
      <c r="AP19" s="27" t="s">
        <v>62</v>
      </c>
      <c r="AQ19" s="28" t="s">
        <v>58</v>
      </c>
      <c r="AR19" s="53"/>
      <c r="AS19" s="29" t="s">
        <v>49</v>
      </c>
      <c r="AT19" s="30" t="s">
        <v>48</v>
      </c>
      <c r="AU19" s="31" t="s">
        <v>65</v>
      </c>
      <c r="AV19" s="31" t="s">
        <v>64</v>
      </c>
      <c r="AW19" s="15" t="s">
        <v>59</v>
      </c>
    </row>
    <row r="20" spans="1:49" s="57" customFormat="1" ht="12" x14ac:dyDescent="0.15">
      <c r="A20" s="542">
        <v>2</v>
      </c>
      <c r="B20" s="543" t="s">
        <v>354</v>
      </c>
      <c r="C20" s="544" t="s">
        <v>343</v>
      </c>
      <c r="D20" s="545" t="s">
        <v>341</v>
      </c>
      <c r="E20" s="518" t="str">
        <f t="shared" ref="E20:E29" si="0">CONCATENATE(C20,H20)</f>
        <v>9999001PROF</v>
      </c>
      <c r="F20" s="543" t="s">
        <v>344</v>
      </c>
      <c r="G20" s="518" t="s">
        <v>19</v>
      </c>
      <c r="H20" s="545" t="s">
        <v>15</v>
      </c>
      <c r="I20" s="543"/>
      <c r="J20" s="546"/>
      <c r="K20" s="519" t="s">
        <v>10</v>
      </c>
      <c r="L20" s="520">
        <v>1</v>
      </c>
      <c r="M20" s="527"/>
      <c r="N20" s="528"/>
      <c r="O20" s="529">
        <f>M20*(N20+1)</f>
        <v>0</v>
      </c>
      <c r="P20" s="530">
        <f>O20/12</f>
        <v>0</v>
      </c>
      <c r="Q20" s="531">
        <f>O20</f>
        <v>0</v>
      </c>
      <c r="R20" s="531">
        <f>P20</f>
        <v>0</v>
      </c>
      <c r="S20" s="63"/>
      <c r="T20" s="122"/>
      <c r="U20" s="36" t="e">
        <f>O20*$E$11</f>
        <v>#DIV/0!</v>
      </c>
      <c r="V20" s="61" t="e">
        <f>U20/12</f>
        <v>#DIV/0!</v>
      </c>
      <c r="W20" s="62" t="e">
        <f>U20</f>
        <v>#DIV/0!</v>
      </c>
      <c r="X20" s="62" t="e">
        <f>V20</f>
        <v>#DIV/0!</v>
      </c>
      <c r="Y20" s="63"/>
      <c r="Z20" s="113"/>
      <c r="AA20" s="36" t="e">
        <f>O20*$E$12</f>
        <v>#DIV/0!</v>
      </c>
      <c r="AB20" s="105" t="e">
        <f>AA20/12</f>
        <v>#DIV/0!</v>
      </c>
      <c r="AC20" s="62" t="e">
        <f>AA20</f>
        <v>#DIV/0!</v>
      </c>
      <c r="AD20" s="62" t="e">
        <f>AB20</f>
        <v>#DIV/0!</v>
      </c>
      <c r="AE20" s="63"/>
      <c r="AF20" s="113"/>
      <c r="AG20" s="36" t="e">
        <f t="shared" ref="AG20:AG29" si="1">O20*$E$13</f>
        <v>#DIV/0!</v>
      </c>
      <c r="AH20" s="61" t="e">
        <f>AG20/12</f>
        <v>#DIV/0!</v>
      </c>
      <c r="AI20" s="62" t="e">
        <f>AG20</f>
        <v>#DIV/0!</v>
      </c>
      <c r="AJ20" s="62" t="e">
        <f>AH20</f>
        <v>#DIV/0!</v>
      </c>
      <c r="AK20" s="63"/>
      <c r="AL20" s="113"/>
      <c r="AM20" s="36" t="e">
        <f t="shared" ref="AM20:AM29" si="2">O20*$E$14</f>
        <v>#DIV/0!</v>
      </c>
      <c r="AN20" s="61" t="e">
        <f>AM20/12</f>
        <v>#DIV/0!</v>
      </c>
      <c r="AO20" s="62" t="e">
        <f>AM20</f>
        <v>#DIV/0!</v>
      </c>
      <c r="AP20" s="62" t="e">
        <f>AN20</f>
        <v>#DIV/0!</v>
      </c>
      <c r="AQ20" s="63"/>
      <c r="AR20" s="113"/>
      <c r="AS20" s="36" t="e">
        <f t="shared" ref="AS20:AS29" si="3">O20*$E$15</f>
        <v>#DIV/0!</v>
      </c>
      <c r="AT20" s="61" t="e">
        <f>AS20/12</f>
        <v>#DIV/0!</v>
      </c>
      <c r="AU20" s="62" t="e">
        <f>AS20</f>
        <v>#DIV/0!</v>
      </c>
      <c r="AV20" s="62" t="e">
        <f>AT20</f>
        <v>#DIV/0!</v>
      </c>
      <c r="AW20" s="63"/>
    </row>
    <row r="21" spans="1:49" s="57" customFormat="1" ht="12" x14ac:dyDescent="0.15">
      <c r="A21" s="547">
        <v>2</v>
      </c>
      <c r="B21" s="548" t="s">
        <v>354</v>
      </c>
      <c r="C21" s="548">
        <v>9999001</v>
      </c>
      <c r="D21" s="521" t="s">
        <v>341</v>
      </c>
      <c r="E21" s="549" t="str">
        <f t="shared" si="0"/>
        <v>9999001PROF</v>
      </c>
      <c r="F21" s="548" t="s">
        <v>345</v>
      </c>
      <c r="G21" s="521" t="s">
        <v>19</v>
      </c>
      <c r="H21" s="521" t="s">
        <v>15</v>
      </c>
      <c r="I21" s="548"/>
      <c r="J21" s="550"/>
      <c r="K21" s="522" t="s">
        <v>10</v>
      </c>
      <c r="L21" s="523">
        <v>1</v>
      </c>
      <c r="M21" s="532"/>
      <c r="N21" s="533"/>
      <c r="O21" s="534">
        <f t="shared" ref="O21:O29" si="4">M21*(N21+1)</f>
        <v>0</v>
      </c>
      <c r="P21" s="535">
        <f t="shared" ref="P21:P29" si="5">O21/12</f>
        <v>0</v>
      </c>
      <c r="Q21" s="536">
        <f t="shared" ref="Q21:R29" si="6">O21</f>
        <v>0</v>
      </c>
      <c r="R21" s="536">
        <f t="shared" si="6"/>
        <v>0</v>
      </c>
      <c r="S21" s="58"/>
      <c r="T21" s="123"/>
      <c r="U21" s="32" t="e">
        <f t="shared" ref="U21:U29" si="7">O21*$E$11</f>
        <v>#DIV/0!</v>
      </c>
      <c r="V21" s="104" t="e">
        <f t="shared" ref="V21:V29" si="8">U21/12</f>
        <v>#DIV/0!</v>
      </c>
      <c r="W21" s="56" t="e">
        <f t="shared" ref="W21:X29" si="9">U21</f>
        <v>#DIV/0!</v>
      </c>
      <c r="X21" s="56" t="e">
        <f t="shared" si="9"/>
        <v>#DIV/0!</v>
      </c>
      <c r="Y21" s="58"/>
      <c r="Z21" s="114"/>
      <c r="AA21" s="32" t="e">
        <f t="shared" ref="AA21:AA29" si="10">O21*$E$12</f>
        <v>#DIV/0!</v>
      </c>
      <c r="AB21" s="35" t="e">
        <f t="shared" ref="AB21:AB29" si="11">AA21/12</f>
        <v>#DIV/0!</v>
      </c>
      <c r="AC21" s="56" t="e">
        <f t="shared" ref="AC21:AD29" si="12">AA21</f>
        <v>#DIV/0!</v>
      </c>
      <c r="AD21" s="56" t="e">
        <f t="shared" si="12"/>
        <v>#DIV/0!</v>
      </c>
      <c r="AE21" s="58"/>
      <c r="AF21" s="114"/>
      <c r="AG21" s="32" t="e">
        <f t="shared" si="1"/>
        <v>#DIV/0!</v>
      </c>
      <c r="AH21" s="104" t="e">
        <f t="shared" ref="AH21:AH29" si="13">AG21/12</f>
        <v>#DIV/0!</v>
      </c>
      <c r="AI21" s="56" t="e">
        <f t="shared" ref="AI21:AJ29" si="14">AG21</f>
        <v>#DIV/0!</v>
      </c>
      <c r="AJ21" s="56" t="e">
        <f t="shared" si="14"/>
        <v>#DIV/0!</v>
      </c>
      <c r="AK21" s="58"/>
      <c r="AL21" s="114"/>
      <c r="AM21" s="32" t="e">
        <f t="shared" si="2"/>
        <v>#DIV/0!</v>
      </c>
      <c r="AN21" s="104" t="e">
        <f t="shared" ref="AN21:AN29" si="15">AM21/12</f>
        <v>#DIV/0!</v>
      </c>
      <c r="AO21" s="56" t="e">
        <f t="shared" ref="AO21:AP29" si="16">AM21</f>
        <v>#DIV/0!</v>
      </c>
      <c r="AP21" s="56" t="e">
        <f t="shared" si="16"/>
        <v>#DIV/0!</v>
      </c>
      <c r="AQ21" s="58"/>
      <c r="AR21" s="114"/>
      <c r="AS21" s="32" t="e">
        <f t="shared" si="3"/>
        <v>#DIV/0!</v>
      </c>
      <c r="AT21" s="104" t="e">
        <f t="shared" ref="AT21:AT29" si="17">AS21/12</f>
        <v>#DIV/0!</v>
      </c>
      <c r="AU21" s="56" t="e">
        <f t="shared" ref="AU21:AV29" si="18">AS21</f>
        <v>#DIV/0!</v>
      </c>
      <c r="AV21" s="56" t="e">
        <f t="shared" si="18"/>
        <v>#DIV/0!</v>
      </c>
      <c r="AW21" s="58"/>
    </row>
    <row r="22" spans="1:49" s="57" customFormat="1" ht="12" x14ac:dyDescent="0.15">
      <c r="A22" s="547">
        <v>2</v>
      </c>
      <c r="B22" s="548" t="s">
        <v>354</v>
      </c>
      <c r="C22" s="548">
        <v>9999001</v>
      </c>
      <c r="D22" s="521" t="s">
        <v>341</v>
      </c>
      <c r="E22" s="549" t="str">
        <f t="shared" si="0"/>
        <v>9999001PROF</v>
      </c>
      <c r="F22" s="548" t="s">
        <v>346</v>
      </c>
      <c r="G22" s="521" t="s">
        <v>19</v>
      </c>
      <c r="H22" s="521" t="s">
        <v>15</v>
      </c>
      <c r="I22" s="548"/>
      <c r="J22" s="550"/>
      <c r="K22" s="522" t="s">
        <v>10</v>
      </c>
      <c r="L22" s="523">
        <v>1</v>
      </c>
      <c r="M22" s="532"/>
      <c r="N22" s="533"/>
      <c r="O22" s="534">
        <f t="shared" si="4"/>
        <v>0</v>
      </c>
      <c r="P22" s="535">
        <f t="shared" si="5"/>
        <v>0</v>
      </c>
      <c r="Q22" s="536">
        <f t="shared" si="6"/>
        <v>0</v>
      </c>
      <c r="R22" s="536">
        <f t="shared" si="6"/>
        <v>0</v>
      </c>
      <c r="S22" s="58"/>
      <c r="T22" s="123"/>
      <c r="U22" s="32" t="e">
        <f t="shared" si="7"/>
        <v>#DIV/0!</v>
      </c>
      <c r="V22" s="104" t="e">
        <f t="shared" si="8"/>
        <v>#DIV/0!</v>
      </c>
      <c r="W22" s="56" t="e">
        <f t="shared" si="9"/>
        <v>#DIV/0!</v>
      </c>
      <c r="X22" s="56" t="e">
        <f t="shared" si="9"/>
        <v>#DIV/0!</v>
      </c>
      <c r="Y22" s="58"/>
      <c r="Z22" s="114"/>
      <c r="AA22" s="32" t="e">
        <f t="shared" si="10"/>
        <v>#DIV/0!</v>
      </c>
      <c r="AB22" s="35" t="e">
        <f t="shared" si="11"/>
        <v>#DIV/0!</v>
      </c>
      <c r="AC22" s="56" t="e">
        <f t="shared" si="12"/>
        <v>#DIV/0!</v>
      </c>
      <c r="AD22" s="56" t="e">
        <f t="shared" si="12"/>
        <v>#DIV/0!</v>
      </c>
      <c r="AE22" s="58"/>
      <c r="AF22" s="114"/>
      <c r="AG22" s="32" t="e">
        <f t="shared" si="1"/>
        <v>#DIV/0!</v>
      </c>
      <c r="AH22" s="104" t="e">
        <f t="shared" si="13"/>
        <v>#DIV/0!</v>
      </c>
      <c r="AI22" s="56" t="e">
        <f t="shared" si="14"/>
        <v>#DIV/0!</v>
      </c>
      <c r="AJ22" s="56" t="e">
        <f t="shared" si="14"/>
        <v>#DIV/0!</v>
      </c>
      <c r="AK22" s="58"/>
      <c r="AL22" s="114"/>
      <c r="AM22" s="32" t="e">
        <f t="shared" si="2"/>
        <v>#DIV/0!</v>
      </c>
      <c r="AN22" s="104" t="e">
        <f t="shared" si="15"/>
        <v>#DIV/0!</v>
      </c>
      <c r="AO22" s="56" t="e">
        <f t="shared" si="16"/>
        <v>#DIV/0!</v>
      </c>
      <c r="AP22" s="56" t="e">
        <f t="shared" si="16"/>
        <v>#DIV/0!</v>
      </c>
      <c r="AQ22" s="58"/>
      <c r="AR22" s="114"/>
      <c r="AS22" s="32" t="e">
        <f t="shared" si="3"/>
        <v>#DIV/0!</v>
      </c>
      <c r="AT22" s="104" t="e">
        <f t="shared" si="17"/>
        <v>#DIV/0!</v>
      </c>
      <c r="AU22" s="56" t="e">
        <f t="shared" si="18"/>
        <v>#DIV/0!</v>
      </c>
      <c r="AV22" s="56" t="e">
        <f t="shared" si="18"/>
        <v>#DIV/0!</v>
      </c>
      <c r="AW22" s="58"/>
    </row>
    <row r="23" spans="1:49" s="57" customFormat="1" ht="12" x14ac:dyDescent="0.15">
      <c r="A23" s="547">
        <v>2</v>
      </c>
      <c r="B23" s="548" t="s">
        <v>354</v>
      </c>
      <c r="C23" s="548">
        <v>9999001</v>
      </c>
      <c r="D23" s="521" t="s">
        <v>341</v>
      </c>
      <c r="E23" s="549" t="str">
        <f t="shared" si="0"/>
        <v>9999001PROA</v>
      </c>
      <c r="F23" s="548" t="s">
        <v>347</v>
      </c>
      <c r="G23" s="521" t="s">
        <v>19</v>
      </c>
      <c r="H23" s="521" t="s">
        <v>17</v>
      </c>
      <c r="I23" s="548"/>
      <c r="J23" s="550"/>
      <c r="K23" s="522" t="s">
        <v>10</v>
      </c>
      <c r="L23" s="523">
        <v>1</v>
      </c>
      <c r="M23" s="532"/>
      <c r="N23" s="533"/>
      <c r="O23" s="534">
        <f t="shared" si="4"/>
        <v>0</v>
      </c>
      <c r="P23" s="535">
        <f t="shared" si="5"/>
        <v>0</v>
      </c>
      <c r="Q23" s="536">
        <f t="shared" si="6"/>
        <v>0</v>
      </c>
      <c r="R23" s="536">
        <f t="shared" si="6"/>
        <v>0</v>
      </c>
      <c r="S23" s="58"/>
      <c r="T23" s="123"/>
      <c r="U23" s="32" t="e">
        <f t="shared" si="7"/>
        <v>#DIV/0!</v>
      </c>
      <c r="V23" s="104" t="e">
        <f t="shared" si="8"/>
        <v>#DIV/0!</v>
      </c>
      <c r="W23" s="56" t="e">
        <f t="shared" si="9"/>
        <v>#DIV/0!</v>
      </c>
      <c r="X23" s="56" t="e">
        <f t="shared" si="9"/>
        <v>#DIV/0!</v>
      </c>
      <c r="Y23" s="58"/>
      <c r="Z23" s="114"/>
      <c r="AA23" s="32" t="e">
        <f t="shared" si="10"/>
        <v>#DIV/0!</v>
      </c>
      <c r="AB23" s="35" t="e">
        <f t="shared" si="11"/>
        <v>#DIV/0!</v>
      </c>
      <c r="AC23" s="56" t="e">
        <f t="shared" si="12"/>
        <v>#DIV/0!</v>
      </c>
      <c r="AD23" s="56" t="e">
        <f t="shared" si="12"/>
        <v>#DIV/0!</v>
      </c>
      <c r="AE23" s="58"/>
      <c r="AF23" s="114"/>
      <c r="AG23" s="32" t="e">
        <f t="shared" si="1"/>
        <v>#DIV/0!</v>
      </c>
      <c r="AH23" s="104" t="e">
        <f t="shared" si="13"/>
        <v>#DIV/0!</v>
      </c>
      <c r="AI23" s="56" t="e">
        <f t="shared" si="14"/>
        <v>#DIV/0!</v>
      </c>
      <c r="AJ23" s="56" t="e">
        <f t="shared" si="14"/>
        <v>#DIV/0!</v>
      </c>
      <c r="AK23" s="58"/>
      <c r="AL23" s="114"/>
      <c r="AM23" s="32" t="e">
        <f t="shared" si="2"/>
        <v>#DIV/0!</v>
      </c>
      <c r="AN23" s="104" t="e">
        <f t="shared" si="15"/>
        <v>#DIV/0!</v>
      </c>
      <c r="AO23" s="56" t="e">
        <f t="shared" si="16"/>
        <v>#DIV/0!</v>
      </c>
      <c r="AP23" s="56" t="e">
        <f t="shared" si="16"/>
        <v>#DIV/0!</v>
      </c>
      <c r="AQ23" s="58"/>
      <c r="AR23" s="114"/>
      <c r="AS23" s="32" t="e">
        <f t="shared" si="3"/>
        <v>#DIV/0!</v>
      </c>
      <c r="AT23" s="104" t="e">
        <f t="shared" si="17"/>
        <v>#DIV/0!</v>
      </c>
      <c r="AU23" s="56" t="e">
        <f t="shared" si="18"/>
        <v>#DIV/0!</v>
      </c>
      <c r="AV23" s="56" t="e">
        <f t="shared" si="18"/>
        <v>#DIV/0!</v>
      </c>
      <c r="AW23" s="58"/>
    </row>
    <row r="24" spans="1:49" s="57" customFormat="1" ht="12" x14ac:dyDescent="0.15">
      <c r="A24" s="547">
        <v>2</v>
      </c>
      <c r="B24" s="548" t="s">
        <v>354</v>
      </c>
      <c r="C24" s="548">
        <v>9999001</v>
      </c>
      <c r="D24" s="521" t="s">
        <v>341</v>
      </c>
      <c r="E24" s="549" t="str">
        <f t="shared" si="0"/>
        <v>9999001PROA</v>
      </c>
      <c r="F24" s="548" t="s">
        <v>348</v>
      </c>
      <c r="G24" s="521" t="s">
        <v>19</v>
      </c>
      <c r="H24" s="521" t="s">
        <v>17</v>
      </c>
      <c r="I24" s="548"/>
      <c r="J24" s="550"/>
      <c r="K24" s="522" t="s">
        <v>10</v>
      </c>
      <c r="L24" s="523">
        <v>1</v>
      </c>
      <c r="M24" s="532"/>
      <c r="N24" s="533"/>
      <c r="O24" s="534">
        <f t="shared" si="4"/>
        <v>0</v>
      </c>
      <c r="P24" s="535">
        <f t="shared" si="5"/>
        <v>0</v>
      </c>
      <c r="Q24" s="536">
        <f t="shared" si="6"/>
        <v>0</v>
      </c>
      <c r="R24" s="536">
        <f t="shared" si="6"/>
        <v>0</v>
      </c>
      <c r="S24" s="58"/>
      <c r="T24" s="123"/>
      <c r="U24" s="32" t="e">
        <f t="shared" si="7"/>
        <v>#DIV/0!</v>
      </c>
      <c r="V24" s="104" t="e">
        <f t="shared" si="8"/>
        <v>#DIV/0!</v>
      </c>
      <c r="W24" s="56" t="e">
        <f t="shared" si="9"/>
        <v>#DIV/0!</v>
      </c>
      <c r="X24" s="56" t="e">
        <f t="shared" si="9"/>
        <v>#DIV/0!</v>
      </c>
      <c r="Y24" s="58"/>
      <c r="Z24" s="114"/>
      <c r="AA24" s="32" t="e">
        <f t="shared" si="10"/>
        <v>#DIV/0!</v>
      </c>
      <c r="AB24" s="35" t="e">
        <f t="shared" si="11"/>
        <v>#DIV/0!</v>
      </c>
      <c r="AC24" s="56" t="e">
        <f t="shared" si="12"/>
        <v>#DIV/0!</v>
      </c>
      <c r="AD24" s="56" t="e">
        <f t="shared" si="12"/>
        <v>#DIV/0!</v>
      </c>
      <c r="AE24" s="58"/>
      <c r="AF24" s="114"/>
      <c r="AG24" s="32" t="e">
        <f t="shared" si="1"/>
        <v>#DIV/0!</v>
      </c>
      <c r="AH24" s="104" t="e">
        <f t="shared" si="13"/>
        <v>#DIV/0!</v>
      </c>
      <c r="AI24" s="56" t="e">
        <f t="shared" si="14"/>
        <v>#DIV/0!</v>
      </c>
      <c r="AJ24" s="56" t="e">
        <f t="shared" si="14"/>
        <v>#DIV/0!</v>
      </c>
      <c r="AK24" s="58"/>
      <c r="AL24" s="114"/>
      <c r="AM24" s="32" t="e">
        <f t="shared" si="2"/>
        <v>#DIV/0!</v>
      </c>
      <c r="AN24" s="104" t="e">
        <f t="shared" si="15"/>
        <v>#DIV/0!</v>
      </c>
      <c r="AO24" s="56" t="e">
        <f t="shared" si="16"/>
        <v>#DIV/0!</v>
      </c>
      <c r="AP24" s="56" t="e">
        <f t="shared" si="16"/>
        <v>#DIV/0!</v>
      </c>
      <c r="AQ24" s="58"/>
      <c r="AR24" s="114"/>
      <c r="AS24" s="32" t="e">
        <f t="shared" si="3"/>
        <v>#DIV/0!</v>
      </c>
      <c r="AT24" s="104" t="e">
        <f t="shared" si="17"/>
        <v>#DIV/0!</v>
      </c>
      <c r="AU24" s="56" t="e">
        <f t="shared" si="18"/>
        <v>#DIV/0!</v>
      </c>
      <c r="AV24" s="56" t="e">
        <f t="shared" si="18"/>
        <v>#DIV/0!</v>
      </c>
      <c r="AW24" s="58"/>
    </row>
    <row r="25" spans="1:49" s="57" customFormat="1" ht="12" x14ac:dyDescent="0.15">
      <c r="A25" s="547">
        <v>2</v>
      </c>
      <c r="B25" s="548" t="s">
        <v>354</v>
      </c>
      <c r="C25" s="548">
        <v>9999001</v>
      </c>
      <c r="D25" s="521" t="s">
        <v>341</v>
      </c>
      <c r="E25" s="549" t="str">
        <f t="shared" si="0"/>
        <v>9999001TRAE</v>
      </c>
      <c r="F25" s="548" t="s">
        <v>349</v>
      </c>
      <c r="G25" s="521" t="s">
        <v>20</v>
      </c>
      <c r="H25" s="521" t="s">
        <v>18</v>
      </c>
      <c r="I25" s="548"/>
      <c r="J25" s="550"/>
      <c r="K25" s="522" t="s">
        <v>10</v>
      </c>
      <c r="L25" s="523">
        <v>1</v>
      </c>
      <c r="M25" s="532"/>
      <c r="N25" s="533"/>
      <c r="O25" s="534">
        <f t="shared" si="4"/>
        <v>0</v>
      </c>
      <c r="P25" s="535">
        <f t="shared" si="5"/>
        <v>0</v>
      </c>
      <c r="Q25" s="536">
        <f t="shared" si="6"/>
        <v>0</v>
      </c>
      <c r="R25" s="536">
        <f t="shared" si="6"/>
        <v>0</v>
      </c>
      <c r="S25" s="58"/>
      <c r="T25" s="123"/>
      <c r="U25" s="32" t="e">
        <f t="shared" si="7"/>
        <v>#DIV/0!</v>
      </c>
      <c r="V25" s="104" t="e">
        <f t="shared" si="8"/>
        <v>#DIV/0!</v>
      </c>
      <c r="W25" s="56" t="e">
        <f t="shared" si="9"/>
        <v>#DIV/0!</v>
      </c>
      <c r="X25" s="56" t="e">
        <f t="shared" si="9"/>
        <v>#DIV/0!</v>
      </c>
      <c r="Y25" s="58"/>
      <c r="Z25" s="114"/>
      <c r="AA25" s="32" t="e">
        <f t="shared" si="10"/>
        <v>#DIV/0!</v>
      </c>
      <c r="AB25" s="35" t="e">
        <f t="shared" si="11"/>
        <v>#DIV/0!</v>
      </c>
      <c r="AC25" s="56" t="e">
        <f t="shared" si="12"/>
        <v>#DIV/0!</v>
      </c>
      <c r="AD25" s="56" t="e">
        <f t="shared" si="12"/>
        <v>#DIV/0!</v>
      </c>
      <c r="AE25" s="58"/>
      <c r="AF25" s="114"/>
      <c r="AG25" s="32" t="e">
        <f t="shared" si="1"/>
        <v>#DIV/0!</v>
      </c>
      <c r="AH25" s="104" t="e">
        <f t="shared" si="13"/>
        <v>#DIV/0!</v>
      </c>
      <c r="AI25" s="56" t="e">
        <f t="shared" si="14"/>
        <v>#DIV/0!</v>
      </c>
      <c r="AJ25" s="56" t="e">
        <f t="shared" si="14"/>
        <v>#DIV/0!</v>
      </c>
      <c r="AK25" s="58"/>
      <c r="AL25" s="114"/>
      <c r="AM25" s="32" t="e">
        <f t="shared" si="2"/>
        <v>#DIV/0!</v>
      </c>
      <c r="AN25" s="104" t="e">
        <f t="shared" si="15"/>
        <v>#DIV/0!</v>
      </c>
      <c r="AO25" s="56" t="e">
        <f t="shared" si="16"/>
        <v>#DIV/0!</v>
      </c>
      <c r="AP25" s="56" t="e">
        <f t="shared" si="16"/>
        <v>#DIV/0!</v>
      </c>
      <c r="AQ25" s="58"/>
      <c r="AR25" s="114"/>
      <c r="AS25" s="32" t="e">
        <f t="shared" si="3"/>
        <v>#DIV/0!</v>
      </c>
      <c r="AT25" s="104" t="e">
        <f t="shared" si="17"/>
        <v>#DIV/0!</v>
      </c>
      <c r="AU25" s="56" t="e">
        <f t="shared" si="18"/>
        <v>#DIV/0!</v>
      </c>
      <c r="AV25" s="56" t="e">
        <f t="shared" si="18"/>
        <v>#DIV/0!</v>
      </c>
      <c r="AW25" s="58"/>
    </row>
    <row r="26" spans="1:49" s="57" customFormat="1" ht="12" x14ac:dyDescent="0.15">
      <c r="A26" s="547">
        <v>2</v>
      </c>
      <c r="B26" s="548" t="s">
        <v>354</v>
      </c>
      <c r="C26" s="548">
        <v>9999001</v>
      </c>
      <c r="D26" s="521" t="s">
        <v>341</v>
      </c>
      <c r="E26" s="549" t="str">
        <f t="shared" si="0"/>
        <v>9999001TRAE</v>
      </c>
      <c r="F26" s="548" t="s">
        <v>350</v>
      </c>
      <c r="G26" s="521" t="s">
        <v>20</v>
      </c>
      <c r="H26" s="521" t="s">
        <v>18</v>
      </c>
      <c r="I26" s="548"/>
      <c r="J26" s="550"/>
      <c r="K26" s="522" t="s">
        <v>10</v>
      </c>
      <c r="L26" s="523">
        <v>1</v>
      </c>
      <c r="M26" s="532"/>
      <c r="N26" s="533"/>
      <c r="O26" s="534">
        <f t="shared" si="4"/>
        <v>0</v>
      </c>
      <c r="P26" s="535">
        <f t="shared" si="5"/>
        <v>0</v>
      </c>
      <c r="Q26" s="536">
        <f t="shared" si="6"/>
        <v>0</v>
      </c>
      <c r="R26" s="536">
        <f t="shared" si="6"/>
        <v>0</v>
      </c>
      <c r="S26" s="58"/>
      <c r="T26" s="123"/>
      <c r="U26" s="32" t="e">
        <f t="shared" si="7"/>
        <v>#DIV/0!</v>
      </c>
      <c r="V26" s="104" t="e">
        <f t="shared" si="8"/>
        <v>#DIV/0!</v>
      </c>
      <c r="W26" s="56" t="e">
        <f t="shared" si="9"/>
        <v>#DIV/0!</v>
      </c>
      <c r="X26" s="56" t="e">
        <f t="shared" si="9"/>
        <v>#DIV/0!</v>
      </c>
      <c r="Y26" s="58"/>
      <c r="Z26" s="114"/>
      <c r="AA26" s="32" t="e">
        <f t="shared" si="10"/>
        <v>#DIV/0!</v>
      </c>
      <c r="AB26" s="35" t="e">
        <f t="shared" si="11"/>
        <v>#DIV/0!</v>
      </c>
      <c r="AC26" s="56" t="e">
        <f t="shared" si="12"/>
        <v>#DIV/0!</v>
      </c>
      <c r="AD26" s="56" t="e">
        <f t="shared" si="12"/>
        <v>#DIV/0!</v>
      </c>
      <c r="AE26" s="58"/>
      <c r="AF26" s="114"/>
      <c r="AG26" s="32" t="e">
        <f t="shared" si="1"/>
        <v>#DIV/0!</v>
      </c>
      <c r="AH26" s="104" t="e">
        <f t="shared" si="13"/>
        <v>#DIV/0!</v>
      </c>
      <c r="AI26" s="56" t="e">
        <f t="shared" si="14"/>
        <v>#DIV/0!</v>
      </c>
      <c r="AJ26" s="56" t="e">
        <f t="shared" si="14"/>
        <v>#DIV/0!</v>
      </c>
      <c r="AK26" s="58"/>
      <c r="AL26" s="114"/>
      <c r="AM26" s="32" t="e">
        <f t="shared" si="2"/>
        <v>#DIV/0!</v>
      </c>
      <c r="AN26" s="104" t="e">
        <f t="shared" si="15"/>
        <v>#DIV/0!</v>
      </c>
      <c r="AO26" s="56" t="e">
        <f t="shared" si="16"/>
        <v>#DIV/0!</v>
      </c>
      <c r="AP26" s="56" t="e">
        <f t="shared" si="16"/>
        <v>#DIV/0!</v>
      </c>
      <c r="AQ26" s="58"/>
      <c r="AR26" s="114"/>
      <c r="AS26" s="32" t="e">
        <f t="shared" si="3"/>
        <v>#DIV/0!</v>
      </c>
      <c r="AT26" s="104" t="e">
        <f t="shared" si="17"/>
        <v>#DIV/0!</v>
      </c>
      <c r="AU26" s="56" t="e">
        <f t="shared" si="18"/>
        <v>#DIV/0!</v>
      </c>
      <c r="AV26" s="56" t="e">
        <f t="shared" si="18"/>
        <v>#DIV/0!</v>
      </c>
      <c r="AW26" s="58"/>
    </row>
    <row r="27" spans="1:49" s="57" customFormat="1" ht="12" x14ac:dyDescent="0.15">
      <c r="A27" s="547">
        <v>2</v>
      </c>
      <c r="B27" s="548" t="s">
        <v>354</v>
      </c>
      <c r="C27" s="548">
        <v>9999001</v>
      </c>
      <c r="D27" s="521" t="s">
        <v>341</v>
      </c>
      <c r="E27" s="549" t="str">
        <f t="shared" si="0"/>
        <v>9999001TRAE</v>
      </c>
      <c r="F27" s="548" t="s">
        <v>351</v>
      </c>
      <c r="G27" s="521" t="s">
        <v>20</v>
      </c>
      <c r="H27" s="521" t="s">
        <v>18</v>
      </c>
      <c r="I27" s="548"/>
      <c r="J27" s="550"/>
      <c r="K27" s="522" t="s">
        <v>10</v>
      </c>
      <c r="L27" s="523">
        <v>1</v>
      </c>
      <c r="M27" s="532"/>
      <c r="N27" s="533"/>
      <c r="O27" s="534">
        <f t="shared" si="4"/>
        <v>0</v>
      </c>
      <c r="P27" s="535">
        <f t="shared" si="5"/>
        <v>0</v>
      </c>
      <c r="Q27" s="536">
        <f t="shared" si="6"/>
        <v>0</v>
      </c>
      <c r="R27" s="536">
        <f t="shared" si="6"/>
        <v>0</v>
      </c>
      <c r="S27" s="58"/>
      <c r="T27" s="123"/>
      <c r="U27" s="32" t="e">
        <f t="shared" si="7"/>
        <v>#DIV/0!</v>
      </c>
      <c r="V27" s="104" t="e">
        <f t="shared" si="8"/>
        <v>#DIV/0!</v>
      </c>
      <c r="W27" s="56" t="e">
        <f t="shared" si="9"/>
        <v>#DIV/0!</v>
      </c>
      <c r="X27" s="56" t="e">
        <f t="shared" si="9"/>
        <v>#DIV/0!</v>
      </c>
      <c r="Y27" s="58"/>
      <c r="Z27" s="114"/>
      <c r="AA27" s="32" t="e">
        <f t="shared" si="10"/>
        <v>#DIV/0!</v>
      </c>
      <c r="AB27" s="35" t="e">
        <f t="shared" si="11"/>
        <v>#DIV/0!</v>
      </c>
      <c r="AC27" s="56" t="e">
        <f t="shared" si="12"/>
        <v>#DIV/0!</v>
      </c>
      <c r="AD27" s="56" t="e">
        <f t="shared" si="12"/>
        <v>#DIV/0!</v>
      </c>
      <c r="AE27" s="58"/>
      <c r="AF27" s="114"/>
      <c r="AG27" s="32" t="e">
        <f t="shared" si="1"/>
        <v>#DIV/0!</v>
      </c>
      <c r="AH27" s="104" t="e">
        <f t="shared" si="13"/>
        <v>#DIV/0!</v>
      </c>
      <c r="AI27" s="56" t="e">
        <f t="shared" si="14"/>
        <v>#DIV/0!</v>
      </c>
      <c r="AJ27" s="56" t="e">
        <f t="shared" si="14"/>
        <v>#DIV/0!</v>
      </c>
      <c r="AK27" s="58"/>
      <c r="AL27" s="114"/>
      <c r="AM27" s="32" t="e">
        <f t="shared" si="2"/>
        <v>#DIV/0!</v>
      </c>
      <c r="AN27" s="104" t="e">
        <f t="shared" si="15"/>
        <v>#DIV/0!</v>
      </c>
      <c r="AO27" s="56" t="e">
        <f t="shared" si="16"/>
        <v>#DIV/0!</v>
      </c>
      <c r="AP27" s="56" t="e">
        <f t="shared" si="16"/>
        <v>#DIV/0!</v>
      </c>
      <c r="AQ27" s="58"/>
      <c r="AR27" s="114"/>
      <c r="AS27" s="32" t="e">
        <f t="shared" si="3"/>
        <v>#DIV/0!</v>
      </c>
      <c r="AT27" s="104" t="e">
        <f t="shared" si="17"/>
        <v>#DIV/0!</v>
      </c>
      <c r="AU27" s="56" t="e">
        <f t="shared" si="18"/>
        <v>#DIV/0!</v>
      </c>
      <c r="AV27" s="56" t="e">
        <f t="shared" si="18"/>
        <v>#DIV/0!</v>
      </c>
      <c r="AW27" s="58"/>
    </row>
    <row r="28" spans="1:49" s="57" customFormat="1" ht="12" x14ac:dyDescent="0.15">
      <c r="A28" s="547">
        <v>2</v>
      </c>
      <c r="B28" s="548" t="s">
        <v>354</v>
      </c>
      <c r="C28" s="548">
        <v>9999001</v>
      </c>
      <c r="D28" s="521" t="s">
        <v>341</v>
      </c>
      <c r="E28" s="549" t="str">
        <f t="shared" si="0"/>
        <v>9999001VENT</v>
      </c>
      <c r="F28" s="548" t="s">
        <v>352</v>
      </c>
      <c r="G28" s="521" t="s">
        <v>19</v>
      </c>
      <c r="H28" s="521" t="s">
        <v>11</v>
      </c>
      <c r="I28" s="548"/>
      <c r="J28" s="550"/>
      <c r="K28" s="522" t="s">
        <v>10</v>
      </c>
      <c r="L28" s="523">
        <v>1</v>
      </c>
      <c r="M28" s="532"/>
      <c r="N28" s="533"/>
      <c r="O28" s="534">
        <f t="shared" si="4"/>
        <v>0</v>
      </c>
      <c r="P28" s="535">
        <f t="shared" si="5"/>
        <v>0</v>
      </c>
      <c r="Q28" s="536">
        <f t="shared" si="6"/>
        <v>0</v>
      </c>
      <c r="R28" s="536">
        <f t="shared" si="6"/>
        <v>0</v>
      </c>
      <c r="S28" s="58"/>
      <c r="T28" s="123"/>
      <c r="U28" s="32" t="e">
        <f t="shared" si="7"/>
        <v>#DIV/0!</v>
      </c>
      <c r="V28" s="104" t="e">
        <f t="shared" si="8"/>
        <v>#DIV/0!</v>
      </c>
      <c r="W28" s="56" t="e">
        <f t="shared" si="9"/>
        <v>#DIV/0!</v>
      </c>
      <c r="X28" s="56" t="e">
        <f t="shared" si="9"/>
        <v>#DIV/0!</v>
      </c>
      <c r="Y28" s="58"/>
      <c r="Z28" s="114"/>
      <c r="AA28" s="32" t="e">
        <f t="shared" si="10"/>
        <v>#DIV/0!</v>
      </c>
      <c r="AB28" s="35" t="e">
        <f t="shared" si="11"/>
        <v>#DIV/0!</v>
      </c>
      <c r="AC28" s="56" t="e">
        <f t="shared" si="12"/>
        <v>#DIV/0!</v>
      </c>
      <c r="AD28" s="56" t="e">
        <f t="shared" si="12"/>
        <v>#DIV/0!</v>
      </c>
      <c r="AE28" s="58"/>
      <c r="AF28" s="114"/>
      <c r="AG28" s="32" t="e">
        <f t="shared" si="1"/>
        <v>#DIV/0!</v>
      </c>
      <c r="AH28" s="104" t="e">
        <f t="shared" si="13"/>
        <v>#DIV/0!</v>
      </c>
      <c r="AI28" s="56" t="e">
        <f t="shared" si="14"/>
        <v>#DIV/0!</v>
      </c>
      <c r="AJ28" s="56" t="e">
        <f t="shared" si="14"/>
        <v>#DIV/0!</v>
      </c>
      <c r="AK28" s="58"/>
      <c r="AL28" s="114"/>
      <c r="AM28" s="32" t="e">
        <f t="shared" si="2"/>
        <v>#DIV/0!</v>
      </c>
      <c r="AN28" s="104" t="e">
        <f t="shared" si="15"/>
        <v>#DIV/0!</v>
      </c>
      <c r="AO28" s="56" t="e">
        <f t="shared" si="16"/>
        <v>#DIV/0!</v>
      </c>
      <c r="AP28" s="56" t="e">
        <f t="shared" si="16"/>
        <v>#DIV/0!</v>
      </c>
      <c r="AQ28" s="58"/>
      <c r="AR28" s="114"/>
      <c r="AS28" s="32" t="e">
        <f t="shared" si="3"/>
        <v>#DIV/0!</v>
      </c>
      <c r="AT28" s="104" t="e">
        <f t="shared" si="17"/>
        <v>#DIV/0!</v>
      </c>
      <c r="AU28" s="56" t="e">
        <f t="shared" si="18"/>
        <v>#DIV/0!</v>
      </c>
      <c r="AV28" s="56" t="e">
        <f t="shared" si="18"/>
        <v>#DIV/0!</v>
      </c>
      <c r="AW28" s="58"/>
    </row>
    <row r="29" spans="1:49" s="57" customFormat="1" ht="12.75" thickBot="1" x14ac:dyDescent="0.2">
      <c r="A29" s="551">
        <v>2</v>
      </c>
      <c r="B29" s="548" t="s">
        <v>354</v>
      </c>
      <c r="C29" s="552">
        <v>9999001</v>
      </c>
      <c r="D29" s="524" t="s">
        <v>341</v>
      </c>
      <c r="E29" s="553" t="str">
        <f t="shared" si="0"/>
        <v>9999001ITEL</v>
      </c>
      <c r="F29" s="552" t="s">
        <v>353</v>
      </c>
      <c r="G29" s="524" t="s">
        <v>69</v>
      </c>
      <c r="H29" s="524" t="s">
        <v>84</v>
      </c>
      <c r="I29" s="552"/>
      <c r="J29" s="554"/>
      <c r="K29" s="525" t="s">
        <v>10</v>
      </c>
      <c r="L29" s="526">
        <v>1</v>
      </c>
      <c r="M29" s="537"/>
      <c r="N29" s="538"/>
      <c r="O29" s="539">
        <f t="shared" si="4"/>
        <v>0</v>
      </c>
      <c r="P29" s="540">
        <f t="shared" si="5"/>
        <v>0</v>
      </c>
      <c r="Q29" s="541">
        <f t="shared" si="6"/>
        <v>0</v>
      </c>
      <c r="R29" s="541">
        <f t="shared" si="6"/>
        <v>0</v>
      </c>
      <c r="S29" s="65"/>
      <c r="T29" s="123"/>
      <c r="U29" s="59" t="e">
        <f t="shared" si="7"/>
        <v>#DIV/0!</v>
      </c>
      <c r="V29" s="103" t="e">
        <f t="shared" si="8"/>
        <v>#DIV/0!</v>
      </c>
      <c r="W29" s="64" t="e">
        <f t="shared" si="9"/>
        <v>#DIV/0!</v>
      </c>
      <c r="X29" s="64" t="e">
        <f t="shared" si="9"/>
        <v>#DIV/0!</v>
      </c>
      <c r="Y29" s="65"/>
      <c r="Z29" s="114"/>
      <c r="AA29" s="59" t="e">
        <f t="shared" si="10"/>
        <v>#DIV/0!</v>
      </c>
      <c r="AB29" s="102" t="e">
        <f t="shared" si="11"/>
        <v>#DIV/0!</v>
      </c>
      <c r="AC29" s="64" t="e">
        <f t="shared" si="12"/>
        <v>#DIV/0!</v>
      </c>
      <c r="AD29" s="64" t="e">
        <f t="shared" si="12"/>
        <v>#DIV/0!</v>
      </c>
      <c r="AE29" s="65"/>
      <c r="AF29" s="114"/>
      <c r="AG29" s="59" t="e">
        <f t="shared" si="1"/>
        <v>#DIV/0!</v>
      </c>
      <c r="AH29" s="103" t="e">
        <f t="shared" si="13"/>
        <v>#DIV/0!</v>
      </c>
      <c r="AI29" s="64" t="e">
        <f t="shared" si="14"/>
        <v>#DIV/0!</v>
      </c>
      <c r="AJ29" s="64" t="e">
        <f t="shared" si="14"/>
        <v>#DIV/0!</v>
      </c>
      <c r="AK29" s="65"/>
      <c r="AL29" s="114"/>
      <c r="AM29" s="59" t="e">
        <f t="shared" si="2"/>
        <v>#DIV/0!</v>
      </c>
      <c r="AN29" s="103" t="e">
        <f t="shared" si="15"/>
        <v>#DIV/0!</v>
      </c>
      <c r="AO29" s="64" t="e">
        <f t="shared" si="16"/>
        <v>#DIV/0!</v>
      </c>
      <c r="AP29" s="64" t="e">
        <f t="shared" si="16"/>
        <v>#DIV/0!</v>
      </c>
      <c r="AQ29" s="65"/>
      <c r="AR29" s="114"/>
      <c r="AS29" s="59" t="e">
        <f t="shared" si="3"/>
        <v>#DIV/0!</v>
      </c>
      <c r="AT29" s="103" t="e">
        <f t="shared" si="17"/>
        <v>#DIV/0!</v>
      </c>
      <c r="AU29" s="64" t="e">
        <f t="shared" si="18"/>
        <v>#DIV/0!</v>
      </c>
      <c r="AV29" s="64" t="e">
        <f t="shared" si="18"/>
        <v>#DIV/0!</v>
      </c>
      <c r="AW29" s="65"/>
    </row>
  </sheetData>
  <sheetProtection algorithmName="SHA-512" hashValue="ifncmh9prNZeuUeK7+yNOY+Nqpsa41umzpj4j/a2dscP/x3lWWy2haUCMqwr9Q6ka6ISUDyYC4Lxc/4noiv8Vw==" saltValue="qtwpX9NvP2vfoj3BaMcqEA==" spinCount="100000" sheet="1" objects="1" scenarios="1"/>
  <mergeCells count="11">
    <mergeCell ref="A1:C1"/>
    <mergeCell ref="Z20:Z29"/>
    <mergeCell ref="AF20:AF29"/>
    <mergeCell ref="AL20:AL29"/>
    <mergeCell ref="AR20:AR29"/>
    <mergeCell ref="A2:C2"/>
    <mergeCell ref="A4:C4"/>
    <mergeCell ref="A6:B6"/>
    <mergeCell ref="A7:C7"/>
    <mergeCell ref="M18:N18"/>
    <mergeCell ref="T20:T29"/>
  </mergeCells>
  <conditionalFormatting sqref="F23:F28">
    <cfRule type="expression" dxfId="1" priority="10">
      <formula>ISBLANK(#REF!)</formula>
    </cfRule>
  </conditionalFormatting>
  <conditionalFormatting sqref="F29">
    <cfRule type="expression" dxfId="0" priority="1">
      <formula>ISBLANK(#REF!)</formula>
    </cfRule>
  </conditionalFormatting>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14:formula1>
            <xm:f>[DPGF_Secteur1_Composante.xlsx]Liste_D!#REF!</xm:f>
          </x14:formula1>
          <xm:sqref>H20:H29</xm:sqref>
        </x14:dataValidation>
        <x14:dataValidation type="list" allowBlank="1" showInputMessage="1" showErrorMessage="1">
          <x14:formula1>
            <xm:f>[DPGF_Secteur1_Composante.xlsx]Liste_D!#REF!</xm:f>
          </x14:formula1>
          <xm:sqref>G20:G29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9"/>
  <sheetViews>
    <sheetView zoomScale="85" zoomScaleNormal="85" workbookViewId="0">
      <selection activeCell="D25" sqref="D25"/>
    </sheetView>
  </sheetViews>
  <sheetFormatPr baseColWidth="10" defaultColWidth="10.85546875" defaultRowHeight="14.25" x14ac:dyDescent="0.2"/>
  <cols>
    <col min="1" max="1" width="22.28515625" style="482" customWidth="1"/>
    <col min="2" max="2" width="21.7109375" style="507" customWidth="1"/>
    <col min="3" max="3" width="21.85546875" style="499" customWidth="1"/>
    <col min="4" max="4" width="10.85546875" style="482"/>
    <col min="5" max="6" width="16.42578125" style="482" customWidth="1"/>
    <col min="7" max="7" width="20.28515625" style="482" bestFit="1" customWidth="1"/>
    <col min="8" max="8" width="16.42578125" style="482" customWidth="1"/>
    <col min="9" max="9" width="17.85546875" style="482" customWidth="1"/>
    <col min="10" max="10" width="22.140625" style="482" customWidth="1"/>
    <col min="11" max="16384" width="10.85546875" style="482"/>
  </cols>
  <sheetData>
    <row r="1" spans="1:12" ht="34.5" thickBot="1" x14ac:dyDescent="0.25">
      <c r="A1" s="480" t="s">
        <v>6</v>
      </c>
      <c r="B1" s="480" t="s">
        <v>5</v>
      </c>
      <c r="C1" s="481" t="s">
        <v>66</v>
      </c>
      <c r="E1" s="483" t="s">
        <v>127</v>
      </c>
      <c r="F1" s="484" t="s">
        <v>128</v>
      </c>
      <c r="G1" s="484" t="s">
        <v>146</v>
      </c>
      <c r="H1" s="484" t="s">
        <v>126</v>
      </c>
      <c r="I1" s="485" t="s">
        <v>129</v>
      </c>
      <c r="J1" s="486" t="s">
        <v>169</v>
      </c>
    </row>
    <row r="2" spans="1:12" x14ac:dyDescent="0.2">
      <c r="A2" s="487" t="s">
        <v>20</v>
      </c>
      <c r="B2" s="488" t="s">
        <v>67</v>
      </c>
      <c r="C2" s="487"/>
      <c r="E2" s="489" t="s">
        <v>131</v>
      </c>
      <c r="F2" s="490" t="s">
        <v>135</v>
      </c>
      <c r="G2" s="490" t="s">
        <v>147</v>
      </c>
      <c r="H2" s="490" t="s">
        <v>160</v>
      </c>
      <c r="I2" s="491" t="s">
        <v>154</v>
      </c>
      <c r="J2" s="492" t="s">
        <v>192</v>
      </c>
      <c r="L2" s="490" t="s">
        <v>170</v>
      </c>
    </row>
    <row r="3" spans="1:12" x14ac:dyDescent="0.2">
      <c r="A3" s="487" t="s">
        <v>19</v>
      </c>
      <c r="B3" s="488" t="s">
        <v>68</v>
      </c>
      <c r="C3" s="487"/>
      <c r="E3" s="493" t="s">
        <v>132</v>
      </c>
      <c r="F3" s="494" t="s">
        <v>136</v>
      </c>
      <c r="G3" s="494" t="s">
        <v>148</v>
      </c>
      <c r="H3" s="494" t="s">
        <v>137</v>
      </c>
      <c r="I3" s="495" t="s">
        <v>157</v>
      </c>
      <c r="J3" s="496" t="s">
        <v>193</v>
      </c>
      <c r="L3" s="494" t="s">
        <v>171</v>
      </c>
    </row>
    <row r="4" spans="1:12" x14ac:dyDescent="0.2">
      <c r="A4" s="487" t="s">
        <v>69</v>
      </c>
      <c r="B4" s="488" t="s">
        <v>70</v>
      </c>
      <c r="C4" s="487"/>
      <c r="E4" s="493" t="s">
        <v>133</v>
      </c>
      <c r="F4" s="494"/>
      <c r="G4" s="494" t="s">
        <v>149</v>
      </c>
      <c r="H4" s="494" t="s">
        <v>145</v>
      </c>
      <c r="I4" s="495" t="s">
        <v>158</v>
      </c>
      <c r="J4" s="496" t="s">
        <v>194</v>
      </c>
      <c r="L4" s="494" t="s">
        <v>172</v>
      </c>
    </row>
    <row r="5" spans="1:12" x14ac:dyDescent="0.2">
      <c r="A5" s="487" t="s">
        <v>19</v>
      </c>
      <c r="B5" s="488" t="s">
        <v>71</v>
      </c>
      <c r="C5" s="487"/>
      <c r="E5" s="493" t="s">
        <v>134</v>
      </c>
      <c r="F5" s="494"/>
      <c r="G5" s="494" t="s">
        <v>150</v>
      </c>
      <c r="H5" s="494" t="s">
        <v>138</v>
      </c>
      <c r="I5" s="495"/>
      <c r="J5" s="496" t="s">
        <v>195</v>
      </c>
      <c r="L5" s="494" t="s">
        <v>173</v>
      </c>
    </row>
    <row r="6" spans="1:12" x14ac:dyDescent="0.2">
      <c r="A6" s="487" t="s">
        <v>72</v>
      </c>
      <c r="B6" s="488" t="s">
        <v>73</v>
      </c>
      <c r="C6" s="487"/>
      <c r="E6" s="493"/>
      <c r="F6" s="494"/>
      <c r="G6" s="494" t="s">
        <v>151</v>
      </c>
      <c r="H6" s="494" t="s">
        <v>139</v>
      </c>
      <c r="I6" s="495" t="s">
        <v>155</v>
      </c>
      <c r="J6" s="496" t="s">
        <v>196</v>
      </c>
      <c r="L6" s="497" t="s">
        <v>174</v>
      </c>
    </row>
    <row r="7" spans="1:12" x14ac:dyDescent="0.2">
      <c r="A7" s="487" t="s">
        <v>74</v>
      </c>
      <c r="B7" s="498" t="s">
        <v>75</v>
      </c>
      <c r="C7" s="487"/>
      <c r="E7" s="493"/>
      <c r="F7" s="494"/>
      <c r="G7" s="494" t="s">
        <v>166</v>
      </c>
      <c r="H7" s="494" t="s">
        <v>140</v>
      </c>
      <c r="I7" s="495" t="s">
        <v>159</v>
      </c>
      <c r="J7" s="496" t="s">
        <v>197</v>
      </c>
      <c r="L7" s="494" t="s">
        <v>175</v>
      </c>
    </row>
    <row r="8" spans="1:12" x14ac:dyDescent="0.2">
      <c r="A8" s="487" t="s">
        <v>76</v>
      </c>
      <c r="B8" s="498" t="s">
        <v>77</v>
      </c>
      <c r="C8" s="487"/>
      <c r="E8" s="493"/>
      <c r="F8" s="494"/>
      <c r="G8" s="494" t="s">
        <v>152</v>
      </c>
      <c r="H8" s="494" t="s">
        <v>141</v>
      </c>
      <c r="I8" s="495" t="s">
        <v>168</v>
      </c>
      <c r="J8" s="496" t="s">
        <v>198</v>
      </c>
      <c r="L8" s="494" t="s">
        <v>176</v>
      </c>
    </row>
    <row r="9" spans="1:12" x14ac:dyDescent="0.2">
      <c r="A9" s="487" t="s">
        <v>78</v>
      </c>
      <c r="B9" s="488" t="s">
        <v>79</v>
      </c>
      <c r="C9" s="487"/>
      <c r="E9" s="493"/>
      <c r="F9" s="494"/>
      <c r="G9" s="494" t="s">
        <v>153</v>
      </c>
      <c r="H9" s="494" t="s">
        <v>142</v>
      </c>
      <c r="I9" s="495" t="s">
        <v>156</v>
      </c>
      <c r="J9" s="496" t="s">
        <v>199</v>
      </c>
      <c r="L9" s="494" t="s">
        <v>177</v>
      </c>
    </row>
    <row r="10" spans="1:12" x14ac:dyDescent="0.2">
      <c r="A10" s="487"/>
      <c r="B10" s="488"/>
      <c r="C10" s="487"/>
      <c r="E10" s="493"/>
      <c r="F10" s="494"/>
      <c r="G10" s="494"/>
      <c r="H10" s="494" t="s">
        <v>298</v>
      </c>
      <c r="I10" s="495"/>
      <c r="J10" s="496"/>
      <c r="L10" s="494"/>
    </row>
    <row r="11" spans="1:12" x14ac:dyDescent="0.2">
      <c r="A11" s="487" t="s">
        <v>80</v>
      </c>
      <c r="B11" s="488" t="s">
        <v>81</v>
      </c>
      <c r="C11" s="487" t="s">
        <v>82</v>
      </c>
      <c r="E11" s="493"/>
      <c r="F11" s="494"/>
      <c r="G11" s="494" t="s">
        <v>165</v>
      </c>
      <c r="H11" s="494" t="s">
        <v>143</v>
      </c>
      <c r="I11" s="495"/>
      <c r="J11" s="496" t="s">
        <v>200</v>
      </c>
      <c r="L11" s="494" t="s">
        <v>178</v>
      </c>
    </row>
    <row r="12" spans="1:12" x14ac:dyDescent="0.2">
      <c r="A12" s="487" t="s">
        <v>12</v>
      </c>
      <c r="B12" s="488" t="s">
        <v>83</v>
      </c>
      <c r="E12" s="493"/>
      <c r="F12" s="494"/>
      <c r="G12" s="494" t="s">
        <v>162</v>
      </c>
      <c r="H12" s="494" t="s">
        <v>144</v>
      </c>
      <c r="I12" s="495" t="s">
        <v>167</v>
      </c>
      <c r="J12" s="496" t="s">
        <v>201</v>
      </c>
      <c r="L12" s="494" t="s">
        <v>179</v>
      </c>
    </row>
    <row r="13" spans="1:12" x14ac:dyDescent="0.2">
      <c r="B13" s="488" t="s">
        <v>84</v>
      </c>
      <c r="C13" s="487"/>
      <c r="E13" s="493"/>
      <c r="F13" s="494"/>
      <c r="G13" s="494" t="s">
        <v>163</v>
      </c>
      <c r="H13" s="494"/>
      <c r="I13" s="495"/>
      <c r="J13" s="496" t="s">
        <v>202</v>
      </c>
      <c r="L13" s="497" t="s">
        <v>180</v>
      </c>
    </row>
    <row r="14" spans="1:12" x14ac:dyDescent="0.2">
      <c r="A14" s="487"/>
      <c r="B14" s="488" t="s">
        <v>85</v>
      </c>
      <c r="C14" s="487"/>
      <c r="E14" s="493"/>
      <c r="F14" s="494"/>
      <c r="G14" s="494"/>
      <c r="H14" s="494"/>
      <c r="I14" s="495"/>
      <c r="J14" s="496" t="s">
        <v>203</v>
      </c>
      <c r="L14" s="494" t="s">
        <v>181</v>
      </c>
    </row>
    <row r="15" spans="1:12" x14ac:dyDescent="0.2">
      <c r="A15" s="487"/>
      <c r="B15" s="488" t="s">
        <v>86</v>
      </c>
      <c r="C15" s="487"/>
      <c r="E15" s="493"/>
      <c r="F15" s="494"/>
      <c r="G15" s="494"/>
      <c r="H15" s="494"/>
      <c r="I15" s="495" t="s">
        <v>164</v>
      </c>
      <c r="J15" s="496" t="s">
        <v>204</v>
      </c>
      <c r="L15" s="494" t="s">
        <v>182</v>
      </c>
    </row>
    <row r="16" spans="1:12" x14ac:dyDescent="0.2">
      <c r="A16" s="487"/>
      <c r="B16" s="488" t="s">
        <v>87</v>
      </c>
      <c r="C16" s="487"/>
      <c r="E16" s="493"/>
      <c r="F16" s="494"/>
      <c r="G16" s="494"/>
      <c r="H16" s="494"/>
      <c r="I16" s="495"/>
      <c r="J16" s="496"/>
      <c r="L16" s="494" t="s">
        <v>183</v>
      </c>
    </row>
    <row r="17" spans="1:12" x14ac:dyDescent="0.2">
      <c r="A17" s="487"/>
      <c r="B17" s="488" t="s">
        <v>88</v>
      </c>
      <c r="C17" s="487"/>
      <c r="E17" s="493"/>
      <c r="F17" s="494"/>
      <c r="G17" s="494"/>
      <c r="H17" s="494"/>
      <c r="I17" s="495"/>
      <c r="J17" s="496" t="s">
        <v>205</v>
      </c>
      <c r="L17" s="494" t="s">
        <v>184</v>
      </c>
    </row>
    <row r="18" spans="1:12" ht="15" thickBot="1" x14ac:dyDescent="0.25">
      <c r="A18" s="487"/>
      <c r="B18" s="488" t="s">
        <v>89</v>
      </c>
      <c r="C18" s="487"/>
      <c r="E18" s="500"/>
      <c r="F18" s="501"/>
      <c r="G18" s="501"/>
      <c r="H18" s="501"/>
      <c r="I18" s="502"/>
      <c r="J18" s="496" t="s">
        <v>206</v>
      </c>
      <c r="L18" s="494" t="s">
        <v>185</v>
      </c>
    </row>
    <row r="19" spans="1:12" x14ac:dyDescent="0.2">
      <c r="A19" s="487"/>
      <c r="B19" s="488" t="s">
        <v>90</v>
      </c>
      <c r="C19" s="487"/>
      <c r="J19" s="496"/>
      <c r="L19" s="494" t="s">
        <v>186</v>
      </c>
    </row>
    <row r="20" spans="1:12" x14ac:dyDescent="0.2">
      <c r="A20" s="487"/>
      <c r="B20" s="488" t="s">
        <v>91</v>
      </c>
      <c r="C20" s="487"/>
      <c r="J20" s="496" t="s">
        <v>207</v>
      </c>
      <c r="L20" s="494" t="s">
        <v>187</v>
      </c>
    </row>
    <row r="21" spans="1:12" x14ac:dyDescent="0.2">
      <c r="A21" s="487"/>
      <c r="B21" s="488" t="s">
        <v>17</v>
      </c>
      <c r="C21" s="487"/>
      <c r="J21" s="496"/>
      <c r="L21" s="494" t="s">
        <v>188</v>
      </c>
    </row>
    <row r="22" spans="1:12" x14ac:dyDescent="0.2">
      <c r="A22" s="487"/>
      <c r="B22" s="488" t="s">
        <v>16</v>
      </c>
      <c r="C22" s="487"/>
      <c r="J22" s="496" t="s">
        <v>189</v>
      </c>
      <c r="L22" s="494" t="s">
        <v>189</v>
      </c>
    </row>
    <row r="23" spans="1:12" x14ac:dyDescent="0.2">
      <c r="A23" s="487"/>
      <c r="B23" s="488" t="s">
        <v>92</v>
      </c>
      <c r="C23" s="487"/>
      <c r="J23" s="496" t="s">
        <v>208</v>
      </c>
      <c r="L23" s="494" t="s">
        <v>190</v>
      </c>
    </row>
    <row r="24" spans="1:12" ht="15" thickBot="1" x14ac:dyDescent="0.25">
      <c r="A24" s="487"/>
      <c r="B24" s="488" t="s">
        <v>15</v>
      </c>
      <c r="C24" s="487"/>
      <c r="J24" s="496" t="s">
        <v>209</v>
      </c>
      <c r="L24" s="503" t="s">
        <v>191</v>
      </c>
    </row>
    <row r="25" spans="1:12" x14ac:dyDescent="0.2">
      <c r="A25" s="487"/>
      <c r="B25" s="488" t="s">
        <v>93</v>
      </c>
      <c r="C25" s="487"/>
      <c r="J25" s="496"/>
    </row>
    <row r="26" spans="1:12" x14ac:dyDescent="0.2">
      <c r="A26" s="487"/>
      <c r="B26" s="488" t="s">
        <v>94</v>
      </c>
      <c r="C26" s="487"/>
      <c r="J26" s="496"/>
    </row>
    <row r="27" spans="1:12" x14ac:dyDescent="0.2">
      <c r="A27" s="487"/>
      <c r="B27" s="504" t="s">
        <v>95</v>
      </c>
      <c r="C27" s="487"/>
      <c r="J27" s="496"/>
    </row>
    <row r="28" spans="1:12" x14ac:dyDescent="0.2">
      <c r="A28" s="487"/>
      <c r="B28" s="488" t="s">
        <v>96</v>
      </c>
      <c r="C28" s="487" t="s">
        <v>97</v>
      </c>
      <c r="J28" s="496"/>
    </row>
    <row r="29" spans="1:12" x14ac:dyDescent="0.2">
      <c r="A29" s="487"/>
      <c r="B29" s="504" t="s">
        <v>98</v>
      </c>
      <c r="C29" s="487"/>
      <c r="J29" s="496"/>
    </row>
    <row r="30" spans="1:12" ht="15" thickBot="1" x14ac:dyDescent="0.25">
      <c r="A30" s="487"/>
      <c r="B30" s="488" t="s">
        <v>99</v>
      </c>
      <c r="C30" s="487"/>
      <c r="J30" s="505"/>
    </row>
    <row r="31" spans="1:12" x14ac:dyDescent="0.2">
      <c r="A31" s="487"/>
      <c r="B31" s="506" t="s">
        <v>100</v>
      </c>
      <c r="C31" s="487"/>
    </row>
    <row r="32" spans="1:12" x14ac:dyDescent="0.2">
      <c r="A32" s="487"/>
      <c r="B32" s="506" t="s">
        <v>101</v>
      </c>
      <c r="C32" s="487"/>
    </row>
    <row r="33" spans="2:3" x14ac:dyDescent="0.2">
      <c r="B33" s="506" t="s">
        <v>102</v>
      </c>
      <c r="C33" s="487"/>
    </row>
    <row r="34" spans="2:3" x14ac:dyDescent="0.2">
      <c r="B34" s="506" t="s">
        <v>103</v>
      </c>
      <c r="C34" s="487"/>
    </row>
    <row r="35" spans="2:3" x14ac:dyDescent="0.2">
      <c r="B35" s="506" t="s">
        <v>104</v>
      </c>
      <c r="C35" s="487"/>
    </row>
    <row r="36" spans="2:3" x14ac:dyDescent="0.2">
      <c r="B36" s="506" t="s">
        <v>105</v>
      </c>
      <c r="C36" s="487"/>
    </row>
    <row r="37" spans="2:3" x14ac:dyDescent="0.2">
      <c r="B37" s="506" t="s">
        <v>106</v>
      </c>
      <c r="C37" s="487"/>
    </row>
    <row r="38" spans="2:3" x14ac:dyDescent="0.2">
      <c r="B38" s="506" t="s">
        <v>107</v>
      </c>
      <c r="C38" s="487"/>
    </row>
    <row r="39" spans="2:3" x14ac:dyDescent="0.2">
      <c r="B39" s="506" t="s">
        <v>108</v>
      </c>
      <c r="C39" s="487"/>
    </row>
    <row r="40" spans="2:3" x14ac:dyDescent="0.2">
      <c r="B40" s="488" t="s">
        <v>109</v>
      </c>
      <c r="C40" s="487"/>
    </row>
    <row r="41" spans="2:3" x14ac:dyDescent="0.2">
      <c r="B41" s="488" t="s">
        <v>110</v>
      </c>
      <c r="C41" s="487"/>
    </row>
    <row r="42" spans="2:3" x14ac:dyDescent="0.2">
      <c r="B42" s="488" t="s">
        <v>111</v>
      </c>
      <c r="C42" s="487"/>
    </row>
    <row r="43" spans="2:3" x14ac:dyDescent="0.2">
      <c r="B43" s="488" t="s">
        <v>13</v>
      </c>
      <c r="C43" s="487"/>
    </row>
    <row r="44" spans="2:3" x14ac:dyDescent="0.2">
      <c r="B44" s="488" t="s">
        <v>112</v>
      </c>
      <c r="C44" s="487"/>
    </row>
    <row r="45" spans="2:3" x14ac:dyDescent="0.2">
      <c r="B45" s="488" t="s">
        <v>113</v>
      </c>
      <c r="C45" s="487"/>
    </row>
    <row r="46" spans="2:3" x14ac:dyDescent="0.2">
      <c r="B46" s="488" t="s">
        <v>18</v>
      </c>
      <c r="C46" s="487"/>
    </row>
    <row r="47" spans="2:3" x14ac:dyDescent="0.2">
      <c r="B47" s="488" t="s">
        <v>114</v>
      </c>
      <c r="C47" s="487"/>
    </row>
    <row r="48" spans="2:3" x14ac:dyDescent="0.2">
      <c r="B48" s="488" t="s">
        <v>115</v>
      </c>
      <c r="C48" s="487"/>
    </row>
    <row r="49" spans="2:3" x14ac:dyDescent="0.2">
      <c r="B49" s="488" t="s">
        <v>116</v>
      </c>
      <c r="C49" s="487"/>
    </row>
    <row r="50" spans="2:3" x14ac:dyDescent="0.2">
      <c r="B50" s="488" t="s">
        <v>117</v>
      </c>
      <c r="C50" s="487"/>
    </row>
    <row r="51" spans="2:3" x14ac:dyDescent="0.2">
      <c r="B51" s="488" t="s">
        <v>118</v>
      </c>
      <c r="C51" s="487"/>
    </row>
    <row r="52" spans="2:3" x14ac:dyDescent="0.2">
      <c r="B52" s="488" t="s">
        <v>14</v>
      </c>
      <c r="C52" s="487"/>
    </row>
    <row r="53" spans="2:3" x14ac:dyDescent="0.2">
      <c r="B53" s="488" t="s">
        <v>11</v>
      </c>
      <c r="C53" s="487"/>
    </row>
    <row r="54" spans="2:3" x14ac:dyDescent="0.2">
      <c r="C54" s="487"/>
    </row>
    <row r="55" spans="2:3" x14ac:dyDescent="0.2">
      <c r="B55" s="488"/>
      <c r="C55" s="487"/>
    </row>
    <row r="56" spans="2:3" x14ac:dyDescent="0.2">
      <c r="B56" s="488"/>
      <c r="C56" s="487"/>
    </row>
    <row r="57" spans="2:3" x14ac:dyDescent="0.2">
      <c r="B57" s="488"/>
      <c r="C57" s="487"/>
    </row>
    <row r="58" spans="2:3" x14ac:dyDescent="0.2">
      <c r="B58" s="488"/>
      <c r="C58" s="487"/>
    </row>
    <row r="59" spans="2:3" x14ac:dyDescent="0.2">
      <c r="B59" s="488"/>
      <c r="C59" s="487"/>
    </row>
    <row r="60" spans="2:3" x14ac:dyDescent="0.2">
      <c r="B60" s="488"/>
      <c r="C60" s="487"/>
    </row>
    <row r="61" spans="2:3" x14ac:dyDescent="0.2">
      <c r="B61" s="488"/>
      <c r="C61" s="487"/>
    </row>
    <row r="62" spans="2:3" x14ac:dyDescent="0.2">
      <c r="B62" s="488"/>
      <c r="C62" s="487"/>
    </row>
    <row r="63" spans="2:3" x14ac:dyDescent="0.2">
      <c r="B63" s="488"/>
      <c r="C63" s="487"/>
    </row>
    <row r="64" spans="2:3" x14ac:dyDescent="0.2">
      <c r="B64" s="488"/>
      <c r="C64" s="487"/>
    </row>
    <row r="65" spans="2:3" x14ac:dyDescent="0.2">
      <c r="B65" s="488"/>
      <c r="C65" s="487"/>
    </row>
    <row r="66" spans="2:3" x14ac:dyDescent="0.2">
      <c r="B66" s="488"/>
      <c r="C66" s="487"/>
    </row>
    <row r="67" spans="2:3" x14ac:dyDescent="0.2">
      <c r="B67" s="488"/>
      <c r="C67" s="487"/>
    </row>
    <row r="68" spans="2:3" x14ac:dyDescent="0.2">
      <c r="B68" s="488"/>
      <c r="C68" s="487"/>
    </row>
    <row r="69" spans="2:3" x14ac:dyDescent="0.2">
      <c r="B69" s="488"/>
      <c r="C69" s="487"/>
    </row>
  </sheetData>
  <sheetProtection algorithmName="SHA-512" hashValue="aMtAumiz/jpbC0uaPyGZJl4MRljsoJJKWlVWerFJaB3lhy2kEwaU2Z2o3Khq/ZKAXju+uFmguO88NO0FNNgLPA==" saltValue="glBYXe0YM6mYhPEtGxy5Ag==" spinCount="100000" sheet="1" objects="1" scenario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Thermique</vt:lpstr>
      <vt:lpstr>Filtration</vt:lpstr>
      <vt:lpstr>Divers</vt:lpstr>
      <vt:lpstr>Liste_D</vt:lpstr>
    </vt:vector>
  </TitlesOfParts>
  <Company>Université de Strasbourg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DAILLENCOURT Alain</dc:creator>
  <cp:lastModifiedBy>Ayhan Ciplak</cp:lastModifiedBy>
  <dcterms:created xsi:type="dcterms:W3CDTF">2024-03-21T13:32:23Z</dcterms:created>
  <dcterms:modified xsi:type="dcterms:W3CDTF">2025-03-24T12:02:57Z</dcterms:modified>
</cp:coreProperties>
</file>