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CI\PROCEDURES\ACCORD-CADRE\DCI2024544 - FMT 2026\07_RELANCE LOT 04&amp;05\Lot 04\"/>
    </mc:Choice>
  </mc:AlternateContent>
  <bookViews>
    <workbookView xWindow="0" yWindow="0" windowWidth="19185" windowHeight="7245" tabRatio="904" activeTab="2"/>
  </bookViews>
  <sheets>
    <sheet name="Thermique" sheetId="22" r:id="rId1"/>
    <sheet name="Filtration" sheetId="14" r:id="rId2"/>
    <sheet name="Courant fort_faible" sheetId="23" r:id="rId3"/>
    <sheet name="Sanitaire" sheetId="24" r:id="rId4"/>
    <sheet name="SSI + Desenfumage" sheetId="25" r:id="rId5"/>
    <sheet name="Levage" sheetId="26" r:id="rId6"/>
    <sheet name="Portes_Portails" sheetId="27" r:id="rId7"/>
    <sheet name="Clos_et_Couvert" sheetId="21" r:id="rId8"/>
    <sheet name="Liste_D" sheetId="12" r:id="rId9"/>
  </sheets>
  <externalReferences>
    <externalReference r:id="rId10"/>
  </externalReferences>
  <definedNames>
    <definedName name="_xlnm._FilterDatabase" localSheetId="7" hidden="1">Clos_et_Couvert!$A$19:$AY$121</definedName>
    <definedName name="_xlnm._FilterDatabase" localSheetId="2" hidden="1">'Courant fort_faible'!$A$19:$AV$30</definedName>
    <definedName name="_xlnm._FilterDatabase" localSheetId="1" hidden="1">Filtration!$A$20:$BA$93</definedName>
    <definedName name="_xlnm._FilterDatabase" localSheetId="5" hidden="1">Levage!$A$19:$AY$21</definedName>
    <definedName name="_xlnm._FilterDatabase" localSheetId="6" hidden="1">Portes_Portails!$A$19:$AX$30</definedName>
    <definedName name="_xlnm._FilterDatabase" localSheetId="3" hidden="1">Sanitaire!$A$19:$AW$22</definedName>
    <definedName name="_xlnm._FilterDatabase" localSheetId="4" hidden="1">'SSI + Desenfumage'!$A$19:$AW$25</definedName>
    <definedName name="_xlnm._FilterDatabase" localSheetId="0" hidden="1">Thermique!$A$17:$AT$77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21" l="1"/>
  <c r="O21" i="25"/>
  <c r="AD21" i="14"/>
  <c r="AT78" i="22"/>
  <c r="Q19" i="22"/>
  <c r="R19" i="22" s="1"/>
  <c r="Q20" i="22"/>
  <c r="R20" i="22" s="1"/>
  <c r="Q21" i="22"/>
  <c r="R21" i="22" s="1"/>
  <c r="Q22" i="22"/>
  <c r="R22" i="22" s="1"/>
  <c r="Q23" i="22"/>
  <c r="R23" i="22" s="1"/>
  <c r="Q24" i="22"/>
  <c r="R24" i="22" s="1"/>
  <c r="Q25" i="22"/>
  <c r="R25" i="22" s="1"/>
  <c r="Q26" i="22"/>
  <c r="R26" i="22" s="1"/>
  <c r="Q27" i="22"/>
  <c r="R27" i="22" s="1"/>
  <c r="Q28" i="22"/>
  <c r="R28" i="22" s="1"/>
  <c r="Q29" i="22"/>
  <c r="R29" i="22" s="1"/>
  <c r="Q30" i="22"/>
  <c r="R30" i="22" s="1"/>
  <c r="Q31" i="22"/>
  <c r="R31" i="22" s="1"/>
  <c r="Q32" i="22"/>
  <c r="R32" i="22" s="1"/>
  <c r="Q33" i="22"/>
  <c r="R33" i="22" s="1"/>
  <c r="Q34" i="22"/>
  <c r="R34" i="22" s="1"/>
  <c r="Q35" i="22"/>
  <c r="R35" i="22" s="1"/>
  <c r="Q36" i="22"/>
  <c r="R36" i="22" s="1"/>
  <c r="Q37" i="22"/>
  <c r="R37" i="22" s="1"/>
  <c r="Q38" i="22"/>
  <c r="R38" i="22" s="1"/>
  <c r="Q39" i="22"/>
  <c r="R39" i="22"/>
  <c r="Q40" i="22"/>
  <c r="R40" i="22" s="1"/>
  <c r="Q41" i="22"/>
  <c r="R41" i="22" s="1"/>
  <c r="Q42" i="22"/>
  <c r="R42" i="22" s="1"/>
  <c r="Q43" i="22"/>
  <c r="R43" i="22" s="1"/>
  <c r="Q44" i="22"/>
  <c r="R44" i="22" s="1"/>
  <c r="Q45" i="22"/>
  <c r="R45" i="22" s="1"/>
  <c r="Q46" i="22"/>
  <c r="R46" i="22" s="1"/>
  <c r="Q47" i="22"/>
  <c r="R47" i="22" s="1"/>
  <c r="Q48" i="22"/>
  <c r="R48" i="22" s="1"/>
  <c r="Q49" i="22"/>
  <c r="R49" i="22" s="1"/>
  <c r="Q50" i="22"/>
  <c r="R50" i="22" s="1"/>
  <c r="Q51" i="22"/>
  <c r="R51" i="22" s="1"/>
  <c r="Q52" i="22"/>
  <c r="R52" i="22" s="1"/>
  <c r="Q53" i="22"/>
  <c r="R53" i="22" s="1"/>
  <c r="Q54" i="22"/>
  <c r="R54" i="22" s="1"/>
  <c r="Q55" i="22"/>
  <c r="R55" i="22" s="1"/>
  <c r="Q56" i="22"/>
  <c r="R56" i="22" s="1"/>
  <c r="Q57" i="22"/>
  <c r="R57" i="22" s="1"/>
  <c r="Q58" i="22"/>
  <c r="R58" i="22" s="1"/>
  <c r="Q59" i="22"/>
  <c r="R59" i="22" s="1"/>
  <c r="Q60" i="22"/>
  <c r="R60" i="22" s="1"/>
  <c r="Q61" i="22"/>
  <c r="R61" i="22" s="1"/>
  <c r="Q62" i="22"/>
  <c r="R62" i="22" s="1"/>
  <c r="Q63" i="22"/>
  <c r="R63" i="22" s="1"/>
  <c r="Q64" i="22"/>
  <c r="R64" i="22" s="1"/>
  <c r="Q65" i="22"/>
  <c r="R65" i="22" s="1"/>
  <c r="Q66" i="22"/>
  <c r="R66" i="22" s="1"/>
  <c r="Q67" i="22"/>
  <c r="R67" i="22" s="1"/>
  <c r="Q68" i="22"/>
  <c r="R68" i="22" s="1"/>
  <c r="Q69" i="22"/>
  <c r="R69" i="22" s="1"/>
  <c r="Q70" i="22"/>
  <c r="R70" i="22" s="1"/>
  <c r="Q71" i="22"/>
  <c r="R71" i="22" s="1"/>
  <c r="Q72" i="22"/>
  <c r="R72" i="22" s="1"/>
  <c r="Q73" i="22"/>
  <c r="R73" i="22" s="1"/>
  <c r="Q74" i="22"/>
  <c r="R74" i="22" s="1"/>
  <c r="Q75" i="22"/>
  <c r="R75" i="22" s="1"/>
  <c r="Q76" i="22"/>
  <c r="R76" i="22" s="1"/>
  <c r="Q77" i="22"/>
  <c r="R77" i="22" s="1"/>
  <c r="F18" i="22"/>
  <c r="E11" i="22"/>
  <c r="U78" i="22"/>
  <c r="S22" i="26" l="1"/>
  <c r="R22" i="26"/>
  <c r="T22" i="26" s="1"/>
  <c r="Q22" i="26"/>
  <c r="E22" i="26"/>
  <c r="F22" i="26"/>
  <c r="Q18" i="22" l="1"/>
  <c r="O30" i="23"/>
  <c r="O29" i="23"/>
  <c r="O28" i="23"/>
  <c r="O27" i="23"/>
  <c r="O26" i="23"/>
  <c r="O25" i="23"/>
  <c r="O24" i="23"/>
  <c r="O23" i="23"/>
  <c r="O22" i="23"/>
  <c r="O21" i="23"/>
  <c r="O20" i="23"/>
  <c r="P22" i="24"/>
  <c r="P21" i="24"/>
  <c r="P20" i="24"/>
  <c r="O25" i="25"/>
  <c r="O24" i="25"/>
  <c r="O23" i="25"/>
  <c r="O22" i="25"/>
  <c r="O20" i="25"/>
  <c r="Q21" i="26"/>
  <c r="Q20" i="26"/>
  <c r="P30" i="27"/>
  <c r="P29" i="27"/>
  <c r="P28" i="27"/>
  <c r="P27" i="27"/>
  <c r="P26" i="27"/>
  <c r="P25" i="27"/>
  <c r="P24" i="27"/>
  <c r="P23" i="27"/>
  <c r="P22" i="27"/>
  <c r="P21" i="27"/>
  <c r="P20" i="27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Q85" i="21"/>
  <c r="Q86" i="21"/>
  <c r="Q87" i="21"/>
  <c r="Q88" i="21"/>
  <c r="Q89" i="21"/>
  <c r="Q90" i="21"/>
  <c r="Q91" i="21"/>
  <c r="Q92" i="21"/>
  <c r="Q93" i="21"/>
  <c r="Q94" i="21"/>
  <c r="Q95" i="21"/>
  <c r="Q96" i="21"/>
  <c r="Q97" i="21"/>
  <c r="Q98" i="21"/>
  <c r="Q99" i="21"/>
  <c r="Q100" i="21"/>
  <c r="Q101" i="21"/>
  <c r="Q102" i="21"/>
  <c r="Q103" i="21"/>
  <c r="Q104" i="21"/>
  <c r="Q105" i="21"/>
  <c r="Q106" i="21"/>
  <c r="Q107" i="21"/>
  <c r="Q108" i="21"/>
  <c r="Q109" i="21"/>
  <c r="Q110" i="21"/>
  <c r="Q111" i="21"/>
  <c r="Q112" i="21"/>
  <c r="Q113" i="21"/>
  <c r="Q114" i="21"/>
  <c r="Q115" i="21"/>
  <c r="Q116" i="21"/>
  <c r="Q117" i="21"/>
  <c r="Q118" i="21"/>
  <c r="Q119" i="21"/>
  <c r="Q120" i="21"/>
  <c r="Q121" i="21"/>
  <c r="Q21" i="21"/>
  <c r="Q20" i="21"/>
  <c r="V18" i="22" l="1"/>
  <c r="R18" i="22"/>
  <c r="S18" i="22"/>
  <c r="F19" i="22"/>
  <c r="F20" i="22"/>
  <c r="F21" i="22"/>
  <c r="E21" i="22" s="1"/>
  <c r="F22" i="22"/>
  <c r="E22" i="22" s="1"/>
  <c r="F23" i="22"/>
  <c r="E23" i="22" s="1"/>
  <c r="F24" i="22"/>
  <c r="E24" i="22" s="1"/>
  <c r="F25" i="22"/>
  <c r="E25" i="22" s="1"/>
  <c r="F26" i="22"/>
  <c r="F27" i="22"/>
  <c r="F28" i="22"/>
  <c r="E28" i="22" s="1"/>
  <c r="F29" i="22"/>
  <c r="E29" i="22" s="1"/>
  <c r="F30" i="22"/>
  <c r="E30" i="22" s="1"/>
  <c r="F31" i="22"/>
  <c r="E31" i="22" s="1"/>
  <c r="F32" i="22"/>
  <c r="E32" i="22" s="1"/>
  <c r="F33" i="22"/>
  <c r="E33" i="22" s="1"/>
  <c r="F34" i="22"/>
  <c r="F35" i="22"/>
  <c r="F36" i="22"/>
  <c r="E36" i="22" s="1"/>
  <c r="F37" i="22"/>
  <c r="E37" i="22" s="1"/>
  <c r="F38" i="22"/>
  <c r="E38" i="22" s="1"/>
  <c r="F39" i="22"/>
  <c r="E39" i="22" s="1"/>
  <c r="F40" i="22"/>
  <c r="E40" i="22" s="1"/>
  <c r="F41" i="22"/>
  <c r="E41" i="22" s="1"/>
  <c r="F42" i="22"/>
  <c r="F43" i="22"/>
  <c r="F44" i="22"/>
  <c r="F45" i="22"/>
  <c r="E45" i="22" s="1"/>
  <c r="F46" i="22"/>
  <c r="E46" i="22" s="1"/>
  <c r="F47" i="22"/>
  <c r="F48" i="22"/>
  <c r="E48" i="22" s="1"/>
  <c r="F49" i="22"/>
  <c r="E49" i="22" s="1"/>
  <c r="F50" i="22"/>
  <c r="E50" i="22" s="1"/>
  <c r="F51" i="22"/>
  <c r="E51" i="22" s="1"/>
  <c r="F52" i="22"/>
  <c r="E52" i="22" s="1"/>
  <c r="F53" i="22"/>
  <c r="E53" i="22" s="1"/>
  <c r="F54" i="22"/>
  <c r="E54" i="22" s="1"/>
  <c r="F55" i="22"/>
  <c r="E55" i="22" s="1"/>
  <c r="F56" i="22"/>
  <c r="F57" i="22"/>
  <c r="E57" i="22" s="1"/>
  <c r="F58" i="22"/>
  <c r="F59" i="22"/>
  <c r="F60" i="22"/>
  <c r="F61" i="22"/>
  <c r="E61" i="22" s="1"/>
  <c r="F62" i="22"/>
  <c r="E62" i="22" s="1"/>
  <c r="F63" i="22"/>
  <c r="E63" i="22" s="1"/>
  <c r="F64" i="22"/>
  <c r="E64" i="22" s="1"/>
  <c r="F65" i="22"/>
  <c r="E65" i="22" s="1"/>
  <c r="F66" i="22"/>
  <c r="E66" i="22" s="1"/>
  <c r="F67" i="22"/>
  <c r="E67" i="22" s="1"/>
  <c r="F68" i="22"/>
  <c r="E68" i="22" s="1"/>
  <c r="F69" i="22"/>
  <c r="E69" i="22" s="1"/>
  <c r="F70" i="22"/>
  <c r="E70" i="22" s="1"/>
  <c r="F71" i="22"/>
  <c r="E71" i="22" s="1"/>
  <c r="F72" i="22"/>
  <c r="E72" i="22" s="1"/>
  <c r="F73" i="22"/>
  <c r="E73" i="22" s="1"/>
  <c r="F74" i="22"/>
  <c r="E74" i="22" s="1"/>
  <c r="F75" i="22"/>
  <c r="E75" i="22" s="1"/>
  <c r="F76" i="22"/>
  <c r="E76" i="22" s="1"/>
  <c r="F77" i="22"/>
  <c r="E77" i="22" s="1"/>
  <c r="E18" i="22"/>
  <c r="V22" i="22"/>
  <c r="V23" i="22"/>
  <c r="V25" i="22"/>
  <c r="V28" i="22"/>
  <c r="V34" i="22"/>
  <c r="V35" i="22"/>
  <c r="V37" i="22"/>
  <c r="V40" i="22"/>
  <c r="V46" i="22"/>
  <c r="V47" i="22"/>
  <c r="V49" i="22"/>
  <c r="V52" i="22"/>
  <c r="V58" i="22"/>
  <c r="V59" i="22"/>
  <c r="V61" i="22"/>
  <c r="V64" i="22"/>
  <c r="V70" i="22"/>
  <c r="V71" i="22"/>
  <c r="V73" i="22"/>
  <c r="V76" i="22"/>
  <c r="E15" i="22"/>
  <c r="AP22" i="22" s="1"/>
  <c r="E14" i="22"/>
  <c r="AK23" i="22" s="1"/>
  <c r="E13" i="22"/>
  <c r="AF24" i="22" s="1"/>
  <c r="E12" i="22"/>
  <c r="AA25" i="22" s="1"/>
  <c r="V26" i="22"/>
  <c r="T25" i="23"/>
  <c r="E15" i="23"/>
  <c r="AR25" i="23" s="1"/>
  <c r="E14" i="23"/>
  <c r="AL27" i="23" s="1"/>
  <c r="E13" i="23"/>
  <c r="AF29" i="23" s="1"/>
  <c r="E12" i="23"/>
  <c r="Z20" i="23" s="1"/>
  <c r="E11" i="23"/>
  <c r="T20" i="23" s="1"/>
  <c r="E21" i="23"/>
  <c r="E22" i="23"/>
  <c r="E23" i="23"/>
  <c r="E24" i="23"/>
  <c r="E25" i="23"/>
  <c r="E26" i="23"/>
  <c r="E27" i="23"/>
  <c r="E28" i="23"/>
  <c r="E29" i="23"/>
  <c r="E30" i="23"/>
  <c r="E20" i="23"/>
  <c r="E15" i="24"/>
  <c r="AS20" i="24" s="1"/>
  <c r="E14" i="24"/>
  <c r="AM20" i="24" s="1"/>
  <c r="E13" i="24"/>
  <c r="AG21" i="24" s="1"/>
  <c r="E12" i="24"/>
  <c r="AA21" i="24" s="1"/>
  <c r="E11" i="24"/>
  <c r="U21" i="24" s="1"/>
  <c r="T23" i="24"/>
  <c r="Y23" i="24"/>
  <c r="Z23" i="24"/>
  <c r="AE23" i="24"/>
  <c r="AF23" i="24"/>
  <c r="AK23" i="24"/>
  <c r="AL23" i="24"/>
  <c r="AQ23" i="24"/>
  <c r="AR23" i="24"/>
  <c r="AW23" i="24"/>
  <c r="P23" i="24"/>
  <c r="E21" i="24"/>
  <c r="E22" i="24"/>
  <c r="E20" i="24"/>
  <c r="E15" i="25"/>
  <c r="AS21" i="25" s="1"/>
  <c r="E14" i="25"/>
  <c r="AM23" i="25" s="1"/>
  <c r="E13" i="25"/>
  <c r="AG21" i="25" s="1"/>
  <c r="E12" i="25"/>
  <c r="AA25" i="25" s="1"/>
  <c r="E11" i="25"/>
  <c r="U21" i="25" s="1"/>
  <c r="E21" i="25"/>
  <c r="E22" i="25"/>
  <c r="E23" i="25"/>
  <c r="E24" i="25"/>
  <c r="E25" i="25"/>
  <c r="E20" i="25"/>
  <c r="E15" i="26"/>
  <c r="E14" i="26"/>
  <c r="E13" i="26"/>
  <c r="AI21" i="26" s="1"/>
  <c r="E12" i="26"/>
  <c r="E11" i="26"/>
  <c r="E20" i="26"/>
  <c r="E15" i="27"/>
  <c r="AT30" i="27" s="1"/>
  <c r="E14" i="27"/>
  <c r="AN21" i="27" s="1"/>
  <c r="E13" i="27"/>
  <c r="AH22" i="27" s="1"/>
  <c r="E12" i="27"/>
  <c r="AB24" i="27" s="1"/>
  <c r="E11" i="27"/>
  <c r="V26" i="27" s="1"/>
  <c r="E30" i="27"/>
  <c r="E28" i="27"/>
  <c r="E25" i="27"/>
  <c r="E23" i="27"/>
  <c r="E20" i="27"/>
  <c r="AU39" i="21"/>
  <c r="AO34" i="21"/>
  <c r="AO118" i="21"/>
  <c r="AI29" i="21"/>
  <c r="AI113" i="21"/>
  <c r="AC23" i="21"/>
  <c r="AC107" i="21"/>
  <c r="AC119" i="21"/>
  <c r="W99" i="21"/>
  <c r="W111" i="21"/>
  <c r="E15" i="21"/>
  <c r="E14" i="21"/>
  <c r="AU28" i="21" s="1"/>
  <c r="E13" i="21"/>
  <c r="AI30" i="21" s="1"/>
  <c r="E12" i="21"/>
  <c r="AC24" i="21" s="1"/>
  <c r="E11" i="21"/>
  <c r="W28" i="21" s="1"/>
  <c r="AO22" i="21" l="1"/>
  <c r="W87" i="21"/>
  <c r="AC95" i="21"/>
  <c r="AI101" i="21"/>
  <c r="AO106" i="21"/>
  <c r="AU111" i="21"/>
  <c r="W75" i="21"/>
  <c r="AC83" i="21"/>
  <c r="AI89" i="21"/>
  <c r="AO94" i="21"/>
  <c r="AU99" i="21"/>
  <c r="W63" i="21"/>
  <c r="AC71" i="21"/>
  <c r="AI77" i="21"/>
  <c r="AO82" i="21"/>
  <c r="AU87" i="21"/>
  <c r="W51" i="21"/>
  <c r="AC59" i="21"/>
  <c r="AI65" i="21"/>
  <c r="AO70" i="21"/>
  <c r="AU75" i="21"/>
  <c r="W39" i="21"/>
  <c r="AC47" i="21"/>
  <c r="AI53" i="21"/>
  <c r="AO58" i="21"/>
  <c r="AU63" i="21"/>
  <c r="W27" i="21"/>
  <c r="AC35" i="21"/>
  <c r="AI41" i="21"/>
  <c r="AO46" i="21"/>
  <c r="AU51" i="21"/>
  <c r="AB23" i="27"/>
  <c r="AH21" i="27"/>
  <c r="AT29" i="27"/>
  <c r="V25" i="27"/>
  <c r="W20" i="26"/>
  <c r="W22" i="26"/>
  <c r="AC20" i="26"/>
  <c r="AC22" i="26"/>
  <c r="AI20" i="26"/>
  <c r="AI22" i="26"/>
  <c r="AO20" i="26"/>
  <c r="AO22" i="26"/>
  <c r="AU21" i="26"/>
  <c r="AU22" i="26"/>
  <c r="AU20" i="26"/>
  <c r="W21" i="26"/>
  <c r="AA24" i="25"/>
  <c r="AM22" i="25"/>
  <c r="AM22" i="24"/>
  <c r="AL20" i="23"/>
  <c r="Z30" i="23"/>
  <c r="Z23" i="23"/>
  <c r="AF28" i="23"/>
  <c r="AL26" i="23"/>
  <c r="AR29" i="23"/>
  <c r="AR24" i="23"/>
  <c r="AK67" i="22"/>
  <c r="AK19" i="22"/>
  <c r="AK43" i="22"/>
  <c r="AA58" i="22"/>
  <c r="AA34" i="22"/>
  <c r="AK68" i="22"/>
  <c r="AK44" i="22"/>
  <c r="AK20" i="22"/>
  <c r="AA57" i="22"/>
  <c r="AA33" i="22"/>
  <c r="AA75" i="22"/>
  <c r="AA51" i="22"/>
  <c r="AA27" i="22"/>
  <c r="AK61" i="22"/>
  <c r="AK37" i="22"/>
  <c r="AP69" i="22"/>
  <c r="AA72" i="22"/>
  <c r="AA48" i="22"/>
  <c r="AA24" i="22"/>
  <c r="AK58" i="22"/>
  <c r="AK34" i="22"/>
  <c r="AP57" i="22"/>
  <c r="AA70" i="22"/>
  <c r="AA46" i="22"/>
  <c r="AA22" i="22"/>
  <c r="AK56" i="22"/>
  <c r="AK32" i="22"/>
  <c r="AP45" i="22"/>
  <c r="AA69" i="22"/>
  <c r="AA45" i="22"/>
  <c r="AA21" i="22"/>
  <c r="AK55" i="22"/>
  <c r="AK31" i="22"/>
  <c r="AP33" i="22"/>
  <c r="AA63" i="22"/>
  <c r="AA39" i="22"/>
  <c r="AK73" i="22"/>
  <c r="AK49" i="22"/>
  <c r="AK25" i="22"/>
  <c r="AP21" i="22"/>
  <c r="AA60" i="22"/>
  <c r="AA36" i="22"/>
  <c r="AK70" i="22"/>
  <c r="AK46" i="22"/>
  <c r="AK22" i="22"/>
  <c r="AU27" i="21"/>
  <c r="W20" i="21"/>
  <c r="W110" i="21"/>
  <c r="W98" i="21"/>
  <c r="W86" i="21"/>
  <c r="W74" i="21"/>
  <c r="W62" i="21"/>
  <c r="W50" i="21"/>
  <c r="W38" i="21"/>
  <c r="W26" i="21"/>
  <c r="AC118" i="21"/>
  <c r="AC106" i="21"/>
  <c r="AC94" i="21"/>
  <c r="AC82" i="21"/>
  <c r="AC70" i="21"/>
  <c r="AC58" i="21"/>
  <c r="AC46" i="21"/>
  <c r="AC34" i="21"/>
  <c r="AC22" i="21"/>
  <c r="AI112" i="21"/>
  <c r="AI100" i="21"/>
  <c r="AI88" i="21"/>
  <c r="AI76" i="21"/>
  <c r="AI64" i="21"/>
  <c r="AI52" i="21"/>
  <c r="AI40" i="21"/>
  <c r="AI28" i="21"/>
  <c r="AO117" i="21"/>
  <c r="AO105" i="21"/>
  <c r="AO93" i="21"/>
  <c r="AO81" i="21"/>
  <c r="AO69" i="21"/>
  <c r="AO57" i="21"/>
  <c r="AO45" i="21"/>
  <c r="AO33" i="21"/>
  <c r="AO21" i="21"/>
  <c r="AU110" i="21"/>
  <c r="AU98" i="21"/>
  <c r="AU86" i="21"/>
  <c r="AU74" i="21"/>
  <c r="AU62" i="21"/>
  <c r="AU50" i="21"/>
  <c r="AU38" i="21"/>
  <c r="AU26" i="21"/>
  <c r="W121" i="21"/>
  <c r="W109" i="21"/>
  <c r="W97" i="21"/>
  <c r="W85" i="21"/>
  <c r="W73" i="21"/>
  <c r="W61" i="21"/>
  <c r="W49" i="21"/>
  <c r="W37" i="21"/>
  <c r="W25" i="21"/>
  <c r="AC117" i="21"/>
  <c r="AC105" i="21"/>
  <c r="AC93" i="21"/>
  <c r="AC81" i="21"/>
  <c r="AC69" i="21"/>
  <c r="AC57" i="21"/>
  <c r="AC45" i="21"/>
  <c r="AC33" i="21"/>
  <c r="AC21" i="21"/>
  <c r="AI111" i="21"/>
  <c r="AI99" i="21"/>
  <c r="AI87" i="21"/>
  <c r="AI75" i="21"/>
  <c r="AI63" i="21"/>
  <c r="AI51" i="21"/>
  <c r="AI39" i="21"/>
  <c r="AI27" i="21"/>
  <c r="AO116" i="21"/>
  <c r="AO104" i="21"/>
  <c r="AO92" i="21"/>
  <c r="AO80" i="21"/>
  <c r="AO68" i="21"/>
  <c r="AO56" i="21"/>
  <c r="AO44" i="21"/>
  <c r="AO32" i="21"/>
  <c r="AU121" i="21"/>
  <c r="AU109" i="21"/>
  <c r="AU97" i="21"/>
  <c r="AU85" i="21"/>
  <c r="AU73" i="21"/>
  <c r="AU61" i="21"/>
  <c r="AU49" i="21"/>
  <c r="AU37" i="21"/>
  <c r="AU25" i="21"/>
  <c r="W120" i="21"/>
  <c r="W108" i="21"/>
  <c r="W96" i="21"/>
  <c r="W84" i="21"/>
  <c r="W72" i="21"/>
  <c r="W60" i="21"/>
  <c r="W48" i="21"/>
  <c r="W36" i="21"/>
  <c r="W24" i="21"/>
  <c r="AC116" i="21"/>
  <c r="AC104" i="21"/>
  <c r="AC92" i="21"/>
  <c r="AC80" i="21"/>
  <c r="AC68" i="21"/>
  <c r="AC56" i="21"/>
  <c r="AC44" i="21"/>
  <c r="AC32" i="21"/>
  <c r="AI20" i="21"/>
  <c r="AI110" i="21"/>
  <c r="AI98" i="21"/>
  <c r="AI86" i="21"/>
  <c r="AI74" i="21"/>
  <c r="AI62" i="21"/>
  <c r="AI50" i="21"/>
  <c r="AI38" i="21"/>
  <c r="AI26" i="21"/>
  <c r="AO115" i="21"/>
  <c r="AO103" i="21"/>
  <c r="AO91" i="21"/>
  <c r="AO79" i="21"/>
  <c r="AO67" i="21"/>
  <c r="AO55" i="21"/>
  <c r="AO43" i="21"/>
  <c r="AO31" i="21"/>
  <c r="AU120" i="21"/>
  <c r="AU108" i="21"/>
  <c r="AU96" i="21"/>
  <c r="AU84" i="21"/>
  <c r="AU72" i="21"/>
  <c r="AU60" i="21"/>
  <c r="AU48" i="21"/>
  <c r="AU36" i="21"/>
  <c r="AU24" i="21"/>
  <c r="W119" i="21"/>
  <c r="W107" i="21"/>
  <c r="W95" i="21"/>
  <c r="W83" i="21"/>
  <c r="W71" i="21"/>
  <c r="W59" i="21"/>
  <c r="W47" i="21"/>
  <c r="W35" i="21"/>
  <c r="W23" i="21"/>
  <c r="AC115" i="21"/>
  <c r="AC103" i="21"/>
  <c r="AC91" i="21"/>
  <c r="AC79" i="21"/>
  <c r="AC67" i="21"/>
  <c r="AC55" i="21"/>
  <c r="AC43" i="21"/>
  <c r="AC31" i="21"/>
  <c r="AI121" i="21"/>
  <c r="AI109" i="21"/>
  <c r="AI97" i="21"/>
  <c r="AI85" i="21"/>
  <c r="AI73" i="21"/>
  <c r="AI61" i="21"/>
  <c r="AI49" i="21"/>
  <c r="AI37" i="21"/>
  <c r="AI25" i="21"/>
  <c r="AO114" i="21"/>
  <c r="AO102" i="21"/>
  <c r="AO90" i="21"/>
  <c r="AO78" i="21"/>
  <c r="AO66" i="21"/>
  <c r="AO54" i="21"/>
  <c r="AO42" i="21"/>
  <c r="AO30" i="21"/>
  <c r="AU119" i="21"/>
  <c r="AU107" i="21"/>
  <c r="AU95" i="21"/>
  <c r="AU83" i="21"/>
  <c r="AU71" i="21"/>
  <c r="AU59" i="21"/>
  <c r="AU47" i="21"/>
  <c r="AU35" i="21"/>
  <c r="AU23" i="21"/>
  <c r="W118" i="21"/>
  <c r="W106" i="21"/>
  <c r="W94" i="21"/>
  <c r="W82" i="21"/>
  <c r="W70" i="21"/>
  <c r="W58" i="21"/>
  <c r="W46" i="21"/>
  <c r="W34" i="21"/>
  <c r="W22" i="21"/>
  <c r="AC114" i="21"/>
  <c r="AC102" i="21"/>
  <c r="AC90" i="21"/>
  <c r="AC78" i="21"/>
  <c r="AC66" i="21"/>
  <c r="AC54" i="21"/>
  <c r="AC42" i="21"/>
  <c r="AC30" i="21"/>
  <c r="AI120" i="21"/>
  <c r="AI108" i="21"/>
  <c r="AI96" i="21"/>
  <c r="AI84" i="21"/>
  <c r="AI72" i="21"/>
  <c r="AI60" i="21"/>
  <c r="AI48" i="21"/>
  <c r="AI36" i="21"/>
  <c r="AI24" i="21"/>
  <c r="AO113" i="21"/>
  <c r="AO101" i="21"/>
  <c r="AO89" i="21"/>
  <c r="AO77" i="21"/>
  <c r="AO65" i="21"/>
  <c r="AO53" i="21"/>
  <c r="AO41" i="21"/>
  <c r="AO29" i="21"/>
  <c r="AU118" i="21"/>
  <c r="AU106" i="21"/>
  <c r="AU94" i="21"/>
  <c r="AU82" i="21"/>
  <c r="AU70" i="21"/>
  <c r="AU58" i="21"/>
  <c r="AU46" i="21"/>
  <c r="AU34" i="21"/>
  <c r="AU22" i="21"/>
  <c r="W117" i="21"/>
  <c r="W105" i="21"/>
  <c r="W93" i="21"/>
  <c r="W81" i="21"/>
  <c r="W69" i="21"/>
  <c r="W57" i="21"/>
  <c r="W45" i="21"/>
  <c r="W33" i="21"/>
  <c r="W21" i="21"/>
  <c r="AC113" i="21"/>
  <c r="AC101" i="21"/>
  <c r="AC89" i="21"/>
  <c r="AC77" i="21"/>
  <c r="AC65" i="21"/>
  <c r="AC53" i="21"/>
  <c r="AC41" i="21"/>
  <c r="AC29" i="21"/>
  <c r="AI119" i="21"/>
  <c r="AI107" i="21"/>
  <c r="AI95" i="21"/>
  <c r="AI83" i="21"/>
  <c r="AI71" i="21"/>
  <c r="AI59" i="21"/>
  <c r="AI47" i="21"/>
  <c r="AI35" i="21"/>
  <c r="AI23" i="21"/>
  <c r="AO112" i="21"/>
  <c r="AO100" i="21"/>
  <c r="AO88" i="21"/>
  <c r="AO76" i="21"/>
  <c r="AO64" i="21"/>
  <c r="AO52" i="21"/>
  <c r="AO40" i="21"/>
  <c r="AO28" i="21"/>
  <c r="AU117" i="21"/>
  <c r="AU105" i="21"/>
  <c r="AU93" i="21"/>
  <c r="AU81" i="21"/>
  <c r="AU69" i="21"/>
  <c r="AU57" i="21"/>
  <c r="AU45" i="21"/>
  <c r="AU33" i="21"/>
  <c r="AU21" i="21"/>
  <c r="W116" i="21"/>
  <c r="W104" i="21"/>
  <c r="W92" i="21"/>
  <c r="W80" i="21"/>
  <c r="W68" i="21"/>
  <c r="W56" i="21"/>
  <c r="W44" i="21"/>
  <c r="W32" i="21"/>
  <c r="AC20" i="21"/>
  <c r="AC112" i="21"/>
  <c r="AC100" i="21"/>
  <c r="AC88" i="21"/>
  <c r="AC76" i="21"/>
  <c r="AC64" i="21"/>
  <c r="AC52" i="21"/>
  <c r="AC40" i="21"/>
  <c r="AC28" i="21"/>
  <c r="AI118" i="21"/>
  <c r="AI106" i="21"/>
  <c r="AI94" i="21"/>
  <c r="AI82" i="21"/>
  <c r="AI70" i="21"/>
  <c r="AI58" i="21"/>
  <c r="AI46" i="21"/>
  <c r="AI34" i="21"/>
  <c r="AI22" i="21"/>
  <c r="AO111" i="21"/>
  <c r="AO99" i="21"/>
  <c r="AO87" i="21"/>
  <c r="AO75" i="21"/>
  <c r="AO63" i="21"/>
  <c r="AO51" i="21"/>
  <c r="AO39" i="21"/>
  <c r="AO27" i="21"/>
  <c r="AU116" i="21"/>
  <c r="AU104" i="21"/>
  <c r="AU92" i="21"/>
  <c r="AU80" i="21"/>
  <c r="AU68" i="21"/>
  <c r="AU56" i="21"/>
  <c r="AU44" i="21"/>
  <c r="AU32" i="21"/>
  <c r="W115" i="21"/>
  <c r="W103" i="21"/>
  <c r="W91" i="21"/>
  <c r="W79" i="21"/>
  <c r="W67" i="21"/>
  <c r="W55" i="21"/>
  <c r="W43" i="21"/>
  <c r="W31" i="21"/>
  <c r="AO20" i="21"/>
  <c r="AC111" i="21"/>
  <c r="AC99" i="21"/>
  <c r="AC87" i="21"/>
  <c r="AC75" i="21"/>
  <c r="AC63" i="21"/>
  <c r="AC51" i="21"/>
  <c r="AC39" i="21"/>
  <c r="AC27" i="21"/>
  <c r="AI117" i="21"/>
  <c r="AI105" i="21"/>
  <c r="AI93" i="21"/>
  <c r="AI81" i="21"/>
  <c r="AI69" i="21"/>
  <c r="AI57" i="21"/>
  <c r="AI45" i="21"/>
  <c r="AI33" i="21"/>
  <c r="AI21" i="21"/>
  <c r="AO110" i="21"/>
  <c r="AO98" i="21"/>
  <c r="AO86" i="21"/>
  <c r="AO74" i="21"/>
  <c r="AO62" i="21"/>
  <c r="AO50" i="21"/>
  <c r="AO38" i="21"/>
  <c r="AO26" i="21"/>
  <c r="AU115" i="21"/>
  <c r="AU103" i="21"/>
  <c r="AU91" i="21"/>
  <c r="AU79" i="21"/>
  <c r="AU67" i="21"/>
  <c r="AU55" i="21"/>
  <c r="AU43" i="21"/>
  <c r="AU31" i="21"/>
  <c r="W114" i="21"/>
  <c r="W102" i="21"/>
  <c r="W90" i="21"/>
  <c r="W78" i="21"/>
  <c r="W66" i="21"/>
  <c r="W54" i="21"/>
  <c r="W42" i="21"/>
  <c r="W30" i="21"/>
  <c r="AU20" i="21"/>
  <c r="AC110" i="21"/>
  <c r="AC98" i="21"/>
  <c r="AC86" i="21"/>
  <c r="AC74" i="21"/>
  <c r="AC62" i="21"/>
  <c r="AC50" i="21"/>
  <c r="AC38" i="21"/>
  <c r="AC26" i="21"/>
  <c r="AI116" i="21"/>
  <c r="AI104" i="21"/>
  <c r="AI92" i="21"/>
  <c r="AI80" i="21"/>
  <c r="AI68" i="21"/>
  <c r="AI56" i="21"/>
  <c r="AI44" i="21"/>
  <c r="AI32" i="21"/>
  <c r="AO121" i="21"/>
  <c r="AO109" i="21"/>
  <c r="AO97" i="21"/>
  <c r="AO85" i="21"/>
  <c r="AO73" i="21"/>
  <c r="AO61" i="21"/>
  <c r="AO49" i="21"/>
  <c r="AO37" i="21"/>
  <c r="AO25" i="21"/>
  <c r="AU114" i="21"/>
  <c r="AU102" i="21"/>
  <c r="AU90" i="21"/>
  <c r="AU78" i="21"/>
  <c r="AU66" i="21"/>
  <c r="AU54" i="21"/>
  <c r="AU42" i="21"/>
  <c r="AU30" i="21"/>
  <c r="W113" i="21"/>
  <c r="W101" i="21"/>
  <c r="W89" i="21"/>
  <c r="W77" i="21"/>
  <c r="W65" i="21"/>
  <c r="W53" i="21"/>
  <c r="W41" i="21"/>
  <c r="W29" i="21"/>
  <c r="AC121" i="21"/>
  <c r="AC109" i="21"/>
  <c r="AC97" i="21"/>
  <c r="AC85" i="21"/>
  <c r="AC73" i="21"/>
  <c r="AC61" i="21"/>
  <c r="AC49" i="21"/>
  <c r="AC37" i="21"/>
  <c r="AC25" i="21"/>
  <c r="AI115" i="21"/>
  <c r="AI103" i="21"/>
  <c r="AI91" i="21"/>
  <c r="AI79" i="21"/>
  <c r="AI67" i="21"/>
  <c r="AI55" i="21"/>
  <c r="AI43" i="21"/>
  <c r="AI31" i="21"/>
  <c r="AO120" i="21"/>
  <c r="AO108" i="21"/>
  <c r="AO96" i="21"/>
  <c r="AO84" i="21"/>
  <c r="AO72" i="21"/>
  <c r="AO60" i="21"/>
  <c r="AO48" i="21"/>
  <c r="AO36" i="21"/>
  <c r="AO24" i="21"/>
  <c r="AU113" i="21"/>
  <c r="AU101" i="21"/>
  <c r="AU89" i="21"/>
  <c r="AU77" i="21"/>
  <c r="AU65" i="21"/>
  <c r="AU53" i="21"/>
  <c r="AU41" i="21"/>
  <c r="AU29" i="21"/>
  <c r="W112" i="21"/>
  <c r="W100" i="21"/>
  <c r="W88" i="21"/>
  <c r="W76" i="21"/>
  <c r="W64" i="21"/>
  <c r="W52" i="21"/>
  <c r="W40" i="21"/>
  <c r="AC120" i="21"/>
  <c r="AC108" i="21"/>
  <c r="AC96" i="21"/>
  <c r="AC84" i="21"/>
  <c r="AC72" i="21"/>
  <c r="AC60" i="21"/>
  <c r="AC48" i="21"/>
  <c r="AC36" i="21"/>
  <c r="AI114" i="21"/>
  <c r="AI102" i="21"/>
  <c r="AI90" i="21"/>
  <c r="AI78" i="21"/>
  <c r="AI66" i="21"/>
  <c r="AI54" i="21"/>
  <c r="AI42" i="21"/>
  <c r="AO119" i="21"/>
  <c r="AO107" i="21"/>
  <c r="AO95" i="21"/>
  <c r="AO83" i="21"/>
  <c r="AO71" i="21"/>
  <c r="AO59" i="21"/>
  <c r="AO47" i="21"/>
  <c r="AO35" i="21"/>
  <c r="AO23" i="21"/>
  <c r="AU112" i="21"/>
  <c r="AU100" i="21"/>
  <c r="AU88" i="21"/>
  <c r="AU76" i="21"/>
  <c r="AU64" i="21"/>
  <c r="AU52" i="21"/>
  <c r="AU40" i="21"/>
  <c r="V24" i="27"/>
  <c r="AB22" i="27"/>
  <c r="AN30" i="27"/>
  <c r="AT28" i="27"/>
  <c r="V20" i="27"/>
  <c r="V23" i="27"/>
  <c r="AB21" i="27"/>
  <c r="AN29" i="27"/>
  <c r="AT27" i="27"/>
  <c r="AB20" i="27"/>
  <c r="V22" i="27"/>
  <c r="AH30" i="27"/>
  <c r="AN28" i="27"/>
  <c r="AT26" i="27"/>
  <c r="AH20" i="27"/>
  <c r="V21" i="27"/>
  <c r="AH29" i="27"/>
  <c r="AN27" i="27"/>
  <c r="AT25" i="27"/>
  <c r="AN20" i="27"/>
  <c r="AB30" i="27"/>
  <c r="AH28" i="27"/>
  <c r="AN26" i="27"/>
  <c r="AT24" i="27"/>
  <c r="AT20" i="27"/>
  <c r="AB29" i="27"/>
  <c r="AH27" i="27"/>
  <c r="AN25" i="27"/>
  <c r="AT23" i="27"/>
  <c r="V30" i="27"/>
  <c r="AB28" i="27"/>
  <c r="AH26" i="27"/>
  <c r="AN24" i="27"/>
  <c r="AT22" i="27"/>
  <c r="V29" i="27"/>
  <c r="AB27" i="27"/>
  <c r="AH25" i="27"/>
  <c r="AN23" i="27"/>
  <c r="AT21" i="27"/>
  <c r="V28" i="27"/>
  <c r="AB26" i="27"/>
  <c r="AH24" i="27"/>
  <c r="AN22" i="27"/>
  <c r="V27" i="27"/>
  <c r="AB25" i="27"/>
  <c r="AH23" i="27"/>
  <c r="AC21" i="26"/>
  <c r="AO21" i="26"/>
  <c r="U20" i="25"/>
  <c r="AA23" i="25"/>
  <c r="AM21" i="25"/>
  <c r="AA20" i="25"/>
  <c r="AA22" i="25"/>
  <c r="AS25" i="25"/>
  <c r="AG20" i="25"/>
  <c r="AA21" i="25"/>
  <c r="AS24" i="25"/>
  <c r="AM20" i="25"/>
  <c r="AG25" i="25"/>
  <c r="AS23" i="25"/>
  <c r="AS20" i="25"/>
  <c r="AG24" i="25"/>
  <c r="AS22" i="25"/>
  <c r="U25" i="25"/>
  <c r="AG23" i="25"/>
  <c r="U24" i="25"/>
  <c r="AG22" i="25"/>
  <c r="U23" i="25"/>
  <c r="U22" i="25"/>
  <c r="AM25" i="25"/>
  <c r="AM24" i="25"/>
  <c r="U20" i="24"/>
  <c r="U23" i="24" s="1"/>
  <c r="AM21" i="24"/>
  <c r="AA20" i="24"/>
  <c r="AA23" i="24" s="1"/>
  <c r="AS22" i="24"/>
  <c r="AG20" i="24"/>
  <c r="AS21" i="24"/>
  <c r="U22" i="24"/>
  <c r="AA22" i="24"/>
  <c r="AG22" i="24"/>
  <c r="AR20" i="23"/>
  <c r="Z29" i="23"/>
  <c r="AF27" i="23"/>
  <c r="AL25" i="23"/>
  <c r="AR23" i="23"/>
  <c r="T30" i="23"/>
  <c r="Z28" i="23"/>
  <c r="AF26" i="23"/>
  <c r="AL24" i="23"/>
  <c r="AR22" i="23"/>
  <c r="T29" i="23"/>
  <c r="Z27" i="23"/>
  <c r="AF25" i="23"/>
  <c r="AL23" i="23"/>
  <c r="AR21" i="23"/>
  <c r="T28" i="23"/>
  <c r="Z26" i="23"/>
  <c r="AF24" i="23"/>
  <c r="AL22" i="23"/>
  <c r="T27" i="23"/>
  <c r="Z25" i="23"/>
  <c r="AF23" i="23"/>
  <c r="AL21" i="23"/>
  <c r="T26" i="23"/>
  <c r="Z24" i="23"/>
  <c r="AF22" i="23"/>
  <c r="AR30" i="23"/>
  <c r="AF21" i="23"/>
  <c r="T24" i="23"/>
  <c r="Z22" i="23"/>
  <c r="AL30" i="23"/>
  <c r="AR28" i="23"/>
  <c r="T23" i="23"/>
  <c r="Z21" i="23"/>
  <c r="AL29" i="23"/>
  <c r="AR27" i="23"/>
  <c r="T22" i="23"/>
  <c r="AF30" i="23"/>
  <c r="AL28" i="23"/>
  <c r="AR26" i="23"/>
  <c r="AF20" i="23"/>
  <c r="T21" i="23"/>
  <c r="V72" i="22"/>
  <c r="V60" i="22"/>
  <c r="V48" i="22"/>
  <c r="V36" i="22"/>
  <c r="V24" i="22"/>
  <c r="AA71" i="22"/>
  <c r="AA59" i="22"/>
  <c r="AA47" i="22"/>
  <c r="AA35" i="22"/>
  <c r="AA23" i="22"/>
  <c r="AF70" i="22"/>
  <c r="AF58" i="22"/>
  <c r="AF46" i="22"/>
  <c r="AF34" i="22"/>
  <c r="AF22" i="22"/>
  <c r="AK69" i="22"/>
  <c r="AK57" i="22"/>
  <c r="AK45" i="22"/>
  <c r="AK33" i="22"/>
  <c r="AK21" i="22"/>
  <c r="AP68" i="22"/>
  <c r="AP56" i="22"/>
  <c r="AP44" i="22"/>
  <c r="AP32" i="22"/>
  <c r="AP20" i="22"/>
  <c r="AF69" i="22"/>
  <c r="AF57" i="22"/>
  <c r="AF45" i="22"/>
  <c r="AF33" i="22"/>
  <c r="AF21" i="22"/>
  <c r="AP67" i="22"/>
  <c r="AP55" i="22"/>
  <c r="AP43" i="22"/>
  <c r="AP31" i="22"/>
  <c r="AP19" i="22"/>
  <c r="AF68" i="22"/>
  <c r="AF56" i="22"/>
  <c r="AF44" i="22"/>
  <c r="AF32" i="22"/>
  <c r="AF20" i="22"/>
  <c r="AP66" i="22"/>
  <c r="AP54" i="22"/>
  <c r="AP42" i="22"/>
  <c r="AP30" i="22"/>
  <c r="AA18" i="22"/>
  <c r="V69" i="22"/>
  <c r="V57" i="22"/>
  <c r="V45" i="22"/>
  <c r="V33" i="22"/>
  <c r="V21" i="22"/>
  <c r="AA68" i="22"/>
  <c r="AA56" i="22"/>
  <c r="AA44" i="22"/>
  <c r="AA32" i="22"/>
  <c r="AA20" i="22"/>
  <c r="AF67" i="22"/>
  <c r="AF55" i="22"/>
  <c r="AF43" i="22"/>
  <c r="AF31" i="22"/>
  <c r="AF19" i="22"/>
  <c r="AK66" i="22"/>
  <c r="AK54" i="22"/>
  <c r="AK42" i="22"/>
  <c r="AK30" i="22"/>
  <c r="AP77" i="22"/>
  <c r="AP65" i="22"/>
  <c r="AP53" i="22"/>
  <c r="AP41" i="22"/>
  <c r="AP29" i="22"/>
  <c r="AF18" i="22"/>
  <c r="V68" i="22"/>
  <c r="V56" i="22"/>
  <c r="V44" i="22"/>
  <c r="V32" i="22"/>
  <c r="V20" i="22"/>
  <c r="AA67" i="22"/>
  <c r="AA55" i="22"/>
  <c r="AA43" i="22"/>
  <c r="AA31" i="22"/>
  <c r="AA19" i="22"/>
  <c r="AF66" i="22"/>
  <c r="AF54" i="22"/>
  <c r="AF42" i="22"/>
  <c r="AF30" i="22"/>
  <c r="AK77" i="22"/>
  <c r="AK65" i="22"/>
  <c r="AK53" i="22"/>
  <c r="AK41" i="22"/>
  <c r="AK29" i="22"/>
  <c r="AP76" i="22"/>
  <c r="AP64" i="22"/>
  <c r="AP52" i="22"/>
  <c r="AP40" i="22"/>
  <c r="AP28" i="22"/>
  <c r="AK18" i="22"/>
  <c r="V67" i="22"/>
  <c r="V55" i="22"/>
  <c r="V43" i="22"/>
  <c r="V31" i="22"/>
  <c r="V19" i="22"/>
  <c r="AA66" i="22"/>
  <c r="AA54" i="22"/>
  <c r="AA42" i="22"/>
  <c r="AA30" i="22"/>
  <c r="AF77" i="22"/>
  <c r="AF65" i="22"/>
  <c r="AF53" i="22"/>
  <c r="AF41" i="22"/>
  <c r="AF29" i="22"/>
  <c r="AK76" i="22"/>
  <c r="AK64" i="22"/>
  <c r="AK52" i="22"/>
  <c r="AK40" i="22"/>
  <c r="AK28" i="22"/>
  <c r="AP75" i="22"/>
  <c r="AP63" i="22"/>
  <c r="AP51" i="22"/>
  <c r="AP39" i="22"/>
  <c r="AP27" i="22"/>
  <c r="AF71" i="22"/>
  <c r="AF59" i="22"/>
  <c r="AF47" i="22"/>
  <c r="AF35" i="22"/>
  <c r="AP18" i="22"/>
  <c r="V66" i="22"/>
  <c r="V54" i="22"/>
  <c r="V42" i="22"/>
  <c r="V30" i="22"/>
  <c r="AA77" i="22"/>
  <c r="AA65" i="22"/>
  <c r="AA53" i="22"/>
  <c r="AA41" i="22"/>
  <c r="AA29" i="22"/>
  <c r="AF76" i="22"/>
  <c r="AF64" i="22"/>
  <c r="AF52" i="22"/>
  <c r="AF40" i="22"/>
  <c r="AF28" i="22"/>
  <c r="AK75" i="22"/>
  <c r="AK63" i="22"/>
  <c r="AK51" i="22"/>
  <c r="AK39" i="22"/>
  <c r="AK27" i="22"/>
  <c r="AP74" i="22"/>
  <c r="AP62" i="22"/>
  <c r="AP50" i="22"/>
  <c r="AP38" i="22"/>
  <c r="AP26" i="22"/>
  <c r="V77" i="22"/>
  <c r="V65" i="22"/>
  <c r="V53" i="22"/>
  <c r="V41" i="22"/>
  <c r="V29" i="22"/>
  <c r="AA76" i="22"/>
  <c r="AA64" i="22"/>
  <c r="AA52" i="22"/>
  <c r="AA40" i="22"/>
  <c r="AA28" i="22"/>
  <c r="AF75" i="22"/>
  <c r="AF63" i="22"/>
  <c r="AF51" i="22"/>
  <c r="AF39" i="22"/>
  <c r="AF27" i="22"/>
  <c r="AK74" i="22"/>
  <c r="AK62" i="22"/>
  <c r="AK50" i="22"/>
  <c r="AK38" i="22"/>
  <c r="AK26" i="22"/>
  <c r="AP73" i="22"/>
  <c r="AP61" i="22"/>
  <c r="AP49" i="22"/>
  <c r="AP37" i="22"/>
  <c r="AP25" i="22"/>
  <c r="AF74" i="22"/>
  <c r="AF62" i="22"/>
  <c r="AF50" i="22"/>
  <c r="AF38" i="22"/>
  <c r="AF26" i="22"/>
  <c r="AP72" i="22"/>
  <c r="AP60" i="22"/>
  <c r="AP48" i="22"/>
  <c r="AP36" i="22"/>
  <c r="AP24" i="22"/>
  <c r="V75" i="22"/>
  <c r="V63" i="22"/>
  <c r="V51" i="22"/>
  <c r="V39" i="22"/>
  <c r="V27" i="22"/>
  <c r="AA74" i="22"/>
  <c r="AA62" i="22"/>
  <c r="AA50" i="22"/>
  <c r="AA38" i="22"/>
  <c r="AA26" i="22"/>
  <c r="AF73" i="22"/>
  <c r="AF61" i="22"/>
  <c r="AF49" i="22"/>
  <c r="AF37" i="22"/>
  <c r="AF25" i="22"/>
  <c r="AK72" i="22"/>
  <c r="AK60" i="22"/>
  <c r="AK48" i="22"/>
  <c r="AK36" i="22"/>
  <c r="AK24" i="22"/>
  <c r="AP71" i="22"/>
  <c r="AP59" i="22"/>
  <c r="AP47" i="22"/>
  <c r="AP35" i="22"/>
  <c r="AP23" i="22"/>
  <c r="AF23" i="22"/>
  <c r="V74" i="22"/>
  <c r="V62" i="22"/>
  <c r="V50" i="22"/>
  <c r="V38" i="22"/>
  <c r="AA73" i="22"/>
  <c r="AA61" i="22"/>
  <c r="AA49" i="22"/>
  <c r="AA37" i="22"/>
  <c r="AF72" i="22"/>
  <c r="AF60" i="22"/>
  <c r="AF48" i="22"/>
  <c r="AF36" i="22"/>
  <c r="AK71" i="22"/>
  <c r="AK59" i="22"/>
  <c r="AK47" i="22"/>
  <c r="AK35" i="22"/>
  <c r="AP70" i="22"/>
  <c r="AP58" i="22"/>
  <c r="AP46" i="22"/>
  <c r="AP34" i="22"/>
  <c r="AG23" i="24"/>
  <c r="AS23" i="24"/>
  <c r="AM23" i="24"/>
  <c r="AQ22" i="26" l="1"/>
  <c r="AP22" i="26"/>
  <c r="AR22" i="26" s="1"/>
  <c r="AJ22" i="26"/>
  <c r="AL22" i="26" s="1"/>
  <c r="AK22" i="26"/>
  <c r="AD22" i="26"/>
  <c r="AF22" i="26" s="1"/>
  <c r="AE22" i="26"/>
  <c r="AW22" i="26"/>
  <c r="AV22" i="26"/>
  <c r="AX22" i="26" s="1"/>
  <c r="X22" i="26"/>
  <c r="Z22" i="26" s="1"/>
  <c r="Y22" i="26"/>
  <c r="E119" i="21"/>
  <c r="E72" i="21"/>
  <c r="E69" i="21"/>
  <c r="E60" i="21"/>
  <c r="E40" i="21"/>
  <c r="E32" i="21"/>
  <c r="E31" i="21"/>
  <c r="E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20" i="21"/>
  <c r="S26" i="25" l="1"/>
  <c r="T26" i="25"/>
  <c r="Y26" i="25"/>
  <c r="Z26" i="25"/>
  <c r="AE26" i="25"/>
  <c r="AF26" i="25"/>
  <c r="AK26" i="25"/>
  <c r="AL26" i="25"/>
  <c r="AQ26" i="25"/>
  <c r="AR26" i="25"/>
  <c r="AW26" i="25"/>
  <c r="Z78" i="22" l="1"/>
  <c r="AE78" i="22"/>
  <c r="AJ78" i="22"/>
  <c r="AO78" i="22"/>
  <c r="AB45" i="22"/>
  <c r="E93" i="14"/>
  <c r="D93" i="14"/>
  <c r="E92" i="14"/>
  <c r="D92" i="14"/>
  <c r="E91" i="14"/>
  <c r="D91" i="14"/>
  <c r="E90" i="14"/>
  <c r="D90" i="14"/>
  <c r="E89" i="14"/>
  <c r="D89" i="14"/>
  <c r="E88" i="14"/>
  <c r="D88" i="14"/>
  <c r="E87" i="14"/>
  <c r="D87" i="14"/>
  <c r="E86" i="14"/>
  <c r="D86" i="14"/>
  <c r="E85" i="14"/>
  <c r="D85" i="14"/>
  <c r="E84" i="14"/>
  <c r="D84" i="14"/>
  <c r="E83" i="14"/>
  <c r="D83" i="14"/>
  <c r="E82" i="14"/>
  <c r="D82" i="14"/>
  <c r="E81" i="14"/>
  <c r="D81" i="14"/>
  <c r="E80" i="14"/>
  <c r="D80" i="14"/>
  <c r="E79" i="14"/>
  <c r="D79" i="14"/>
  <c r="E78" i="14"/>
  <c r="D78" i="14"/>
  <c r="E77" i="14"/>
  <c r="D77" i="14"/>
  <c r="E76" i="14"/>
  <c r="D76" i="14"/>
  <c r="E75" i="14"/>
  <c r="D75" i="14"/>
  <c r="E74" i="14"/>
  <c r="D74" i="14"/>
  <c r="E73" i="14"/>
  <c r="D73" i="14"/>
  <c r="E72" i="14"/>
  <c r="D72" i="14"/>
  <c r="E71" i="14"/>
  <c r="D71" i="14"/>
  <c r="E70" i="14"/>
  <c r="D70" i="14"/>
  <c r="E69" i="14"/>
  <c r="D69" i="14"/>
  <c r="E68" i="14"/>
  <c r="D68" i="14"/>
  <c r="E67" i="14"/>
  <c r="D67" i="14"/>
  <c r="E66" i="14"/>
  <c r="D66" i="14"/>
  <c r="E65" i="14"/>
  <c r="D65" i="14"/>
  <c r="E64" i="14"/>
  <c r="D64" i="14"/>
  <c r="E63" i="14"/>
  <c r="D63" i="14"/>
  <c r="E62" i="14"/>
  <c r="D62" i="14"/>
  <c r="E61" i="14"/>
  <c r="D61" i="14"/>
  <c r="E60" i="14"/>
  <c r="D60" i="14"/>
  <c r="E59" i="14"/>
  <c r="D59" i="14"/>
  <c r="E58" i="14"/>
  <c r="D58" i="14"/>
  <c r="E57" i="14"/>
  <c r="D57" i="14"/>
  <c r="E56" i="14"/>
  <c r="D56" i="14"/>
  <c r="E55" i="14"/>
  <c r="D55" i="14"/>
  <c r="E54" i="14"/>
  <c r="D54" i="14"/>
  <c r="E53" i="14"/>
  <c r="D53" i="14"/>
  <c r="E52" i="14"/>
  <c r="D52" i="14"/>
  <c r="E51" i="14"/>
  <c r="D51" i="14"/>
  <c r="E50" i="14"/>
  <c r="D50" i="14"/>
  <c r="E49" i="14"/>
  <c r="D49" i="14"/>
  <c r="E48" i="14"/>
  <c r="D48" i="14"/>
  <c r="E47" i="14"/>
  <c r="D47" i="14"/>
  <c r="E46" i="14"/>
  <c r="D46" i="14"/>
  <c r="E45" i="14"/>
  <c r="D45" i="14"/>
  <c r="E44" i="14"/>
  <c r="D44" i="14"/>
  <c r="E43" i="14"/>
  <c r="D43" i="14"/>
  <c r="E42" i="14"/>
  <c r="D42" i="14"/>
  <c r="E41" i="14"/>
  <c r="D41" i="14"/>
  <c r="E40" i="14"/>
  <c r="D40" i="14"/>
  <c r="E39" i="14"/>
  <c r="D39" i="14"/>
  <c r="E38" i="14"/>
  <c r="D38" i="14"/>
  <c r="E37" i="14"/>
  <c r="D37" i="14"/>
  <c r="E36" i="14"/>
  <c r="D36" i="14"/>
  <c r="E35" i="14"/>
  <c r="D35" i="14"/>
  <c r="E34" i="14"/>
  <c r="D34" i="14"/>
  <c r="E33" i="14"/>
  <c r="D33" i="14"/>
  <c r="E32" i="14"/>
  <c r="D32" i="14"/>
  <c r="E31" i="14"/>
  <c r="D31" i="14"/>
  <c r="E30" i="14"/>
  <c r="D30" i="14"/>
  <c r="E29" i="14"/>
  <c r="D29" i="14"/>
  <c r="E28" i="14"/>
  <c r="D28" i="14"/>
  <c r="E27" i="14"/>
  <c r="D27" i="14"/>
  <c r="E26" i="14"/>
  <c r="D26" i="14"/>
  <c r="E25" i="14"/>
  <c r="D25" i="14"/>
  <c r="E24" i="14"/>
  <c r="D24" i="14"/>
  <c r="E23" i="14"/>
  <c r="D23" i="14"/>
  <c r="E22" i="14"/>
  <c r="D22" i="14"/>
  <c r="E21" i="14"/>
  <c r="D21" i="14"/>
  <c r="AV121" i="21"/>
  <c r="AV73" i="21"/>
  <c r="X74" i="21"/>
  <c r="AP75" i="21"/>
  <c r="AV76" i="21"/>
  <c r="AV77" i="21"/>
  <c r="AV78" i="21"/>
  <c r="AV79" i="21"/>
  <c r="AV80" i="21"/>
  <c r="X81" i="21"/>
  <c r="AV82" i="21"/>
  <c r="AV83" i="21"/>
  <c r="AV84" i="21"/>
  <c r="AV85" i="21"/>
  <c r="AD86" i="21"/>
  <c r="AD87" i="21"/>
  <c r="AV88" i="21"/>
  <c r="AV89" i="21"/>
  <c r="AV90" i="21"/>
  <c r="AV91" i="21"/>
  <c r="AV92" i="21"/>
  <c r="R93" i="21"/>
  <c r="AV94" i="21"/>
  <c r="AV95" i="21"/>
  <c r="AV96" i="21"/>
  <c r="AV97" i="21"/>
  <c r="X98" i="21"/>
  <c r="X99" i="21"/>
  <c r="AV100" i="21"/>
  <c r="AV101" i="21"/>
  <c r="AV102" i="21"/>
  <c r="AV103" i="21"/>
  <c r="AV104" i="21"/>
  <c r="R105" i="21"/>
  <c r="AV106" i="21"/>
  <c r="AV107" i="21"/>
  <c r="AV108" i="21"/>
  <c r="AV109" i="21"/>
  <c r="X110" i="21"/>
  <c r="AD111" i="21"/>
  <c r="AV112" i="21"/>
  <c r="AV113" i="21"/>
  <c r="AV114" i="21"/>
  <c r="AV115" i="21"/>
  <c r="AV116" i="21"/>
  <c r="X117" i="21"/>
  <c r="AV118" i="21"/>
  <c r="AJ40" i="21"/>
  <c r="AV41" i="21"/>
  <c r="AV42" i="21"/>
  <c r="AV43" i="21"/>
  <c r="AP44" i="21"/>
  <c r="AV45" i="21"/>
  <c r="AV46" i="21"/>
  <c r="AV47" i="21"/>
  <c r="AV48" i="21"/>
  <c r="AV49" i="21"/>
  <c r="AV50" i="21"/>
  <c r="AV51" i="21"/>
  <c r="AJ52" i="21"/>
  <c r="AV53" i="21"/>
  <c r="AV54" i="21"/>
  <c r="AV55" i="21"/>
  <c r="AP56" i="21"/>
  <c r="AV57" i="21"/>
  <c r="AV58" i="21"/>
  <c r="AV59" i="21"/>
  <c r="AV60" i="21"/>
  <c r="AV61" i="21"/>
  <c r="AV62" i="21"/>
  <c r="AV63" i="21"/>
  <c r="AJ64" i="21"/>
  <c r="AV65" i="21"/>
  <c r="AV66" i="21"/>
  <c r="AV67" i="21"/>
  <c r="X68" i="21"/>
  <c r="AV69" i="21"/>
  <c r="AV70" i="21"/>
  <c r="AV71" i="21"/>
  <c r="AV20" i="21"/>
  <c r="AV22" i="21"/>
  <c r="AV23" i="21"/>
  <c r="AV24" i="21"/>
  <c r="AV26" i="21"/>
  <c r="AV27" i="21"/>
  <c r="AV28" i="21"/>
  <c r="AV30" i="21"/>
  <c r="AV31" i="21"/>
  <c r="AV32" i="21"/>
  <c r="AV34" i="21"/>
  <c r="AV35" i="21"/>
  <c r="AV36" i="21"/>
  <c r="AP38" i="21"/>
  <c r="AV39" i="21"/>
  <c r="AP119" i="21"/>
  <c r="AP72" i="21"/>
  <c r="AP78" i="21"/>
  <c r="AP80" i="21"/>
  <c r="AP84" i="21"/>
  <c r="AP85" i="21"/>
  <c r="AP90" i="21"/>
  <c r="AP91" i="21"/>
  <c r="AP92" i="21"/>
  <c r="AP96" i="21"/>
  <c r="AP97" i="21"/>
  <c r="AP102" i="21"/>
  <c r="AP103" i="21"/>
  <c r="AP104" i="21"/>
  <c r="AP108" i="21"/>
  <c r="AP109" i="21"/>
  <c r="AP114" i="21"/>
  <c r="AP115" i="21"/>
  <c r="AP116" i="21"/>
  <c r="AP41" i="21"/>
  <c r="AP42" i="21"/>
  <c r="AP46" i="21"/>
  <c r="AP47" i="21"/>
  <c r="AP48" i="21"/>
  <c r="AP53" i="21"/>
  <c r="AP54" i="21"/>
  <c r="AP57" i="21"/>
  <c r="AP58" i="21"/>
  <c r="AP59" i="21"/>
  <c r="AP61" i="21"/>
  <c r="AP62" i="21"/>
  <c r="AP63" i="21"/>
  <c r="AP65" i="21"/>
  <c r="AP66" i="21"/>
  <c r="AP67" i="21"/>
  <c r="AP69" i="21"/>
  <c r="AP70" i="21"/>
  <c r="AP71" i="21"/>
  <c r="AP20" i="21"/>
  <c r="AP22" i="21"/>
  <c r="AP23" i="21"/>
  <c r="AP24" i="21"/>
  <c r="AP25" i="21"/>
  <c r="AP26" i="21"/>
  <c r="AP27" i="21"/>
  <c r="AP28" i="21"/>
  <c r="AP31" i="21"/>
  <c r="AP32" i="21"/>
  <c r="AP34" i="21"/>
  <c r="AP35" i="21"/>
  <c r="AP36" i="21"/>
  <c r="AP37" i="21"/>
  <c r="AJ73" i="21"/>
  <c r="AJ77" i="21"/>
  <c r="AJ79" i="21"/>
  <c r="AJ82" i="21"/>
  <c r="AJ83" i="21"/>
  <c r="AJ85" i="21"/>
  <c r="AJ88" i="21"/>
  <c r="AJ89" i="21"/>
  <c r="AJ91" i="21"/>
  <c r="AJ94" i="21"/>
  <c r="AJ95" i="21"/>
  <c r="AJ97" i="21"/>
  <c r="AJ100" i="21"/>
  <c r="AJ101" i="21"/>
  <c r="AJ103" i="21"/>
  <c r="AJ106" i="21"/>
  <c r="AJ107" i="21"/>
  <c r="AJ109" i="21"/>
  <c r="AJ112" i="21"/>
  <c r="AJ113" i="21"/>
  <c r="AJ115" i="21"/>
  <c r="AJ118" i="21"/>
  <c r="AJ41" i="21"/>
  <c r="AJ43" i="21"/>
  <c r="AJ45" i="21"/>
  <c r="AJ47" i="21"/>
  <c r="AJ49" i="21"/>
  <c r="AJ50" i="21"/>
  <c r="AJ51" i="21"/>
  <c r="AJ53" i="21"/>
  <c r="AJ55" i="21"/>
  <c r="AJ56" i="21"/>
  <c r="AJ57" i="21"/>
  <c r="AJ59" i="21"/>
  <c r="AJ61" i="21"/>
  <c r="AJ62" i="21"/>
  <c r="AJ63" i="21"/>
  <c r="AJ65" i="21"/>
  <c r="AJ67" i="21"/>
  <c r="AJ69" i="21"/>
  <c r="AJ71" i="21"/>
  <c r="AJ20" i="21"/>
  <c r="AJ21" i="21"/>
  <c r="AJ22" i="21"/>
  <c r="AJ24" i="21"/>
  <c r="AJ26" i="21"/>
  <c r="AJ27" i="21"/>
  <c r="AJ28" i="21"/>
  <c r="AJ34" i="21"/>
  <c r="AJ36" i="21"/>
  <c r="AJ38" i="21"/>
  <c r="AJ39" i="21"/>
  <c r="AD120" i="21"/>
  <c r="AD121" i="21"/>
  <c r="AD73" i="21"/>
  <c r="AD76" i="21"/>
  <c r="AD77" i="21"/>
  <c r="AD78" i="21"/>
  <c r="AD79" i="21"/>
  <c r="AD80" i="21"/>
  <c r="AD82" i="21"/>
  <c r="AD83" i="21"/>
  <c r="AD84" i="21"/>
  <c r="AD85" i="21"/>
  <c r="AD88" i="21"/>
  <c r="AD89" i="21"/>
  <c r="AD90" i="21"/>
  <c r="AD91" i="21"/>
  <c r="AD92" i="21"/>
  <c r="AD94" i="21"/>
  <c r="AD95" i="21"/>
  <c r="AD96" i="21"/>
  <c r="AD97" i="21"/>
  <c r="AD100" i="21"/>
  <c r="AD101" i="21"/>
  <c r="AD102" i="21"/>
  <c r="AD103" i="21"/>
  <c r="AD104" i="21"/>
  <c r="AD106" i="21"/>
  <c r="AD107" i="21"/>
  <c r="AD108" i="21"/>
  <c r="AD109" i="21"/>
  <c r="AD112" i="21"/>
  <c r="AD113" i="21"/>
  <c r="AD114" i="21"/>
  <c r="AD115" i="21"/>
  <c r="AD116" i="21"/>
  <c r="AD118" i="21"/>
  <c r="AD40" i="21"/>
  <c r="AD41" i="21"/>
  <c r="AD42" i="21"/>
  <c r="AD43" i="21"/>
  <c r="AD45" i="21"/>
  <c r="AD46" i="21"/>
  <c r="AD47" i="21"/>
  <c r="AD48" i="21"/>
  <c r="AD49" i="21"/>
  <c r="AD50" i="21"/>
  <c r="AD51" i="21"/>
  <c r="AD52" i="21"/>
  <c r="AD53" i="21"/>
  <c r="AD54" i="21"/>
  <c r="AD55" i="21"/>
  <c r="AD56" i="21"/>
  <c r="AD57" i="21"/>
  <c r="AD58" i="21"/>
  <c r="AD59" i="21"/>
  <c r="AD60" i="21"/>
  <c r="AD61" i="21"/>
  <c r="AD62" i="21"/>
  <c r="AD63" i="21"/>
  <c r="AD64" i="21"/>
  <c r="AD65" i="21"/>
  <c r="AD66" i="21"/>
  <c r="AD67" i="21"/>
  <c r="AD69" i="21"/>
  <c r="AD70" i="21"/>
  <c r="AD71" i="21"/>
  <c r="AD20" i="21"/>
  <c r="AD21" i="21"/>
  <c r="AD22" i="21"/>
  <c r="AD23" i="21"/>
  <c r="AD24" i="21"/>
  <c r="AD25" i="21"/>
  <c r="AD26" i="21"/>
  <c r="AD27" i="21"/>
  <c r="AD28" i="21"/>
  <c r="AD29" i="21"/>
  <c r="AD31" i="21"/>
  <c r="AD32" i="21"/>
  <c r="AD33" i="21"/>
  <c r="AD34" i="21"/>
  <c r="AD35" i="21"/>
  <c r="AD36" i="21"/>
  <c r="AD37" i="21"/>
  <c r="AD39" i="21"/>
  <c r="X119" i="21"/>
  <c r="X121" i="21"/>
  <c r="X72" i="21"/>
  <c r="X73" i="21"/>
  <c r="X76" i="21"/>
  <c r="X77" i="21"/>
  <c r="X78" i="21"/>
  <c r="X79" i="21"/>
  <c r="X80" i="21"/>
  <c r="X82" i="21"/>
  <c r="X83" i="21"/>
  <c r="X84" i="21"/>
  <c r="X85" i="21"/>
  <c r="X87" i="21"/>
  <c r="X88" i="21"/>
  <c r="X89" i="21"/>
  <c r="X90" i="21"/>
  <c r="X91" i="21"/>
  <c r="X92" i="21"/>
  <c r="X93" i="21"/>
  <c r="X94" i="21"/>
  <c r="X95" i="21"/>
  <c r="X96" i="21"/>
  <c r="X97" i="21"/>
  <c r="X100" i="21"/>
  <c r="X101" i="21"/>
  <c r="X102" i="21"/>
  <c r="X103" i="21"/>
  <c r="X104" i="21"/>
  <c r="X106" i="21"/>
  <c r="X107" i="21"/>
  <c r="X108" i="21"/>
  <c r="X109" i="21"/>
  <c r="X112" i="21"/>
  <c r="X113" i="21"/>
  <c r="X114" i="21"/>
  <c r="X115" i="21"/>
  <c r="X116" i="21"/>
  <c r="X118" i="21"/>
  <c r="X40" i="21"/>
  <c r="X41" i="21"/>
  <c r="X42" i="21"/>
  <c r="X43" i="21"/>
  <c r="X45" i="21"/>
  <c r="X46" i="21"/>
  <c r="X47" i="21"/>
  <c r="X48" i="21"/>
  <c r="X49" i="21"/>
  <c r="X50" i="21"/>
  <c r="X51" i="21"/>
  <c r="X53" i="21"/>
  <c r="X54" i="21"/>
  <c r="X55" i="21"/>
  <c r="X56" i="21"/>
  <c r="X57" i="21"/>
  <c r="X58" i="21"/>
  <c r="X59" i="21"/>
  <c r="X61" i="21"/>
  <c r="X62" i="21"/>
  <c r="X63" i="21"/>
  <c r="X64" i="21"/>
  <c r="X65" i="21"/>
  <c r="X66" i="21"/>
  <c r="X67" i="21"/>
  <c r="X69" i="21"/>
  <c r="X70" i="21"/>
  <c r="X71" i="21"/>
  <c r="X20" i="21"/>
  <c r="X21" i="21"/>
  <c r="X23" i="21"/>
  <c r="X24" i="21"/>
  <c r="X25" i="21"/>
  <c r="X26" i="21"/>
  <c r="X27" i="21"/>
  <c r="X28" i="21"/>
  <c r="X29" i="21"/>
  <c r="X31" i="21"/>
  <c r="X32" i="21"/>
  <c r="X34" i="21"/>
  <c r="X35" i="21"/>
  <c r="X36" i="21"/>
  <c r="X37" i="21"/>
  <c r="X38" i="21"/>
  <c r="X39" i="21"/>
  <c r="R119" i="21"/>
  <c r="R121" i="21"/>
  <c r="R72" i="21"/>
  <c r="R73" i="21"/>
  <c r="R76" i="21"/>
  <c r="R77" i="21"/>
  <c r="R78" i="21"/>
  <c r="R79" i="21"/>
  <c r="R80" i="21"/>
  <c r="R82" i="21"/>
  <c r="R83" i="21"/>
  <c r="R84" i="21"/>
  <c r="R85" i="21"/>
  <c r="R88" i="21"/>
  <c r="R89" i="21"/>
  <c r="R90" i="21"/>
  <c r="R91" i="21"/>
  <c r="R92" i="21"/>
  <c r="R94" i="21"/>
  <c r="R95" i="21"/>
  <c r="R96" i="21"/>
  <c r="R97" i="21"/>
  <c r="R100" i="21"/>
  <c r="R101" i="21"/>
  <c r="R102" i="21"/>
  <c r="R103" i="21"/>
  <c r="R104" i="21"/>
  <c r="R106" i="21"/>
  <c r="R107" i="21"/>
  <c r="R108" i="21"/>
  <c r="R109" i="21"/>
  <c r="R112" i="21"/>
  <c r="R113" i="21"/>
  <c r="R114" i="21"/>
  <c r="R115" i="21"/>
  <c r="R116" i="21"/>
  <c r="R118" i="21"/>
  <c r="R40" i="21"/>
  <c r="R41" i="21"/>
  <c r="R42" i="21"/>
  <c r="R43" i="21"/>
  <c r="R44" i="21"/>
  <c r="R45" i="21"/>
  <c r="R46" i="21"/>
  <c r="R47" i="21"/>
  <c r="R48" i="21"/>
  <c r="R49" i="21"/>
  <c r="R50" i="21"/>
  <c r="R51" i="21"/>
  <c r="R53" i="21"/>
  <c r="R54" i="21"/>
  <c r="R55" i="21"/>
  <c r="R56" i="21"/>
  <c r="R57" i="21"/>
  <c r="R58" i="21"/>
  <c r="R59" i="21"/>
  <c r="R61" i="21"/>
  <c r="R62" i="21"/>
  <c r="R63" i="21"/>
  <c r="R64" i="21"/>
  <c r="R65" i="21"/>
  <c r="R66" i="21"/>
  <c r="R67" i="21"/>
  <c r="R68" i="21"/>
  <c r="R69" i="21"/>
  <c r="R70" i="21"/>
  <c r="R71" i="21"/>
  <c r="R20" i="21"/>
  <c r="R21" i="21"/>
  <c r="R22" i="21"/>
  <c r="R23" i="21"/>
  <c r="R24" i="21"/>
  <c r="R25" i="21"/>
  <c r="R26" i="21"/>
  <c r="R27" i="21"/>
  <c r="R28" i="21"/>
  <c r="R29" i="21"/>
  <c r="R31" i="21"/>
  <c r="R32" i="21"/>
  <c r="R34" i="21"/>
  <c r="R35" i="21"/>
  <c r="R36" i="21"/>
  <c r="R37" i="21"/>
  <c r="R39" i="21"/>
  <c r="F30" i="27"/>
  <c r="F29" i="27"/>
  <c r="F28" i="27"/>
  <c r="F27" i="27"/>
  <c r="F26" i="27"/>
  <c r="F25" i="27"/>
  <c r="F24" i="27"/>
  <c r="F23" i="27"/>
  <c r="F22" i="27"/>
  <c r="F21" i="27"/>
  <c r="F20" i="27"/>
  <c r="F21" i="26"/>
  <c r="F20" i="26"/>
  <c r="AT25" i="25"/>
  <c r="P23" i="25"/>
  <c r="AB21" i="25"/>
  <c r="AN25" i="25"/>
  <c r="AN22" i="25"/>
  <c r="AN23" i="25"/>
  <c r="AH23" i="25"/>
  <c r="AB24" i="25"/>
  <c r="V23" i="25"/>
  <c r="P24" i="25"/>
  <c r="P22" i="25"/>
  <c r="Q22" i="25"/>
  <c r="F20" i="24"/>
  <c r="AS26" i="23"/>
  <c r="AS27" i="23"/>
  <c r="AM28" i="23"/>
  <c r="AS28" i="23"/>
  <c r="AA30" i="23"/>
  <c r="P25" i="23"/>
  <c r="AS25" i="23"/>
  <c r="AS20" i="23"/>
  <c r="AA21" i="23"/>
  <c r="AM22" i="23"/>
  <c r="AS22" i="23"/>
  <c r="AM30" i="23"/>
  <c r="AM20" i="23"/>
  <c r="AM21" i="23"/>
  <c r="AG28" i="23"/>
  <c r="AG30" i="23"/>
  <c r="AG20" i="23"/>
  <c r="AG21" i="23"/>
  <c r="AA28" i="23"/>
  <c r="AA29" i="23"/>
  <c r="AA20" i="23"/>
  <c r="U30" i="23"/>
  <c r="U28" i="23"/>
  <c r="U20" i="23"/>
  <c r="P28" i="23"/>
  <c r="P30" i="23"/>
  <c r="P24" i="23"/>
  <c r="P20" i="23"/>
  <c r="P21" i="23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F21" i="24"/>
  <c r="F22" i="24"/>
  <c r="AO29" i="27"/>
  <c r="AU28" i="27"/>
  <c r="Q26" i="27"/>
  <c r="Q25" i="27"/>
  <c r="Q24" i="27"/>
  <c r="Q22" i="27"/>
  <c r="W21" i="27"/>
  <c r="AD21" i="26"/>
  <c r="R22" i="24"/>
  <c r="R21" i="24"/>
  <c r="W25" i="27"/>
  <c r="AV21" i="26"/>
  <c r="AO20" i="27"/>
  <c r="AU29" i="27"/>
  <c r="AO21" i="27"/>
  <c r="Q27" i="27"/>
  <c r="Q29" i="27"/>
  <c r="AU30" i="27"/>
  <c r="W28" i="27"/>
  <c r="W29" i="27"/>
  <c r="AO25" i="27"/>
  <c r="AU25" i="27"/>
  <c r="AW20" i="26"/>
  <c r="R20" i="26"/>
  <c r="AD20" i="26"/>
  <c r="AQ75" i="22"/>
  <c r="AQ74" i="22"/>
  <c r="AQ64" i="22"/>
  <c r="AL35" i="22"/>
  <c r="AQ32" i="22"/>
  <c r="AQ33" i="22"/>
  <c r="AQ66" i="22"/>
  <c r="AQ36" i="22"/>
  <c r="AG21" i="22"/>
  <c r="AQ61" i="22"/>
  <c r="AG23" i="22"/>
  <c r="AQ20" i="22"/>
  <c r="AG26" i="22"/>
  <c r="AQ44" i="22"/>
  <c r="AQ56" i="22"/>
  <c r="AG36" i="22"/>
  <c r="AL50" i="22"/>
  <c r="W20" i="22"/>
  <c r="AL30" i="22"/>
  <c r="AG18" i="22"/>
  <c r="AB32" i="22"/>
  <c r="AB28" i="22"/>
  <c r="W19" i="22"/>
  <c r="AB19" i="22"/>
  <c r="AB24" i="22"/>
  <c r="AB41" i="22"/>
  <c r="W56" i="22"/>
  <c r="AB22" i="22"/>
  <c r="AL22" i="22"/>
  <c r="AB33" i="22"/>
  <c r="AG43" i="22"/>
  <c r="AB29" i="22"/>
  <c r="AG33" i="22"/>
  <c r="AB34" i="22"/>
  <c r="W35" i="22"/>
  <c r="W44" i="22"/>
  <c r="AL48" i="22"/>
  <c r="AB48" i="22"/>
  <c r="W48" i="22"/>
  <c r="AB56" i="22"/>
  <c r="W77" i="22"/>
  <c r="AL28" i="22"/>
  <c r="W61" i="22"/>
  <c r="AB66" i="22"/>
  <c r="AB20" i="22"/>
  <c r="AG24" i="22"/>
  <c r="W21" i="22"/>
  <c r="AB25" i="22"/>
  <c r="AG29" i="22"/>
  <c r="AB30" i="22"/>
  <c r="AL33" i="22"/>
  <c r="AG34" i="22"/>
  <c r="AB35" i="22"/>
  <c r="W36" i="22"/>
  <c r="AB43" i="22"/>
  <c r="AL59" i="22"/>
  <c r="AG75" i="22"/>
  <c r="W31" i="22"/>
  <c r="AB40" i="22"/>
  <c r="AL40" i="22"/>
  <c r="W42" i="22"/>
  <c r="AL44" i="22"/>
  <c r="AB51" i="22"/>
  <c r="AL53" i="22"/>
  <c r="AG53" i="22"/>
  <c r="AB53" i="22"/>
  <c r="AB70" i="22"/>
  <c r="AG19" i="22"/>
  <c r="AL19" i="22"/>
  <c r="AG20" i="22"/>
  <c r="AB21" i="22"/>
  <c r="AG25" i="22"/>
  <c r="AB26" i="22"/>
  <c r="AL29" i="22"/>
  <c r="AG30" i="22"/>
  <c r="AL34" i="22"/>
  <c r="AG35" i="22"/>
  <c r="AB36" i="22"/>
  <c r="AG39" i="22"/>
  <c r="AB39" i="22"/>
  <c r="W41" i="22"/>
  <c r="AB42" i="22"/>
  <c r="AL43" i="22"/>
  <c r="AG48" i="22"/>
  <c r="AG51" i="22"/>
  <c r="W53" i="22"/>
  <c r="AG55" i="22"/>
  <c r="AL64" i="22"/>
  <c r="AL20" i="22"/>
  <c r="W22" i="22"/>
  <c r="AB31" i="22"/>
  <c r="W32" i="22"/>
  <c r="W37" i="22"/>
  <c r="W38" i="22"/>
  <c r="W46" i="22"/>
  <c r="W47" i="22"/>
  <c r="AG50" i="22"/>
  <c r="W67" i="22"/>
  <c r="AL73" i="22"/>
  <c r="AG73" i="22"/>
  <c r="AB73" i="22"/>
  <c r="W52" i="22"/>
  <c r="W76" i="22"/>
  <c r="W66" i="22"/>
  <c r="W51" i="22"/>
  <c r="W59" i="22"/>
  <c r="W54" i="22"/>
  <c r="W58" i="22"/>
  <c r="W23" i="22"/>
  <c r="W28" i="22"/>
  <c r="AG31" i="22"/>
  <c r="AB38" i="22"/>
  <c r="AG40" i="22"/>
  <c r="AL21" i="22"/>
  <c r="AL26" i="22"/>
  <c r="W33" i="22"/>
  <c r="AB46" i="22"/>
  <c r="AL49" i="22"/>
  <c r="AL58" i="22"/>
  <c r="AG60" i="22"/>
  <c r="AL68" i="22"/>
  <c r="AG68" i="22"/>
  <c r="AB68" i="22"/>
  <c r="W68" i="22"/>
  <c r="W71" i="22"/>
  <c r="AB76" i="22"/>
  <c r="AG70" i="22"/>
  <c r="AG62" i="22"/>
  <c r="AG52" i="22"/>
  <c r="AG47" i="22"/>
  <c r="AG76" i="22"/>
  <c r="AG66" i="22"/>
  <c r="AG56" i="22"/>
  <c r="AG22" i="22"/>
  <c r="AB23" i="22"/>
  <c r="W24" i="22"/>
  <c r="AG32" i="22"/>
  <c r="AG38" i="22"/>
  <c r="AL47" i="22"/>
  <c r="AG54" i="22"/>
  <c r="AG65" i="22"/>
  <c r="AL74" i="22"/>
  <c r="AB71" i="22"/>
  <c r="AB61" i="22"/>
  <c r="AB65" i="22"/>
  <c r="AB58" i="22"/>
  <c r="AL52" i="22"/>
  <c r="AL76" i="22"/>
  <c r="AL56" i="22"/>
  <c r="AL61" i="22"/>
  <c r="AL65" i="22"/>
  <c r="AL39" i="22"/>
  <c r="AG44" i="22"/>
  <c r="AB44" i="22"/>
  <c r="AB47" i="22"/>
  <c r="AB52" i="22"/>
  <c r="W57" i="22"/>
  <c r="AL60" i="22"/>
  <c r="AG61" i="22"/>
  <c r="AB62" i="22"/>
  <c r="AG71" i="22"/>
  <c r="AB72" i="22"/>
  <c r="AL75" i="22"/>
  <c r="AB67" i="22"/>
  <c r="AB77" i="22"/>
  <c r="AB57" i="22"/>
  <c r="AL66" i="22"/>
  <c r="AG67" i="22"/>
  <c r="W69" i="22"/>
  <c r="W74" i="22"/>
  <c r="AG77" i="22"/>
  <c r="AG57" i="22"/>
  <c r="AL67" i="22"/>
  <c r="AB69" i="22"/>
  <c r="W70" i="22"/>
  <c r="AB74" i="22"/>
  <c r="AL77" i="22"/>
  <c r="AG49" i="22"/>
  <c r="AB50" i="22"/>
  <c r="AB54" i="22"/>
  <c r="W55" i="22"/>
  <c r="AG58" i="22"/>
  <c r="AB59" i="22"/>
  <c r="W60" i="22"/>
  <c r="AB64" i="22"/>
  <c r="W75" i="22"/>
  <c r="AG69" i="22"/>
  <c r="AG74" i="22"/>
  <c r="AB55" i="22"/>
  <c r="AG59" i="22"/>
  <c r="AB60" i="22"/>
  <c r="AG64" i="22"/>
  <c r="AB75" i="22"/>
  <c r="AG46" i="22"/>
  <c r="AL18" i="22"/>
  <c r="AB18" i="22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77" i="14"/>
  <c r="AD78" i="14"/>
  <c r="AD79" i="14"/>
  <c r="AD80" i="14"/>
  <c r="AD8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E16" i="14"/>
  <c r="E15" i="14"/>
  <c r="AT35" i="14" s="1"/>
  <c r="E14" i="14"/>
  <c r="AP65" i="14" s="1"/>
  <c r="E13" i="14"/>
  <c r="E12" i="14"/>
  <c r="AH73" i="14" l="1"/>
  <c r="AH21" i="14"/>
  <c r="AL69" i="14"/>
  <c r="AX39" i="14"/>
  <c r="AT51" i="14"/>
  <c r="AT82" i="14"/>
  <c r="AH82" i="14"/>
  <c r="AX92" i="14"/>
  <c r="AH69" i="14"/>
  <c r="AT43" i="14"/>
  <c r="AX41" i="14"/>
  <c r="AX37" i="14"/>
  <c r="AH37" i="14"/>
  <c r="AP37" i="14"/>
  <c r="AT37" i="14"/>
  <c r="AH84" i="14"/>
  <c r="AT84" i="14"/>
  <c r="AX84" i="14"/>
  <c r="AT83" i="14"/>
  <c r="AX83" i="14"/>
  <c r="AL83" i="14"/>
  <c r="AH25" i="14"/>
  <c r="AX25" i="14"/>
  <c r="AX67" i="14"/>
  <c r="AP67" i="14"/>
  <c r="AX77" i="14"/>
  <c r="AT77" i="14"/>
  <c r="AP77" i="14"/>
  <c r="AH92" i="14"/>
  <c r="AT65" i="14"/>
  <c r="AH65" i="14"/>
  <c r="AT73" i="14"/>
  <c r="AP55" i="14"/>
  <c r="AT69" i="14"/>
  <c r="AT55" i="14"/>
  <c r="AH61" i="14"/>
  <c r="AT39" i="14"/>
  <c r="AT81" i="14"/>
  <c r="AX59" i="14"/>
  <c r="AX73" i="14"/>
  <c r="AX86" i="14"/>
  <c r="AL84" i="14"/>
  <c r="AL35" i="14"/>
  <c r="R22" i="25"/>
  <c r="V22" i="24"/>
  <c r="X22" i="24" s="1"/>
  <c r="AI21" i="24"/>
  <c r="AC20" i="24"/>
  <c r="AP22" i="25"/>
  <c r="R24" i="23"/>
  <c r="AM24" i="23"/>
  <c r="AA24" i="23"/>
  <c r="AX36" i="14"/>
  <c r="AT56" i="14"/>
  <c r="AX56" i="14"/>
  <c r="AL56" i="14"/>
  <c r="AX57" i="14"/>
  <c r="AT57" i="14"/>
  <c r="AH57" i="14"/>
  <c r="AL57" i="14"/>
  <c r="AT74" i="14"/>
  <c r="AH74" i="14"/>
  <c r="AL74" i="14"/>
  <c r="AX74" i="14"/>
  <c r="AT44" i="14"/>
  <c r="AL44" i="14"/>
  <c r="AL72" i="14"/>
  <c r="AT72" i="14"/>
  <c r="AH72" i="14"/>
  <c r="AX72" i="14"/>
  <c r="AL33" i="14"/>
  <c r="AT33" i="14"/>
  <c r="AP33" i="14"/>
  <c r="AH33" i="14"/>
  <c r="AX33" i="14"/>
  <c r="AT70" i="14"/>
  <c r="AL70" i="14"/>
  <c r="AH70" i="14"/>
  <c r="AX70" i="14"/>
  <c r="AH32" i="14"/>
  <c r="AX32" i="14"/>
  <c r="AH52" i="14"/>
  <c r="AL52" i="14"/>
  <c r="AT91" i="14"/>
  <c r="AH91" i="14"/>
  <c r="AX91" i="14"/>
  <c r="AL91" i="14"/>
  <c r="AP91" i="14"/>
  <c r="AT22" i="25"/>
  <c r="AU22" i="25"/>
  <c r="AP40" i="14"/>
  <c r="AL40" i="14"/>
  <c r="AX40" i="14"/>
  <c r="AX71" i="14"/>
  <c r="AH71" i="14"/>
  <c r="AH53" i="14"/>
  <c r="AL53" i="14"/>
  <c r="AT53" i="14"/>
  <c r="AX53" i="14"/>
  <c r="AP53" i="14"/>
  <c r="AP60" i="14"/>
  <c r="AT60" i="14"/>
  <c r="AX60" i="14"/>
  <c r="AL60" i="14"/>
  <c r="AH64" i="14"/>
  <c r="AX64" i="14"/>
  <c r="AL64" i="14"/>
  <c r="AT64" i="14"/>
  <c r="AL49" i="14"/>
  <c r="AH49" i="14"/>
  <c r="AT49" i="14"/>
  <c r="AX49" i="14"/>
  <c r="AP49" i="14"/>
  <c r="AP28" i="14"/>
  <c r="AT28" i="14"/>
  <c r="AH28" i="14"/>
  <c r="AX28" i="14"/>
  <c r="AL28" i="14"/>
  <c r="AL48" i="14"/>
  <c r="AP48" i="14"/>
  <c r="AX87" i="14"/>
  <c r="AH87" i="14"/>
  <c r="AP87" i="14"/>
  <c r="AT87" i="14"/>
  <c r="AL87" i="14"/>
  <c r="AL66" i="14"/>
  <c r="AT66" i="14"/>
  <c r="AX66" i="14"/>
  <c r="AH66" i="14"/>
  <c r="AT59" i="14"/>
  <c r="AL25" i="14"/>
  <c r="AL41" i="14"/>
  <c r="AL65" i="14"/>
  <c r="AX65" i="14"/>
  <c r="AG37" i="22"/>
  <c r="W22" i="24"/>
  <c r="AU24" i="27"/>
  <c r="R30" i="21"/>
  <c r="AD117" i="21"/>
  <c r="AD110" i="21"/>
  <c r="AD93" i="21"/>
  <c r="AV117" i="21"/>
  <c r="AV111" i="21"/>
  <c r="AV105" i="21"/>
  <c r="AV99" i="21"/>
  <c r="AV93" i="21"/>
  <c r="AV87" i="21"/>
  <c r="AV81" i="21"/>
  <c r="AV75" i="21"/>
  <c r="AL92" i="14"/>
  <c r="X44" i="21"/>
  <c r="AP86" i="21"/>
  <c r="AL75" i="14"/>
  <c r="AL86" i="14"/>
  <c r="AX21" i="14"/>
  <c r="AB27" i="22"/>
  <c r="AO22" i="27"/>
  <c r="R20" i="24"/>
  <c r="R23" i="24" s="1"/>
  <c r="X86" i="21"/>
  <c r="AD68" i="21"/>
  <c r="AD44" i="21"/>
  <c r="AF40" i="21" s="1"/>
  <c r="AJ117" i="21"/>
  <c r="AP30" i="21"/>
  <c r="AV110" i="21"/>
  <c r="AV98" i="21"/>
  <c r="AV86" i="21"/>
  <c r="AV74" i="21"/>
  <c r="AT41" i="14"/>
  <c r="AT67" i="14"/>
  <c r="AP84" i="14"/>
  <c r="AP39" i="14"/>
  <c r="AH47" i="14"/>
  <c r="AL72" i="22"/>
  <c r="W72" i="22"/>
  <c r="AB63" i="22"/>
  <c r="AD57" i="22" s="1"/>
  <c r="AM27" i="23"/>
  <c r="P21" i="25"/>
  <c r="AT23" i="25"/>
  <c r="R111" i="21"/>
  <c r="R99" i="21"/>
  <c r="R87" i="21"/>
  <c r="R75" i="21"/>
  <c r="AE40" i="21"/>
  <c r="AD99" i="21"/>
  <c r="AD75" i="21"/>
  <c r="AP39" i="21"/>
  <c r="AP60" i="21"/>
  <c r="AT75" i="14"/>
  <c r="AL37" i="14"/>
  <c r="AL73" i="14"/>
  <c r="AP75" i="14"/>
  <c r="AH41" i="14"/>
  <c r="AG63" i="22"/>
  <c r="AH21" i="25"/>
  <c r="R38" i="21"/>
  <c r="R110" i="21"/>
  <c r="R98" i="21"/>
  <c r="R86" i="21"/>
  <c r="R74" i="21"/>
  <c r="AD98" i="21"/>
  <c r="AJ32" i="21"/>
  <c r="AP98" i="21"/>
  <c r="AT21" i="14"/>
  <c r="AL90" i="14"/>
  <c r="AL77" i="14"/>
  <c r="AP69" i="14"/>
  <c r="AH39" i="14"/>
  <c r="AG72" i="22"/>
  <c r="Q20" i="24"/>
  <c r="AO24" i="27"/>
  <c r="AS30" i="23"/>
  <c r="AN21" i="25"/>
  <c r="AD38" i="21"/>
  <c r="AD30" i="21"/>
  <c r="AD74" i="21"/>
  <c r="AL67" i="14"/>
  <c r="W27" i="22"/>
  <c r="AG45" i="22"/>
  <c r="P26" i="23"/>
  <c r="R52" i="21"/>
  <c r="X105" i="21"/>
  <c r="AD105" i="21"/>
  <c r="AD81" i="21"/>
  <c r="AJ30" i="21"/>
  <c r="AJ44" i="21"/>
  <c r="AP74" i="21"/>
  <c r="AL55" i="14"/>
  <c r="AP92" i="14"/>
  <c r="AH83" i="14"/>
  <c r="AQ37" i="22"/>
  <c r="AU22" i="27"/>
  <c r="AO23" i="27"/>
  <c r="AI24" i="27"/>
  <c r="S72" i="21"/>
  <c r="X75" i="21"/>
  <c r="AJ68" i="21"/>
  <c r="AL43" i="14"/>
  <c r="AT25" i="14"/>
  <c r="AT86" i="14"/>
  <c r="AL39" i="14"/>
  <c r="AP82" i="14"/>
  <c r="AX51" i="14"/>
  <c r="AL45" i="22"/>
  <c r="AB37" i="22"/>
  <c r="AQ55" i="22"/>
  <c r="Q20" i="27"/>
  <c r="X23" i="27"/>
  <c r="AV20" i="27"/>
  <c r="X111" i="21"/>
  <c r="AP110" i="21"/>
  <c r="AL82" i="14"/>
  <c r="AL51" i="14"/>
  <c r="AP79" i="14"/>
  <c r="AH77" i="14"/>
  <c r="AH88" i="14"/>
  <c r="AX82" i="14"/>
  <c r="W22" i="27"/>
  <c r="R117" i="21"/>
  <c r="R81" i="21"/>
  <c r="X30" i="21"/>
  <c r="X60" i="21"/>
  <c r="AT92" i="14"/>
  <c r="AP86" i="14"/>
  <c r="AH55" i="14"/>
  <c r="AH59" i="14"/>
  <c r="AH75" i="14"/>
  <c r="AX43" i="14"/>
  <c r="AL55" i="22"/>
  <c r="AG27" i="22"/>
  <c r="R20" i="27"/>
  <c r="AN24" i="25"/>
  <c r="AP24" i="25" s="1"/>
  <c r="S40" i="21"/>
  <c r="R60" i="21"/>
  <c r="X52" i="21"/>
  <c r="AP68" i="14"/>
  <c r="AL68" i="14"/>
  <c r="AT68" i="14"/>
  <c r="AH68" i="14"/>
  <c r="AX68" i="14"/>
  <c r="AH26" i="14"/>
  <c r="AL26" i="14"/>
  <c r="AT26" i="14"/>
  <c r="AP26" i="14"/>
  <c r="AX26" i="14"/>
  <c r="AT78" i="14"/>
  <c r="AX78" i="14"/>
  <c r="AP78" i="14"/>
  <c r="AL78" i="14"/>
  <c r="AH78" i="14"/>
  <c r="AX38" i="14"/>
  <c r="AH38" i="14"/>
  <c r="AT38" i="14"/>
  <c r="AP38" i="14"/>
  <c r="AL38" i="14"/>
  <c r="AP58" i="14"/>
  <c r="AH58" i="14"/>
  <c r="AL58" i="14"/>
  <c r="AX58" i="14"/>
  <c r="AT58" i="14"/>
  <c r="AX31" i="14"/>
  <c r="AT31" i="14"/>
  <c r="AH31" i="14"/>
  <c r="AL31" i="14"/>
  <c r="AP31" i="14"/>
  <c r="AH24" i="14"/>
  <c r="AP24" i="14"/>
  <c r="AL24" i="14"/>
  <c r="AX24" i="14"/>
  <c r="AT24" i="14"/>
  <c r="AH89" i="14"/>
  <c r="AP89" i="14"/>
  <c r="AL89" i="14"/>
  <c r="AX89" i="14"/>
  <c r="AT89" i="14"/>
  <c r="AT50" i="14"/>
  <c r="AP50" i="14"/>
  <c r="AH50" i="14"/>
  <c r="AL50" i="14"/>
  <c r="AX50" i="14"/>
  <c r="AH23" i="14"/>
  <c r="AX23" i="14"/>
  <c r="AP23" i="14"/>
  <c r="AT23" i="14"/>
  <c r="AL23" i="14"/>
  <c r="AX46" i="14"/>
  <c r="AP46" i="14"/>
  <c r="AL46" i="14"/>
  <c r="AH46" i="14"/>
  <c r="AT46" i="14"/>
  <c r="AX29" i="14"/>
  <c r="AP29" i="14"/>
  <c r="AT29" i="14"/>
  <c r="AH29" i="14"/>
  <c r="AL29" i="14"/>
  <c r="AX22" i="14"/>
  <c r="AT22" i="14"/>
  <c r="AL22" i="14"/>
  <c r="AH22" i="14"/>
  <c r="AP22" i="14"/>
  <c r="AH42" i="14"/>
  <c r="AP42" i="14"/>
  <c r="AX42" i="14"/>
  <c r="AT42" i="14"/>
  <c r="AL42" i="14"/>
  <c r="AX30" i="14"/>
  <c r="AH30" i="14"/>
  <c r="AL30" i="14"/>
  <c r="AT30" i="14"/>
  <c r="AP30" i="14"/>
  <c r="AX62" i="14"/>
  <c r="AL62" i="14"/>
  <c r="AP62" i="14"/>
  <c r="AT62" i="14"/>
  <c r="AH62" i="14"/>
  <c r="AX34" i="14"/>
  <c r="AP34" i="14"/>
  <c r="AL34" i="14"/>
  <c r="AH34" i="14"/>
  <c r="AT34" i="14"/>
  <c r="AH93" i="14"/>
  <c r="AX93" i="14"/>
  <c r="AP93" i="14"/>
  <c r="AL93" i="14"/>
  <c r="AT93" i="14"/>
  <c r="AP76" i="14"/>
  <c r="AH76" i="14"/>
  <c r="AX76" i="14"/>
  <c r="AL76" i="14"/>
  <c r="AT76" i="14"/>
  <c r="AP54" i="14"/>
  <c r="AL54" i="14"/>
  <c r="AT54" i="14"/>
  <c r="AH54" i="14"/>
  <c r="AX54" i="14"/>
  <c r="AP27" i="14"/>
  <c r="AL27" i="14"/>
  <c r="AT27" i="14"/>
  <c r="AX27" i="14"/>
  <c r="AH27" i="14"/>
  <c r="AX80" i="14"/>
  <c r="AP80" i="14"/>
  <c r="AL80" i="14"/>
  <c r="AH80" i="14"/>
  <c r="AT80" i="14"/>
  <c r="AL85" i="14"/>
  <c r="AX85" i="14"/>
  <c r="AP85" i="14"/>
  <c r="AH85" i="14"/>
  <c r="AT85" i="14"/>
  <c r="AT61" i="14"/>
  <c r="AT36" i="14"/>
  <c r="AT90" i="14"/>
  <c r="AT71" i="14"/>
  <c r="AL71" i="14"/>
  <c r="AX79" i="14"/>
  <c r="AH40" i="14"/>
  <c r="AH35" i="14"/>
  <c r="AP83" i="14"/>
  <c r="AL41" i="22"/>
  <c r="AC24" i="27"/>
  <c r="AC25" i="27"/>
  <c r="AC21" i="27"/>
  <c r="AC29" i="27"/>
  <c r="AC22" i="27"/>
  <c r="AT79" i="14"/>
  <c r="AL63" i="14"/>
  <c r="AP32" i="14"/>
  <c r="AP25" i="14"/>
  <c r="AP47" i="14"/>
  <c r="AP64" i="14"/>
  <c r="AH63" i="14"/>
  <c r="AH86" i="14"/>
  <c r="AH67" i="14"/>
  <c r="AX55" i="14"/>
  <c r="AX45" i="14"/>
  <c r="AE69" i="14"/>
  <c r="AF69" i="14" s="1"/>
  <c r="AX69" i="14"/>
  <c r="AP61" i="14"/>
  <c r="AP88" i="14"/>
  <c r="AX88" i="14"/>
  <c r="AE21" i="14"/>
  <c r="AF21" i="14" s="1"/>
  <c r="AE94" i="14"/>
  <c r="AX44" i="14"/>
  <c r="AH44" i="14"/>
  <c r="X22" i="21"/>
  <c r="AL32" i="14"/>
  <c r="AL36" i="14"/>
  <c r="AL79" i="14"/>
  <c r="AP63" i="14"/>
  <c r="AP71" i="14"/>
  <c r="AT45" i="14"/>
  <c r="AT48" i="14"/>
  <c r="AT63" i="14"/>
  <c r="AL21" i="14"/>
  <c r="AL81" i="14"/>
  <c r="AP44" i="14"/>
  <c r="AP35" i="14"/>
  <c r="AP74" i="14"/>
  <c r="AH48" i="14"/>
  <c r="AH90" i="14"/>
  <c r="AX48" i="14"/>
  <c r="AL47" i="14"/>
  <c r="AP81" i="14"/>
  <c r="AP73" i="14"/>
  <c r="AX47" i="14"/>
  <c r="AT32" i="14"/>
  <c r="AH81" i="14"/>
  <c r="AH36" i="14"/>
  <c r="AX52" i="14"/>
  <c r="AX90" i="14"/>
  <c r="AI20" i="27"/>
  <c r="AT52" i="14"/>
  <c r="AL88" i="14"/>
  <c r="AH51" i="14"/>
  <c r="AL45" i="14"/>
  <c r="AT88" i="14"/>
  <c r="AP21" i="14"/>
  <c r="AP57" i="14"/>
  <c r="AP52" i="14"/>
  <c r="AP90" i="14"/>
  <c r="AP59" i="14"/>
  <c r="AP51" i="14"/>
  <c r="AP70" i="14"/>
  <c r="AH45" i="14"/>
  <c r="AH60" i="14"/>
  <c r="AH79" i="14"/>
  <c r="AX35" i="14"/>
  <c r="AQ57" i="22"/>
  <c r="AT40" i="14"/>
  <c r="AT47" i="14"/>
  <c r="AL61" i="14"/>
  <c r="AL59" i="14"/>
  <c r="AP45" i="14"/>
  <c r="AP36" i="14"/>
  <c r="AP41" i="14"/>
  <c r="AP72" i="14"/>
  <c r="AH43" i="14"/>
  <c r="AX63" i="14"/>
  <c r="AX61" i="14"/>
  <c r="AC30" i="27"/>
  <c r="AE81" i="14"/>
  <c r="AF81" i="14" s="1"/>
  <c r="AX81" i="14"/>
  <c r="AC20" i="27"/>
  <c r="AD20" i="27"/>
  <c r="AP56" i="14"/>
  <c r="AP43" i="14"/>
  <c r="AP66" i="14"/>
  <c r="AH56" i="14"/>
  <c r="AX75" i="14"/>
  <c r="W26" i="27"/>
  <c r="AU26" i="27"/>
  <c r="AI26" i="27"/>
  <c r="AC26" i="27"/>
  <c r="AM57" i="22"/>
  <c r="AQ68" i="22"/>
  <c r="AP20" i="27"/>
  <c r="AV23" i="27"/>
  <c r="AM29" i="23"/>
  <c r="P29" i="23"/>
  <c r="AG29" i="23"/>
  <c r="AQ20" i="27"/>
  <c r="O26" i="25"/>
  <c r="P20" i="25"/>
  <c r="AH24" i="25"/>
  <c r="AQ26" i="22"/>
  <c r="AQ72" i="22"/>
  <c r="AQ52" i="22"/>
  <c r="W25" i="22"/>
  <c r="W43" i="22"/>
  <c r="W39" i="22"/>
  <c r="W34" i="22"/>
  <c r="W63" i="22"/>
  <c r="W27" i="27"/>
  <c r="AI27" i="27"/>
  <c r="AO27" i="27"/>
  <c r="AC27" i="27"/>
  <c r="U29" i="23"/>
  <c r="V22" i="25"/>
  <c r="X22" i="25" s="1"/>
  <c r="W22" i="25"/>
  <c r="AQ73" i="22"/>
  <c r="AQ46" i="22"/>
  <c r="AQ63" i="22"/>
  <c r="AQ69" i="22"/>
  <c r="AQ60" i="22"/>
  <c r="AQ58" i="22"/>
  <c r="AQ71" i="22"/>
  <c r="AQ51" i="22"/>
  <c r="AQ23" i="22"/>
  <c r="AQ30" i="22"/>
  <c r="AQ29" i="22"/>
  <c r="AQ53" i="22"/>
  <c r="AQ70" i="22"/>
  <c r="AQ77" i="22"/>
  <c r="AQ47" i="22"/>
  <c r="AQ39" i="22"/>
  <c r="AQ40" i="22"/>
  <c r="AQ43" i="22"/>
  <c r="AQ22" i="22"/>
  <c r="AQ76" i="22"/>
  <c r="AQ48" i="22"/>
  <c r="AQ24" i="22"/>
  <c r="AQ25" i="22"/>
  <c r="AQ31" i="22"/>
  <c r="Q21" i="24"/>
  <c r="S21" i="24" s="1"/>
  <c r="AI22" i="27"/>
  <c r="AI29" i="27"/>
  <c r="Q28" i="27"/>
  <c r="AI28" i="27"/>
  <c r="AU23" i="27"/>
  <c r="AB49" i="22"/>
  <c r="AD41" i="22" s="1"/>
  <c r="AL46" i="22"/>
  <c r="AL62" i="22"/>
  <c r="W45" i="22"/>
  <c r="W50" i="22"/>
  <c r="W64" i="22"/>
  <c r="W62" i="22"/>
  <c r="AL70" i="22"/>
  <c r="W40" i="22"/>
  <c r="W26" i="22"/>
  <c r="AL42" i="22"/>
  <c r="W29" i="22"/>
  <c r="AQ34" i="22"/>
  <c r="AQ35" i="22"/>
  <c r="AQ49" i="22"/>
  <c r="AQ67" i="22"/>
  <c r="AQ54" i="22"/>
  <c r="AL69" i="22"/>
  <c r="AL63" i="22"/>
  <c r="AL31" i="22"/>
  <c r="AL38" i="22"/>
  <c r="AL27" i="22"/>
  <c r="AC28" i="27"/>
  <c r="AI21" i="27"/>
  <c r="X20" i="27"/>
  <c r="AN26" i="23"/>
  <c r="AH26" i="23"/>
  <c r="AG26" i="23"/>
  <c r="AH57" i="22"/>
  <c r="AC57" i="22"/>
  <c r="AQ28" i="22"/>
  <c r="AQ19" i="22"/>
  <c r="AQ27" i="22"/>
  <c r="AU27" i="27"/>
  <c r="AG24" i="23"/>
  <c r="AL37" i="22"/>
  <c r="AL25" i="22"/>
  <c r="AQ45" i="22"/>
  <c r="Q22" i="24"/>
  <c r="S22" i="24" s="1"/>
  <c r="Q30" i="27"/>
  <c r="AO30" i="27"/>
  <c r="AI30" i="27"/>
  <c r="W30" i="27"/>
  <c r="Q26" i="23"/>
  <c r="P23" i="23"/>
  <c r="AR31" i="23"/>
  <c r="Q20" i="25"/>
  <c r="AL71" i="22"/>
  <c r="AL54" i="22"/>
  <c r="AL36" i="22"/>
  <c r="W49" i="22"/>
  <c r="W65" i="22"/>
  <c r="W73" i="22"/>
  <c r="AL51" i="22"/>
  <c r="AL23" i="22"/>
  <c r="AG41" i="22"/>
  <c r="AQ62" i="22"/>
  <c r="AQ21" i="22"/>
  <c r="AQ65" i="22"/>
  <c r="AQ38" i="22"/>
  <c r="AO28" i="27"/>
  <c r="Q21" i="27"/>
  <c r="S20" i="27" s="1"/>
  <c r="AU21" i="27"/>
  <c r="AB25" i="25"/>
  <c r="AD24" i="25" s="1"/>
  <c r="P25" i="25"/>
  <c r="R24" i="25" s="1"/>
  <c r="Q24" i="25"/>
  <c r="AH25" i="25"/>
  <c r="V25" i="25"/>
  <c r="AE72" i="21"/>
  <c r="AL57" i="22"/>
  <c r="AC18" i="22"/>
  <c r="AL24" i="22"/>
  <c r="W30" i="22"/>
  <c r="AL32" i="22"/>
  <c r="AQ50" i="22"/>
  <c r="AQ59" i="22"/>
  <c r="AQ42" i="22"/>
  <c r="AH21" i="24"/>
  <c r="AJ21" i="24" s="1"/>
  <c r="AS29" i="23"/>
  <c r="AB22" i="25"/>
  <c r="AC22" i="25"/>
  <c r="Y72" i="21"/>
  <c r="AW72" i="21"/>
  <c r="AV72" i="21"/>
  <c r="Q78" i="22"/>
  <c r="AP33" i="21"/>
  <c r="AV33" i="21"/>
  <c r="AJ120" i="21"/>
  <c r="AV120" i="21"/>
  <c r="S57" i="22"/>
  <c r="T57" i="22"/>
  <c r="W20" i="27"/>
  <c r="X33" i="21"/>
  <c r="U25" i="23"/>
  <c r="U27" i="23"/>
  <c r="V21" i="25"/>
  <c r="AO22" i="25"/>
  <c r="AJ25" i="21"/>
  <c r="AV25" i="21"/>
  <c r="AW119" i="21"/>
  <c r="AV119" i="21"/>
  <c r="AX119" i="21" s="1"/>
  <c r="AG28" i="22"/>
  <c r="P22" i="23"/>
  <c r="P27" i="23"/>
  <c r="AA27" i="23"/>
  <c r="AS21" i="23"/>
  <c r="AB23" i="25"/>
  <c r="W122" i="21"/>
  <c r="AA26" i="23"/>
  <c r="AC26" i="23" s="1"/>
  <c r="AG25" i="23"/>
  <c r="AG27" i="23"/>
  <c r="AT26" i="23"/>
  <c r="R33" i="21"/>
  <c r="Y40" i="21"/>
  <c r="S119" i="21"/>
  <c r="AD72" i="21"/>
  <c r="AJ72" i="21"/>
  <c r="AJ37" i="21"/>
  <c r="AV37" i="21"/>
  <c r="S41" i="22"/>
  <c r="AG42" i="22"/>
  <c r="AI25" i="27"/>
  <c r="Q24" i="23"/>
  <c r="U22" i="23"/>
  <c r="AM26" i="23"/>
  <c r="AT21" i="25"/>
  <c r="W24" i="27"/>
  <c r="AA22" i="23"/>
  <c r="R23" i="27"/>
  <c r="AE20" i="21"/>
  <c r="AJ29" i="21"/>
  <c r="AP29" i="21"/>
  <c r="AV29" i="21"/>
  <c r="AP68" i="21"/>
  <c r="AV68" i="21"/>
  <c r="U21" i="23"/>
  <c r="AG22" i="23"/>
  <c r="S20" i="21"/>
  <c r="R120" i="21"/>
  <c r="Q23" i="27"/>
  <c r="AJ33" i="21"/>
  <c r="Q122" i="21"/>
  <c r="AU122" i="21"/>
  <c r="AJ76" i="21"/>
  <c r="AJ121" i="21"/>
  <c r="AJ111" i="21"/>
  <c r="AJ105" i="21"/>
  <c r="AJ99" i="21"/>
  <c r="AJ93" i="21"/>
  <c r="AJ87" i="21"/>
  <c r="AJ81" i="21"/>
  <c r="AJ75" i="21"/>
  <c r="AP79" i="21"/>
  <c r="AJ31" i="21"/>
  <c r="AJ66" i="21"/>
  <c r="AJ60" i="21"/>
  <c r="AJ54" i="21"/>
  <c r="AJ48" i="21"/>
  <c r="AJ116" i="21"/>
  <c r="AJ110" i="21"/>
  <c r="AJ104" i="21"/>
  <c r="AJ98" i="21"/>
  <c r="AJ92" i="21"/>
  <c r="AJ86" i="21"/>
  <c r="AJ80" i="21"/>
  <c r="AJ74" i="21"/>
  <c r="AP64" i="21"/>
  <c r="AP52" i="21"/>
  <c r="AV64" i="21"/>
  <c r="AV56" i="21"/>
  <c r="AV52" i="21"/>
  <c r="AV44" i="21"/>
  <c r="AC122" i="21"/>
  <c r="AP51" i="21"/>
  <c r="AP45" i="21"/>
  <c r="AP113" i="21"/>
  <c r="AP107" i="21"/>
  <c r="AP101" i="21"/>
  <c r="AP95" i="21"/>
  <c r="AP89" i="21"/>
  <c r="AP83" i="21"/>
  <c r="AP77" i="21"/>
  <c r="AJ35" i="21"/>
  <c r="AJ23" i="21"/>
  <c r="AJ70" i="21"/>
  <c r="AJ58" i="21"/>
  <c r="AJ46" i="21"/>
  <c r="AJ114" i="21"/>
  <c r="AJ108" i="21"/>
  <c r="AJ102" i="21"/>
  <c r="AJ96" i="21"/>
  <c r="AJ90" i="21"/>
  <c r="AJ84" i="21"/>
  <c r="AJ78" i="21"/>
  <c r="AP50" i="21"/>
  <c r="AP118" i="21"/>
  <c r="AP112" i="21"/>
  <c r="AP106" i="21"/>
  <c r="AP100" i="21"/>
  <c r="AP94" i="21"/>
  <c r="AP88" i="21"/>
  <c r="AP82" i="21"/>
  <c r="AP76" i="21"/>
  <c r="AP121" i="21"/>
  <c r="AV38" i="21"/>
  <c r="AP55" i="21"/>
  <c r="AP49" i="21"/>
  <c r="AP43" i="21"/>
  <c r="AP117" i="21"/>
  <c r="AP111" i="21"/>
  <c r="AP105" i="21"/>
  <c r="AP99" i="21"/>
  <c r="AP93" i="21"/>
  <c r="AP87" i="21"/>
  <c r="AP81" i="21"/>
  <c r="AF20" i="26"/>
  <c r="AE20" i="26"/>
  <c r="X20" i="26"/>
  <c r="Y20" i="26"/>
  <c r="AP21" i="26"/>
  <c r="S20" i="26"/>
  <c r="R21" i="26"/>
  <c r="T20" i="26" s="1"/>
  <c r="X21" i="26"/>
  <c r="AJ20" i="26"/>
  <c r="AV20" i="26"/>
  <c r="O31" i="23"/>
  <c r="Q20" i="23"/>
  <c r="T18" i="22" l="1"/>
  <c r="AD18" i="22"/>
  <c r="AI57" i="22"/>
  <c r="R26" i="23"/>
  <c r="AF94" i="14"/>
  <c r="T41" i="22"/>
  <c r="R78" i="22"/>
  <c r="S20" i="24"/>
  <c r="S23" i="24" s="1"/>
  <c r="Q23" i="24"/>
  <c r="Q26" i="25"/>
  <c r="AF20" i="21"/>
  <c r="Z72" i="21"/>
  <c r="T40" i="21"/>
  <c r="T122" i="21"/>
  <c r="AN18" i="22"/>
  <c r="AN41" i="22"/>
  <c r="AG78" i="22"/>
  <c r="AI41" i="22"/>
  <c r="Y41" i="22"/>
  <c r="Y57" i="22"/>
  <c r="AU26" i="23"/>
  <c r="AO26" i="23"/>
  <c r="AI22" i="24"/>
  <c r="AH22" i="24"/>
  <c r="AJ22" i="24" s="1"/>
  <c r="AB20" i="24"/>
  <c r="AV22" i="25"/>
  <c r="AW23" i="27"/>
  <c r="Y20" i="27"/>
  <c r="AX72" i="21"/>
  <c r="AL20" i="21"/>
  <c r="AF72" i="21"/>
  <c r="Z40" i="21"/>
  <c r="AS23" i="23"/>
  <c r="AU20" i="23" s="1"/>
  <c r="AU24" i="25"/>
  <c r="AT24" i="25"/>
  <c r="AV24" i="25" s="1"/>
  <c r="S23" i="27"/>
  <c r="AO24" i="25"/>
  <c r="AI22" i="25"/>
  <c r="AH22" i="25"/>
  <c r="AJ22" i="25" s="1"/>
  <c r="R122" i="21"/>
  <c r="W23" i="27"/>
  <c r="Y23" i="27" s="1"/>
  <c r="AU69" i="14"/>
  <c r="AV69" i="14" s="1"/>
  <c r="AT24" i="23"/>
  <c r="AS24" i="23"/>
  <c r="AU24" i="23" s="1"/>
  <c r="AO20" i="24"/>
  <c r="AN20" i="24"/>
  <c r="R20" i="23"/>
  <c r="R31" i="23" s="1"/>
  <c r="Q31" i="23"/>
  <c r="AH20" i="24"/>
  <c r="AI20" i="24"/>
  <c r="AI23" i="24" s="1"/>
  <c r="S122" i="21"/>
  <c r="AU20" i="27"/>
  <c r="AW20" i="27" s="1"/>
  <c r="AQ69" i="14"/>
  <c r="AR69" i="14" s="1"/>
  <c r="V20" i="24"/>
  <c r="W20" i="24"/>
  <c r="T72" i="21"/>
  <c r="AP78" i="22"/>
  <c r="AR18" i="22"/>
  <c r="AQ18" i="22"/>
  <c r="AM21" i="14"/>
  <c r="AN21" i="14" s="1"/>
  <c r="AM94" i="14"/>
  <c r="AJ42" i="21"/>
  <c r="AL40" i="21" s="1"/>
  <c r="AK40" i="21"/>
  <c r="AO122" i="21"/>
  <c r="AD22" i="25"/>
  <c r="AN57" i="22"/>
  <c r="AU21" i="24"/>
  <c r="AT21" i="24"/>
  <c r="AV21" i="24" s="1"/>
  <c r="AG26" i="25"/>
  <c r="AH20" i="25"/>
  <c r="AI20" i="25"/>
  <c r="AL78" i="22"/>
  <c r="AM41" i="22"/>
  <c r="AL72" i="21"/>
  <c r="AU20" i="24"/>
  <c r="AT20" i="24"/>
  <c r="AS26" i="25"/>
  <c r="AT20" i="25"/>
  <c r="AU20" i="25"/>
  <c r="AM69" i="14"/>
  <c r="AN69" i="14" s="1"/>
  <c r="AB78" i="22"/>
  <c r="AK119" i="21"/>
  <c r="AJ119" i="21"/>
  <c r="AL119" i="21" s="1"/>
  <c r="V26" i="23"/>
  <c r="U26" i="23"/>
  <c r="W26" i="23" s="1"/>
  <c r="AK20" i="21"/>
  <c r="AE20" i="27"/>
  <c r="AS57" i="22"/>
  <c r="AY21" i="14"/>
  <c r="AZ21" i="14" s="1"/>
  <c r="AI18" i="22"/>
  <c r="AI122" i="21"/>
  <c r="AD78" i="22"/>
  <c r="U24" i="23"/>
  <c r="W24" i="23" s="1"/>
  <c r="V24" i="23"/>
  <c r="T119" i="21"/>
  <c r="AO22" i="24"/>
  <c r="AN22" i="24"/>
  <c r="AP22" i="24" s="1"/>
  <c r="AR41" i="22"/>
  <c r="AQ41" i="22"/>
  <c r="AS41" i="22" s="1"/>
  <c r="AH18" i="22"/>
  <c r="AI94" i="14"/>
  <c r="AI21" i="14"/>
  <c r="AJ21" i="14" s="1"/>
  <c r="AR57" i="22"/>
  <c r="U26" i="25"/>
  <c r="V20" i="25"/>
  <c r="W20" i="25"/>
  <c r="AY69" i="14"/>
  <c r="AZ69" i="14" s="1"/>
  <c r="P31" i="23"/>
  <c r="AE119" i="21"/>
  <c r="AE122" i="21" s="1"/>
  <c r="AD119" i="21"/>
  <c r="AF119" i="21" s="1"/>
  <c r="X120" i="21"/>
  <c r="Y119" i="21"/>
  <c r="AI26" i="23"/>
  <c r="AF78" i="22"/>
  <c r="AI81" i="14"/>
  <c r="AJ81" i="14" s="1"/>
  <c r="AP73" i="21"/>
  <c r="AR72" i="21" s="1"/>
  <c r="AQ72" i="21"/>
  <c r="AA26" i="25"/>
  <c r="AC20" i="25"/>
  <c r="AB20" i="25"/>
  <c r="AO26" i="27"/>
  <c r="AQ23" i="27" s="1"/>
  <c r="AP23" i="27"/>
  <c r="AQ94" i="14"/>
  <c r="AQ21" i="14"/>
  <c r="AR21" i="14" s="1"/>
  <c r="AU81" i="14"/>
  <c r="AV81" i="14" s="1"/>
  <c r="AY94" i="14"/>
  <c r="AH41" i="22"/>
  <c r="AH24" i="23"/>
  <c r="AJ23" i="27"/>
  <c r="AI23" i="27"/>
  <c r="AK23" i="27" s="1"/>
  <c r="AI24" i="25"/>
  <c r="AY81" i="14"/>
  <c r="AZ81" i="14" s="1"/>
  <c r="X57" i="22"/>
  <c r="AV21" i="21"/>
  <c r="AW20" i="21"/>
  <c r="AT20" i="23"/>
  <c r="AP21" i="21"/>
  <c r="AQ20" i="21"/>
  <c r="AC24" i="25"/>
  <c r="AI24" i="23"/>
  <c r="AJ24" i="25"/>
  <c r="AC41" i="22"/>
  <c r="AC78" i="22" s="1"/>
  <c r="AB26" i="23"/>
  <c r="Z20" i="21"/>
  <c r="AK72" i="21"/>
  <c r="AW40" i="21"/>
  <c r="AV40" i="21"/>
  <c r="AX40" i="21" s="1"/>
  <c r="AM25" i="23"/>
  <c r="AO24" i="23" s="1"/>
  <c r="AN24" i="23"/>
  <c r="X41" i="22"/>
  <c r="AO21" i="24"/>
  <c r="AN21" i="24"/>
  <c r="AP21" i="24" s="1"/>
  <c r="AB22" i="24"/>
  <c r="AD22" i="24" s="1"/>
  <c r="AC22" i="24"/>
  <c r="AK78" i="22"/>
  <c r="AC21" i="24"/>
  <c r="AB21" i="24"/>
  <c r="AD21" i="24" s="1"/>
  <c r="AM26" i="25"/>
  <c r="AO20" i="25"/>
  <c r="AN20" i="25"/>
  <c r="AU94" i="14"/>
  <c r="AJ20" i="27"/>
  <c r="AQ81" i="14"/>
  <c r="AR81" i="14" s="1"/>
  <c r="Y20" i="21"/>
  <c r="AP40" i="21"/>
  <c r="AR40" i="21" s="1"/>
  <c r="AQ40" i="21"/>
  <c r="AP120" i="21"/>
  <c r="AR119" i="21" s="1"/>
  <c r="AQ119" i="21"/>
  <c r="V24" i="25"/>
  <c r="X24" i="25" s="1"/>
  <c r="W24" i="25"/>
  <c r="AA25" i="23"/>
  <c r="AC24" i="23" s="1"/>
  <c r="AB24" i="23"/>
  <c r="AA78" i="22"/>
  <c r="AU22" i="24"/>
  <c r="AT22" i="24"/>
  <c r="AV22" i="24" s="1"/>
  <c r="AM18" i="22"/>
  <c r="S78" i="22"/>
  <c r="W21" i="24"/>
  <c r="V21" i="24"/>
  <c r="X21" i="24" s="1"/>
  <c r="V78" i="22"/>
  <c r="X18" i="22"/>
  <c r="W18" i="22"/>
  <c r="P26" i="25"/>
  <c r="R20" i="25"/>
  <c r="R26" i="25" s="1"/>
  <c r="AU21" i="14"/>
  <c r="AV21" i="14" s="1"/>
  <c r="AK20" i="27"/>
  <c r="AM81" i="14"/>
  <c r="AN81" i="14" s="1"/>
  <c r="AD23" i="27"/>
  <c r="AC23" i="27"/>
  <c r="AE23" i="27" s="1"/>
  <c r="AI69" i="14"/>
  <c r="AJ69" i="14" s="1"/>
  <c r="Z20" i="26"/>
  <c r="AJ21" i="26"/>
  <c r="AL20" i="26" s="1"/>
  <c r="AK20" i="26"/>
  <c r="AX20" i="26"/>
  <c r="AP20" i="26"/>
  <c r="AQ20" i="26"/>
  <c r="Z31" i="23"/>
  <c r="AA23" i="23"/>
  <c r="AB20" i="23"/>
  <c r="AM23" i="23"/>
  <c r="AN20" i="23"/>
  <c r="AN31" i="23" s="1"/>
  <c r="AL31" i="23"/>
  <c r="T31" i="23"/>
  <c r="U23" i="23"/>
  <c r="V20" i="23"/>
  <c r="AH20" i="23"/>
  <c r="AF31" i="23"/>
  <c r="AG23" i="23"/>
  <c r="T78" i="22" l="1"/>
  <c r="AN78" i="22"/>
  <c r="AH78" i="22"/>
  <c r="AT31" i="23"/>
  <c r="AU31" i="23"/>
  <c r="AS31" i="23"/>
  <c r="AF122" i="21"/>
  <c r="AM78" i="22"/>
  <c r="AI78" i="22"/>
  <c r="AU23" i="24"/>
  <c r="AO23" i="24"/>
  <c r="AC23" i="24"/>
  <c r="W23" i="24"/>
  <c r="AV20" i="24"/>
  <c r="AV23" i="24" s="1"/>
  <c r="AT23" i="24"/>
  <c r="AP20" i="24"/>
  <c r="AP23" i="24" s="1"/>
  <c r="AN23" i="24"/>
  <c r="X20" i="24"/>
  <c r="X23" i="24" s="1"/>
  <c r="V23" i="24"/>
  <c r="AJ20" i="24"/>
  <c r="AJ23" i="24" s="1"/>
  <c r="AH23" i="24"/>
  <c r="AD20" i="24"/>
  <c r="AD23" i="24" s="1"/>
  <c r="AB23" i="24"/>
  <c r="AU26" i="25"/>
  <c r="AO26" i="25"/>
  <c r="AI26" i="25"/>
  <c r="W26" i="25"/>
  <c r="AQ122" i="21"/>
  <c r="AL122" i="21"/>
  <c r="AJ122" i="21"/>
  <c r="AJ94" i="14"/>
  <c r="AV94" i="14"/>
  <c r="AG94" i="14"/>
  <c r="AW94" i="14"/>
  <c r="Y122" i="21"/>
  <c r="X122" i="21"/>
  <c r="Z119" i="21"/>
  <c r="Z122" i="21" s="1"/>
  <c r="AZ94" i="14"/>
  <c r="AN94" i="14"/>
  <c r="AH26" i="25"/>
  <c r="AJ20" i="25"/>
  <c r="AJ26" i="25" s="1"/>
  <c r="AQ78" i="22"/>
  <c r="AS18" i="22"/>
  <c r="AS78" i="22" s="1"/>
  <c r="AC26" i="25"/>
  <c r="AT26" i="25"/>
  <c r="AV20" i="25"/>
  <c r="AV26" i="25" s="1"/>
  <c r="AR78" i="22"/>
  <c r="AB26" i="25"/>
  <c r="AD20" i="25"/>
  <c r="AD26" i="25" s="1"/>
  <c r="W78" i="22"/>
  <c r="Y18" i="22"/>
  <c r="Y78" i="22" s="1"/>
  <c r="AB31" i="23"/>
  <c r="X78" i="22"/>
  <c r="AP122" i="21"/>
  <c r="AR20" i="21"/>
  <c r="AR122" i="21" s="1"/>
  <c r="AK122" i="21"/>
  <c r="AD122" i="21"/>
  <c r="AO94" i="14"/>
  <c r="AN26" i="25"/>
  <c r="AP20" i="25"/>
  <c r="AP26" i="25" s="1"/>
  <c r="AW122" i="21"/>
  <c r="AS94" i="14"/>
  <c r="V26" i="25"/>
  <c r="X20" i="25"/>
  <c r="X26" i="25" s="1"/>
  <c r="AK94" i="14"/>
  <c r="AH31" i="23"/>
  <c r="V31" i="23"/>
  <c r="AX20" i="21"/>
  <c r="AX122" i="21" s="1"/>
  <c r="AV122" i="21"/>
  <c r="AR94" i="14"/>
  <c r="BA94" i="14"/>
  <c r="AR20" i="26"/>
  <c r="U31" i="23"/>
  <c r="W20" i="23"/>
  <c r="W31" i="23" s="1"/>
  <c r="AO20" i="23"/>
  <c r="AO31" i="23" s="1"/>
  <c r="AM31" i="23"/>
  <c r="AI20" i="23"/>
  <c r="AI31" i="23" s="1"/>
  <c r="AG31" i="23"/>
  <c r="AA31" i="23"/>
  <c r="AC20" i="23"/>
  <c r="AC31" i="23" s="1"/>
</calcChain>
</file>

<file path=xl/sharedStrings.xml><?xml version="1.0" encoding="utf-8"?>
<sst xmlns="http://schemas.openxmlformats.org/spreadsheetml/2006/main" count="3350" uniqueCount="538">
  <si>
    <t>Secteur Maintenance</t>
  </si>
  <si>
    <t>Nom Bâtiment</t>
  </si>
  <si>
    <t>Code
Bat.</t>
  </si>
  <si>
    <t>Noms du rapports (Concatener)</t>
  </si>
  <si>
    <t>Equipements</t>
  </si>
  <si>
    <t>Type Installation</t>
  </si>
  <si>
    <t>Type Composant</t>
  </si>
  <si>
    <t>Fréquence maintenance ou vérification
Annuelle</t>
  </si>
  <si>
    <t>Localisation</t>
  </si>
  <si>
    <t>Code Localisation</t>
  </si>
  <si>
    <t>_</t>
  </si>
  <si>
    <t>VENT</t>
  </si>
  <si>
    <t>VE</t>
  </si>
  <si>
    <t>SSTA</t>
  </si>
  <si>
    <t>VENP</t>
  </si>
  <si>
    <t>PROF</t>
  </si>
  <si>
    <t>PROC</t>
  </si>
  <si>
    <t>PROA</t>
  </si>
  <si>
    <t>TRAE</t>
  </si>
  <si>
    <t>TH</t>
  </si>
  <si>
    <t>SA</t>
  </si>
  <si>
    <t>CALCUL DE LA REVISION ANNUELLE</t>
  </si>
  <si>
    <t>Révision des prix figurants au DPGF</t>
  </si>
  <si>
    <t>P=P0(0,15+0,85In/I0)</t>
  </si>
  <si>
    <t>Révision à arrondir au millième supérieur</t>
  </si>
  <si>
    <t>Indice</t>
  </si>
  <si>
    <t>Coefficient révision</t>
  </si>
  <si>
    <t>P0</t>
  </si>
  <si>
    <t>Mars 2025</t>
  </si>
  <si>
    <t>I0</t>
  </si>
  <si>
    <t>Prix 2022</t>
  </si>
  <si>
    <t>MARS 2026 *</t>
  </si>
  <si>
    <t>I(d-3)</t>
  </si>
  <si>
    <t>MARS 2027 *</t>
  </si>
  <si>
    <t>MARS 2028 *</t>
  </si>
  <si>
    <t>MARS 2029 *</t>
  </si>
  <si>
    <t>MARS 2030 *</t>
  </si>
  <si>
    <t>% astreinte</t>
  </si>
  <si>
    <t>Prix HT Mensuel avec Astreinte
(2025-2026)</t>
  </si>
  <si>
    <t>Prix HT Annuel avec Astreinte
(2025-2026)</t>
  </si>
  <si>
    <t>Prix HT Mensuel avec Astreinte
(2026-2027)</t>
  </si>
  <si>
    <t>Prix HT Annuel avec Astreinte
(2026-2027)</t>
  </si>
  <si>
    <t>Prix HT Mensuel avec Astreinte
(2027-2028)</t>
  </si>
  <si>
    <t>Prix HT Annuel avec Astreinte
(2027-2028)</t>
  </si>
  <si>
    <t>Prix HT Mensuel avec Astreinte
(2028-2029)</t>
  </si>
  <si>
    <t>Prix HT Annuel avec Astreinte
(2028-2029)</t>
  </si>
  <si>
    <t>Prix HT Mensuel avec Astreinte
(2029-2030)</t>
  </si>
  <si>
    <t>Prix HT Annuel avec Astreinte
(2029-2030)</t>
  </si>
  <si>
    <t>Prix HT Mensuel avec Astreinte
(2030-2031)</t>
  </si>
  <si>
    <t>Prix HT Annuel avec Astreinte
(2030-2031)</t>
  </si>
  <si>
    <t>A saisir par l'entreprise</t>
  </si>
  <si>
    <t>Total Mensuel par Batiment avec Astreinte (2025-2026)</t>
  </si>
  <si>
    <t>Total Annuel par Batiment avec Astreinte (2025-2026)</t>
  </si>
  <si>
    <t>BC AN 1</t>
  </si>
  <si>
    <t>BC AN 2</t>
  </si>
  <si>
    <t>Total Mensuel par Batiment avec Astreinte (2026-2027) Révisé</t>
  </si>
  <si>
    <t>BC AN 3</t>
  </si>
  <si>
    <t>BC AN 4</t>
  </si>
  <si>
    <t>BC AN 5</t>
  </si>
  <si>
    <t>BC AN 6</t>
  </si>
  <si>
    <t>Total Mensuel par Batiment avec Astreinte (2028-2029) Révisé</t>
  </si>
  <si>
    <t>Total Annuel par Batiment avec Astreinte (2028-2029) Révisé</t>
  </si>
  <si>
    <t>Total Mensuel par Batiment avec Astreinte (2029-2030) Révisé</t>
  </si>
  <si>
    <t>Total Annuel par Batiment avec Astreinte (2029-2030) Révisé</t>
  </si>
  <si>
    <t>Total Mensuel par Batiment avec Astreinte (2030-2031) Révisé</t>
  </si>
  <si>
    <t>Total Annuel par Batiment avec Astreinte (2030-2031) Révisé</t>
  </si>
  <si>
    <t>Sous installation</t>
  </si>
  <si>
    <t>BLSA</t>
  </si>
  <si>
    <t>DICH</t>
  </si>
  <si>
    <t>EL</t>
  </si>
  <si>
    <t>DIEL</t>
  </si>
  <si>
    <t>DIFR</t>
  </si>
  <si>
    <t>SI</t>
  </si>
  <si>
    <t>DIMI</t>
  </si>
  <si>
    <t>LE</t>
  </si>
  <si>
    <t>DISA</t>
  </si>
  <si>
    <t>PA</t>
  </si>
  <si>
    <t>DOSE</t>
  </si>
  <si>
    <t>TT</t>
  </si>
  <si>
    <t>ECLS</t>
  </si>
  <si>
    <t>SE</t>
  </si>
  <si>
    <t>ESSA</t>
  </si>
  <si>
    <t>DISA + DOSE</t>
  </si>
  <si>
    <t>FABA</t>
  </si>
  <si>
    <t>ITEL</t>
  </si>
  <si>
    <t>LEAS</t>
  </si>
  <si>
    <t>LEMC</t>
  </si>
  <si>
    <t>LEMD</t>
  </si>
  <si>
    <t>LEMR</t>
  </si>
  <si>
    <t>PEPA</t>
  </si>
  <si>
    <t>POST</t>
  </si>
  <si>
    <t>PRGA</t>
  </si>
  <si>
    <t>PROE</t>
  </si>
  <si>
    <t>PROM</t>
  </si>
  <si>
    <t>PRSA</t>
  </si>
  <si>
    <t>PUIC</t>
  </si>
  <si>
    <t>PUIM</t>
  </si>
  <si>
    <t>PUIC + PUIR</t>
  </si>
  <si>
    <t>PUIR</t>
  </si>
  <si>
    <t>RESA</t>
  </si>
  <si>
    <t>SEAR</t>
  </si>
  <si>
    <t>SEER</t>
  </si>
  <si>
    <t>SSEV</t>
  </si>
  <si>
    <t>SEFO</t>
  </si>
  <si>
    <t>SEGR</t>
  </si>
  <si>
    <t>SEGZ</t>
  </si>
  <si>
    <t>SEMA</t>
  </si>
  <si>
    <t>SEPR</t>
  </si>
  <si>
    <t>SESM</t>
  </si>
  <si>
    <t>SSIC</t>
  </si>
  <si>
    <t>SSID</t>
  </si>
  <si>
    <t>SSIE</t>
  </si>
  <si>
    <t>SSUR</t>
  </si>
  <si>
    <t>STAP</t>
  </si>
  <si>
    <t>TTPL</t>
  </si>
  <si>
    <t>TTTD</t>
  </si>
  <si>
    <t>TTVE</t>
  </si>
  <si>
    <t>TTVG</t>
  </si>
  <si>
    <t>VENO</t>
  </si>
  <si>
    <t>Nom Installation (Concatener)</t>
  </si>
  <si>
    <t xml:space="preserve">Nom Installation (Concatener) </t>
  </si>
  <si>
    <t>Quantité
Filtres identiques</t>
  </si>
  <si>
    <t>Périodicité/ an</t>
  </si>
  <si>
    <t>Longueur</t>
  </si>
  <si>
    <t>Hauteur</t>
  </si>
  <si>
    <t>epaisseur</t>
  </si>
  <si>
    <t>Lg poche</t>
  </si>
  <si>
    <t>Categorie de Filtration 
EN779</t>
  </si>
  <si>
    <t xml:space="preserve">CADRE </t>
  </si>
  <si>
    <t xml:space="preserve">MEDIA </t>
  </si>
  <si>
    <t xml:space="preserve">Nouvelle Norme
ISO16890 </t>
  </si>
  <si>
    <t>Fiche Technique</t>
  </si>
  <si>
    <t>Acier</t>
  </si>
  <si>
    <t>Aluminium</t>
  </si>
  <si>
    <t>Metal</t>
  </si>
  <si>
    <t>Pvc</t>
  </si>
  <si>
    <t>Synthetique</t>
  </si>
  <si>
    <t>Fibre de verre</t>
  </si>
  <si>
    <t>G4</t>
  </si>
  <si>
    <t>F7</t>
  </si>
  <si>
    <t>F9</t>
  </si>
  <si>
    <t>E10</t>
  </si>
  <si>
    <t>E11</t>
  </si>
  <si>
    <t>E12</t>
  </si>
  <si>
    <t>H13</t>
  </si>
  <si>
    <t>H14</t>
  </si>
  <si>
    <t>M5</t>
  </si>
  <si>
    <t>Type de Filtre</t>
  </si>
  <si>
    <t>Plisse Metal</t>
  </si>
  <si>
    <t>Consu fil rond</t>
  </si>
  <si>
    <t>Filtre Plan</t>
  </si>
  <si>
    <t>Media découpé</t>
  </si>
  <si>
    <t>Mini plie</t>
  </si>
  <si>
    <t>Diedre (F9)</t>
  </si>
  <si>
    <t>Filtre à poche</t>
  </si>
  <si>
    <t>Coarse 50-60%</t>
  </si>
  <si>
    <t>EPM1 50-60%</t>
  </si>
  <si>
    <t>EPM1 81-90%</t>
  </si>
  <si>
    <t>Coarse 61-70%</t>
  </si>
  <si>
    <t>Coarse 71-80%</t>
  </si>
  <si>
    <t>EPM1 61-70%</t>
  </si>
  <si>
    <t>G3</t>
  </si>
  <si>
    <t>Prix HT  Unitaire</t>
  </si>
  <si>
    <t>Diedre (E)</t>
  </si>
  <si>
    <t>Diedre (H)</t>
  </si>
  <si>
    <t>/</t>
  </si>
  <si>
    <t>Multiplan MP55J 3400</t>
  </si>
  <si>
    <t>Diedre (F7-M6)</t>
  </si>
  <si>
    <t>EPM10 61-70%</t>
  </si>
  <si>
    <t>EPM1 71-85%</t>
  </si>
  <si>
    <t>Type toitures</t>
  </si>
  <si>
    <t>Type de Toiture</t>
  </si>
  <si>
    <t>Gravillons</t>
  </si>
  <si>
    <t>Dalle sur Plots</t>
  </si>
  <si>
    <t>Auto protégée</t>
  </si>
  <si>
    <t>Couverture inox</t>
  </si>
  <si>
    <t>Couverture bac acier</t>
  </si>
  <si>
    <t>Etancheité cuivre</t>
  </si>
  <si>
    <t>Etancheité zinc</t>
  </si>
  <si>
    <t>Chape beton</t>
  </si>
  <si>
    <t>vegetaliser</t>
  </si>
  <si>
    <t>Tuiles Ardoise</t>
  </si>
  <si>
    <t>Surface m2</t>
  </si>
  <si>
    <t>Bac Acier</t>
  </si>
  <si>
    <t>polycarbonnate</t>
  </si>
  <si>
    <t>plexyglass</t>
  </si>
  <si>
    <t>Bac Acier/Auto protégée</t>
  </si>
  <si>
    <t>brise soleil</t>
  </si>
  <si>
    <t>Lamelles</t>
  </si>
  <si>
    <t>Gravillons/Dalle dur plots</t>
  </si>
  <si>
    <t>Bois exotique</t>
  </si>
  <si>
    <t>dalles sur plots / auvent béton</t>
  </si>
  <si>
    <t>Verre</t>
  </si>
  <si>
    <t>Tuiles Terre Cuite</t>
  </si>
  <si>
    <t>Skydome</t>
  </si>
  <si>
    <t>Gravi</t>
  </si>
  <si>
    <t>Dplot</t>
  </si>
  <si>
    <t>AutoP</t>
  </si>
  <si>
    <t>CouvI</t>
  </si>
  <si>
    <t>CouvA</t>
  </si>
  <si>
    <t>EtanC</t>
  </si>
  <si>
    <t>EtanZ</t>
  </si>
  <si>
    <t>ChapB</t>
  </si>
  <si>
    <t>Veget</t>
  </si>
  <si>
    <t>TuiArd</t>
  </si>
  <si>
    <t>BacAc</t>
  </si>
  <si>
    <t>Polyc</t>
  </si>
  <si>
    <t>Plexy</t>
  </si>
  <si>
    <t>BriSo</t>
  </si>
  <si>
    <t>Lamel</t>
  </si>
  <si>
    <t>BoisE</t>
  </si>
  <si>
    <t>TuiTC</t>
  </si>
  <si>
    <t>Skydo</t>
  </si>
  <si>
    <t>% main d'œuvre</t>
  </si>
  <si>
    <t>Prix catalogue fournisseur</t>
  </si>
  <si>
    <t>Remise fournisseur 
en %</t>
  </si>
  <si>
    <t>Prix Total annuel fourniture</t>
  </si>
  <si>
    <t>Prix HT Annuel
(2025-2026)</t>
  </si>
  <si>
    <t>Pour information : Marque proposée</t>
  </si>
  <si>
    <t>Pour information : Modèle proposé</t>
  </si>
  <si>
    <t>Total Annuel par Batiment avec Astreinte (2026-2027) Révisé</t>
  </si>
  <si>
    <t>Total Mensuel par Batiment avec Astreinte (2025-2026) Révisé</t>
  </si>
  <si>
    <t>Total Annuel par Batiment avec Astreinte (2027-2028) Révisé</t>
  </si>
  <si>
    <t>Année d'installation</t>
  </si>
  <si>
    <t>Total Annuel par Batiment avec MO (2025-2026)</t>
  </si>
  <si>
    <t>Total Mensuel par Batiment avec MO (2025-2026)</t>
  </si>
  <si>
    <t>Total Annuel par Batiment avec MO (2026-2027)</t>
  </si>
  <si>
    <t>Total Mensuel par Batiment avec MO (2026-2027)</t>
  </si>
  <si>
    <t>Total Annuel par Batiment avec MO (2027-2028)</t>
  </si>
  <si>
    <t>Total Mensuel par Batiment avec MO (2027-2028)</t>
  </si>
  <si>
    <t>Total Annuel par Batiment avec MO (2028-2029)</t>
  </si>
  <si>
    <t>Total Mensuel par Batiment avec MO (2028-2029)</t>
  </si>
  <si>
    <t>Total Annuel par Batiment avec MO (2029-2030)</t>
  </si>
  <si>
    <t>Total Mensuel par Batiment avec MO (2029-2030)</t>
  </si>
  <si>
    <t>Total Annuel par Batiment avec MO (2030-2031)</t>
  </si>
  <si>
    <t>Total Mensuel par Batiment avec MO (2030-2031)</t>
  </si>
  <si>
    <t>Etage</t>
  </si>
  <si>
    <t xml:space="preserve">Noms du rapports </t>
  </si>
  <si>
    <t>PRIMATO ADM_UEM</t>
  </si>
  <si>
    <t>026001</t>
  </si>
  <si>
    <t>1 chaudière fioul de 175-230 KW
3 pompes simple
1 V3V</t>
  </si>
  <si>
    <t>Chaufferie_Int</t>
  </si>
  <si>
    <t>Combustion</t>
  </si>
  <si>
    <t>Comb</t>
  </si>
  <si>
    <t>Ramonage</t>
  </si>
  <si>
    <t>Ramo</t>
  </si>
  <si>
    <t>1 CTA de xxx m3/h</t>
  </si>
  <si>
    <t>Batiment</t>
  </si>
  <si>
    <t>Prototype</t>
  </si>
  <si>
    <t xml:space="preserve">1 Split de </t>
  </si>
  <si>
    <t>PRIMATO NORD</t>
  </si>
  <si>
    <t>026002</t>
  </si>
  <si>
    <t>Zone Nord</t>
  </si>
  <si>
    <t>Nord</t>
  </si>
  <si>
    <t>PRIMATO TUNNEL</t>
  </si>
  <si>
    <t>026003</t>
  </si>
  <si>
    <t>1 Chaudière fioul de 150Kw</t>
  </si>
  <si>
    <t>Chaufferie_Ext</t>
  </si>
  <si>
    <t>UES/Ouistitis
1 CTA de xxx m3/h
1 CTA de xxx m3/h
1 CTA de xxx m3/h
1 Extracteur</t>
  </si>
  <si>
    <t>UES</t>
  </si>
  <si>
    <t>Transit
1 CTA de xxx m3/h
1 Extracteur</t>
  </si>
  <si>
    <t>Transit</t>
  </si>
  <si>
    <t>Chirurgie
1 CTA de xxx m3/h
1 Extracteur</t>
  </si>
  <si>
    <t>Chirurgie</t>
  </si>
  <si>
    <t>Nouvelle CTA
1 CTA de 2500 m3/h
1 pompe de recuperation</t>
  </si>
  <si>
    <t>Nouv_CTA</t>
  </si>
  <si>
    <t>Atelier
1 CTA de xxx m3/h</t>
  </si>
  <si>
    <t>Atelier</t>
  </si>
  <si>
    <t>PRIMATO SUD</t>
  </si>
  <si>
    <t>026004</t>
  </si>
  <si>
    <t>1 Chaudière fioul de 80,6Kw</t>
  </si>
  <si>
    <t>Zone Sud
1 CTA de xxx m3/h
1 caisson de transfert
1 Extracteur</t>
  </si>
  <si>
    <t>Zone_Sud</t>
  </si>
  <si>
    <t>PRIMATO DOUVES</t>
  </si>
  <si>
    <t>026007</t>
  </si>
  <si>
    <t>1 CTA xxx m3/h
1 CTA 6000 m3/h
1 CTA xxx m3/h</t>
  </si>
  <si>
    <t>Quarantaine</t>
  </si>
  <si>
    <t>1 CTA 12000 m3/h
2 CTA 6000 m3/h</t>
  </si>
  <si>
    <t>Stock</t>
  </si>
  <si>
    <t>1 compresseur xxx kw</t>
  </si>
  <si>
    <t>Air_Comp</t>
  </si>
  <si>
    <t>1 chaudière electrique de xxx KW
1 ballon tampon
1 echangeur à plaque
1 adoucisseur</t>
  </si>
  <si>
    <t>Chaufferie</t>
  </si>
  <si>
    <t>IUT HAGUENAU</t>
  </si>
  <si>
    <t>032001</t>
  </si>
  <si>
    <t>Chaufferie:
3 chaudières
6 pompes doubles
5 V3V
1 ensemble de capteurs</t>
  </si>
  <si>
    <t>Détecteur de gaz sur chaufferie</t>
  </si>
  <si>
    <t>Dgaz</t>
  </si>
  <si>
    <t xml:space="preserve"> 1 CTA Foyer</t>
  </si>
  <si>
    <t>Foyer</t>
  </si>
  <si>
    <t>1 CTA Amphi 1</t>
  </si>
  <si>
    <t>Amphis</t>
  </si>
  <si>
    <t>1 CTA Amphi 2 et Examen</t>
  </si>
  <si>
    <t>1 CTA Bibliothèque</t>
  </si>
  <si>
    <t>Bibliothèque</t>
  </si>
  <si>
    <t>Sous station
6 pompes doubles
2 V3V
1 ensemble de capteur</t>
  </si>
  <si>
    <t>Secon</t>
  </si>
  <si>
    <t>Production de froid 
1 Grd froid Carrier 30RA-120-B0951-PEE
2x 15kg de R407CA
10 cassettes</t>
  </si>
  <si>
    <t>Amphi1</t>
  </si>
  <si>
    <t>1 split système Bat A Serveur
1 split système Bat A Brassage
1 split système Bat B Serveur</t>
  </si>
  <si>
    <t>Bâtiment</t>
  </si>
  <si>
    <t xml:space="preserve"> 2 Compresseurs d'air :
 Kaeser EPC 630-100
 Kaeser EPC 440-100</t>
  </si>
  <si>
    <t>Sous station
2 pompes doubles
2 V3V
1 ensemble de capteurs</t>
  </si>
  <si>
    <t>Secon_Ancien</t>
  </si>
  <si>
    <t>CTA</t>
  </si>
  <si>
    <t>Batiment_Ancien</t>
  </si>
  <si>
    <t xml:space="preserve"> 5 Extracteurs</t>
  </si>
  <si>
    <t>IUT LOUIS PASTEUR</t>
  </si>
  <si>
    <t>040001</t>
  </si>
  <si>
    <t xml:space="preserve"> 16 Moteurs de sorbonnes (de A0-48 à A0-53)</t>
  </si>
  <si>
    <t>02_Secon</t>
  </si>
  <si>
    <t>Informatique</t>
  </si>
  <si>
    <t>1 split serveur  Daikin
4Kg de R410A</t>
  </si>
  <si>
    <t>Serveur</t>
  </si>
  <si>
    <t>4 splits système avec 3,7Kg de R407C
1 split système avec 1,2 Kg de R410A
1 split système avec 1 Kg de R410A</t>
  </si>
  <si>
    <t>1 split system DHPI A0.15
1 split system DHPI A0.16</t>
  </si>
  <si>
    <t>DHPI</t>
  </si>
  <si>
    <t>02_Batiment_RDC</t>
  </si>
  <si>
    <t>02_Bat_Toiture</t>
  </si>
  <si>
    <t>IUT LP LOGEMENTS</t>
  </si>
  <si>
    <t>Batiment_Toiture</t>
  </si>
  <si>
    <t>040101</t>
  </si>
  <si>
    <t>Chaufferie_Log</t>
  </si>
  <si>
    <t>Eclairage de Sécurité</t>
  </si>
  <si>
    <t>Batiment_Nord</t>
  </si>
  <si>
    <t>Batiment_Tunnel</t>
  </si>
  <si>
    <t>Batiment_Douves</t>
  </si>
  <si>
    <t>1 Poste Préfabriqué avec 1 transfo de 800KVA 3 cellules SM6 dont 2 motorisées avec commande ITII, 1 TGBT et 1 Tableau principal de bâtiment</t>
  </si>
  <si>
    <t>HT_TGBT_vert</t>
  </si>
  <si>
    <t>1 Transfo de 630KVA à huile, 3 cellules et 1 TGBT de 1000A</t>
  </si>
  <si>
    <t>1 Transfo à huile de 800KVA, 3 cellules HTA et 1 TGBT de 1250A de type Prisma</t>
  </si>
  <si>
    <t>Eclairage de Sécurité batiment A</t>
  </si>
  <si>
    <t>BatimentA</t>
  </si>
  <si>
    <t>Eclairage de Sécurité batiment B</t>
  </si>
  <si>
    <t>BatimentB</t>
  </si>
  <si>
    <t>Panneau photovoltailque du site</t>
  </si>
  <si>
    <t>02_Solair</t>
  </si>
  <si>
    <t>PRIMAT AB
ADM_UEM</t>
  </si>
  <si>
    <t>DISC</t>
  </si>
  <si>
    <t>3 disconnecteurs</t>
  </si>
  <si>
    <t>Désenfumage</t>
  </si>
  <si>
    <t>SSI Centrale</t>
  </si>
  <si>
    <t>Gene</t>
  </si>
  <si>
    <t>Cat_A</t>
  </si>
  <si>
    <t>Thyssen</t>
  </si>
  <si>
    <t>Princ</t>
  </si>
  <si>
    <t>Nouveau</t>
  </si>
  <si>
    <t>Otis</t>
  </si>
  <si>
    <t>Ancien</t>
  </si>
  <si>
    <t>Portail sectionnelle 0320BB01PA</t>
  </si>
  <si>
    <t>Exterieur</t>
  </si>
  <si>
    <t>Portail automatique 0320BB02PA</t>
  </si>
  <si>
    <t>Portail automatique 0320BB03PA</t>
  </si>
  <si>
    <t>Porte automatique 0400BA01PA</t>
  </si>
  <si>
    <t>Porte automatique 0400BA02PA</t>
  </si>
  <si>
    <t>Porte automatique 0400BB01PA</t>
  </si>
  <si>
    <t>Porte automatique 0400BB02PA</t>
  </si>
  <si>
    <t>Porte automatique 0400BB03PA</t>
  </si>
  <si>
    <t>Porte automatique 0400BP01PA</t>
  </si>
  <si>
    <t>Porte automatique 0400BP02PA</t>
  </si>
  <si>
    <t>Porte garage motorisée Hall GB 
AM17304Y</t>
  </si>
  <si>
    <t>Garage</t>
  </si>
  <si>
    <t>Hall</t>
  </si>
  <si>
    <t>R01</t>
  </si>
  <si>
    <t>TER01</t>
  </si>
  <si>
    <t>TER02</t>
  </si>
  <si>
    <t>TER03</t>
  </si>
  <si>
    <t>TER04</t>
  </si>
  <si>
    <t>T01</t>
  </si>
  <si>
    <t>T05</t>
  </si>
  <si>
    <t>T06</t>
  </si>
  <si>
    <t>T07</t>
  </si>
  <si>
    <t>T08</t>
  </si>
  <si>
    <t>T09</t>
  </si>
  <si>
    <t>T02</t>
  </si>
  <si>
    <t>T03</t>
  </si>
  <si>
    <t>T04</t>
  </si>
  <si>
    <t>T10</t>
  </si>
  <si>
    <t>T11</t>
  </si>
  <si>
    <t>VER01</t>
  </si>
  <si>
    <t>R02</t>
  </si>
  <si>
    <t>TER05</t>
  </si>
  <si>
    <t>TER06</t>
  </si>
  <si>
    <t>TER07</t>
  </si>
  <si>
    <t>TER08</t>
  </si>
  <si>
    <t>TER09</t>
  </si>
  <si>
    <t>TER10</t>
  </si>
  <si>
    <t>TER11</t>
  </si>
  <si>
    <t>R03</t>
  </si>
  <si>
    <t>TOI02</t>
  </si>
  <si>
    <t>TOI01</t>
  </si>
  <si>
    <t>RM</t>
  </si>
  <si>
    <t>TOI03</t>
  </si>
  <si>
    <t>TOI04</t>
  </si>
  <si>
    <t>TOI05</t>
  </si>
  <si>
    <t>TOI06</t>
  </si>
  <si>
    <t>VER02</t>
  </si>
  <si>
    <t>MANQUE</t>
  </si>
  <si>
    <t>VER03</t>
  </si>
  <si>
    <t>TO1</t>
  </si>
  <si>
    <t>Vbat</t>
  </si>
  <si>
    <t>TO2</t>
  </si>
  <si>
    <t>TO3</t>
  </si>
  <si>
    <t>BatA_R01</t>
  </si>
  <si>
    <t>TER12</t>
  </si>
  <si>
    <t>TER13</t>
  </si>
  <si>
    <t>TER26</t>
  </si>
  <si>
    <t>TER27</t>
  </si>
  <si>
    <t>TER28</t>
  </si>
  <si>
    <t>TER29</t>
  </si>
  <si>
    <t>BatB_R01</t>
  </si>
  <si>
    <t>TER14</t>
  </si>
  <si>
    <t>TER15</t>
  </si>
  <si>
    <t>TER16</t>
  </si>
  <si>
    <t>TER17A</t>
  </si>
  <si>
    <t>TER17B</t>
  </si>
  <si>
    <t>TER18</t>
  </si>
  <si>
    <t>TER19</t>
  </si>
  <si>
    <t>TER20</t>
  </si>
  <si>
    <t>TER21</t>
  </si>
  <si>
    <t>TER22</t>
  </si>
  <si>
    <t>TER23</t>
  </si>
  <si>
    <t>TER24</t>
  </si>
  <si>
    <t>TER25</t>
  </si>
  <si>
    <t>BatA_R02</t>
  </si>
  <si>
    <t>TERA01</t>
  </si>
  <si>
    <t>TERA02</t>
  </si>
  <si>
    <t>TERA03</t>
  </si>
  <si>
    <t>BatB_R02</t>
  </si>
  <si>
    <t>TERB03</t>
  </si>
  <si>
    <t>TERB04</t>
  </si>
  <si>
    <t>TERB05</t>
  </si>
  <si>
    <t>TERB06</t>
  </si>
  <si>
    <t>TERB07</t>
  </si>
  <si>
    <t>TERB08</t>
  </si>
  <si>
    <t>TERB09</t>
  </si>
  <si>
    <t>TERB10</t>
  </si>
  <si>
    <t>TERB11</t>
  </si>
  <si>
    <t>TERB12</t>
  </si>
  <si>
    <t>BatA_T01</t>
  </si>
  <si>
    <t>Centre de Primatologie</t>
  </si>
  <si>
    <t>Accueil</t>
  </si>
  <si>
    <t>Cta_01</t>
  </si>
  <si>
    <t>Ext_01</t>
  </si>
  <si>
    <t>4P500</t>
  </si>
  <si>
    <t>Sud</t>
  </si>
  <si>
    <t>UES / Ouistitis</t>
  </si>
  <si>
    <t>Cta_02</t>
  </si>
  <si>
    <t>1G-1R</t>
  </si>
  <si>
    <t>5P204</t>
  </si>
  <si>
    <t>Cta_03</t>
  </si>
  <si>
    <t>Cta_04</t>
  </si>
  <si>
    <t>8P204</t>
  </si>
  <si>
    <t>Cta_05</t>
  </si>
  <si>
    <t>4P225</t>
  </si>
  <si>
    <t>Nouvelle_Cta</t>
  </si>
  <si>
    <t>Cta_06</t>
  </si>
  <si>
    <t>6P360</t>
  </si>
  <si>
    <t>3P360</t>
  </si>
  <si>
    <t>8P525</t>
  </si>
  <si>
    <t>4P525</t>
  </si>
  <si>
    <t>Cta_07</t>
  </si>
  <si>
    <t>Douves SO</t>
  </si>
  <si>
    <t>8P610</t>
  </si>
  <si>
    <t>4P635</t>
  </si>
  <si>
    <t>Fibre de Verre</t>
  </si>
  <si>
    <t>EPM1 50-65%</t>
  </si>
  <si>
    <t>Douves EXT</t>
  </si>
  <si>
    <t>4P610</t>
  </si>
  <si>
    <t>4P200</t>
  </si>
  <si>
    <t>4P300</t>
  </si>
  <si>
    <t>IUT Schiltigheim</t>
  </si>
  <si>
    <t>P601</t>
  </si>
  <si>
    <t>P401</t>
  </si>
  <si>
    <t>P501</t>
  </si>
  <si>
    <t>P301</t>
  </si>
  <si>
    <t>HallTechno</t>
  </si>
  <si>
    <t>P201</t>
  </si>
  <si>
    <t>3P300</t>
  </si>
  <si>
    <t>P106</t>
  </si>
  <si>
    <t>P104</t>
  </si>
  <si>
    <t>6P300</t>
  </si>
  <si>
    <t>P30</t>
  </si>
  <si>
    <t>Amphi</t>
  </si>
  <si>
    <t>IUT Haguenau</t>
  </si>
  <si>
    <t>Examen</t>
  </si>
  <si>
    <t>8P530</t>
  </si>
  <si>
    <t>Amphi2</t>
  </si>
  <si>
    <t>4P530</t>
  </si>
  <si>
    <t>Biblio</t>
  </si>
  <si>
    <t>FORT FOCH</t>
  </si>
  <si>
    <t>CAMPUS HAGUENAU</t>
  </si>
  <si>
    <t>CAMPUS SCHILTIHEIM</t>
  </si>
  <si>
    <t>CAMPUS</t>
  </si>
  <si>
    <t>CAMPUS PRIMATOLOGIE</t>
  </si>
  <si>
    <t>CAMPUS SCHILTIGHEIM</t>
  </si>
  <si>
    <t>Nom Installation</t>
  </si>
  <si>
    <t>Batiment A1.11</t>
  </si>
  <si>
    <t>Batiment A127b</t>
  </si>
  <si>
    <t>Batiment A0.26</t>
  </si>
  <si>
    <t>Batiment A2.08</t>
  </si>
  <si>
    <t>Prix total Annuel fourni posé
(2025-2026)</t>
  </si>
  <si>
    <t>Prix total Annuel fourni posé
(2026-2027)</t>
  </si>
  <si>
    <t>Prix total Annuel fourni posé
(2027-2028)</t>
  </si>
  <si>
    <t>Prix total Annuel fourni posé
(2028-2029)</t>
  </si>
  <si>
    <t>Prix total Annuel fourni posé
(2029-2030)</t>
  </si>
  <si>
    <t>Prix total Annuel fourni posé
(2030-2031)</t>
  </si>
  <si>
    <r>
      <t xml:space="preserve">Production de froid 
1 Grd froid </t>
    </r>
    <r>
      <rPr>
        <i/>
        <sz val="9"/>
        <rFont val="Unistra A"/>
      </rPr>
      <t>?marque/puissance?</t>
    </r>
    <r>
      <rPr>
        <sz val="9"/>
        <rFont val="Unistra A"/>
      </rPr>
      <t xml:space="preserve">
(désservant la CTA Amphi1</t>
    </r>
  </si>
  <si>
    <r>
      <rPr>
        <b/>
        <sz val="9"/>
        <rFont val="Unistra A"/>
      </rPr>
      <t>Chaufferie (local A2.08) :</t>
    </r>
    <r>
      <rPr>
        <sz val="9"/>
        <rFont val="Unistra A"/>
      </rPr>
      <t xml:space="preserve">
3 chaudières
2 pompes de bouclage
3 pompes simples primaires
5 pompes doubles avec 4 V3V
1 barreau magnétique
1 ensemble de capteurs</t>
    </r>
  </si>
  <si>
    <r>
      <rPr>
        <b/>
        <sz val="9"/>
        <rFont val="Unistra A"/>
      </rPr>
      <t>Amphi 1 et 2 (Local A0.71) :</t>
    </r>
    <r>
      <rPr>
        <sz val="9"/>
        <rFont val="Unistra A"/>
      </rPr>
      <t xml:space="preserve">
- CTA 601
- Pompe CTA 601
- Extracteur 602
- Extracteur 603
- Extracteur 604
- Extracteur 605
- Extracteur 606</t>
    </r>
  </si>
  <si>
    <r>
      <t>Local A1.11 :</t>
    </r>
    <r>
      <rPr>
        <sz val="9"/>
        <rFont val="Unistra A"/>
      </rPr>
      <t xml:space="preserve">
- CTA 101 
- Pompe CTA 101
- Détection fumée CTA 101
- Extracteur 102
- Extracteur 103
- Tourelle 104
- Tourelle 105
- Tourelle 106
- Extracteur 405
- Aérotherme 301
- Tourelle 302
- Aérotherme 401
- Pompe Aérotherme 401</t>
    </r>
  </si>
  <si>
    <r>
      <rPr>
        <b/>
        <sz val="9"/>
        <rFont val="Unistra A"/>
      </rPr>
      <t>Placard A127b :</t>
    </r>
    <r>
      <rPr>
        <sz val="9"/>
        <rFont val="Unistra A"/>
      </rPr>
      <t xml:space="preserve">
- Aérotherme 402 (rideau chauffant)
- Aérotherme 403 (rideau chauffant)
- Extracteur 407
- Extracteur 204</t>
    </r>
  </si>
  <si>
    <r>
      <rPr>
        <b/>
        <sz val="9"/>
        <rFont val="Unistra A"/>
      </rPr>
      <t>Local A0.26 :</t>
    </r>
    <r>
      <rPr>
        <sz val="9"/>
        <rFont val="Unistra A"/>
      </rPr>
      <t xml:space="preserve">
- CTA 201
- Pompe CTA 201
- Aérotherme 202
- Extracteur 202
- Extracteur 203A</t>
    </r>
  </si>
  <si>
    <r>
      <rPr>
        <b/>
        <sz val="9"/>
        <rFont val="Unistra A"/>
      </rPr>
      <t>Local A2.08 :</t>
    </r>
    <r>
      <rPr>
        <sz val="9"/>
        <rFont val="Unistra A"/>
      </rPr>
      <t xml:space="preserve">
- Aérotherme 501
- Pompe Aérotherme 501
- Extracteur 502
- Extracteur 404
- Extracteur 406
- Extracteur 408</t>
    </r>
  </si>
  <si>
    <r>
      <t xml:space="preserve"> </t>
    </r>
    <r>
      <rPr>
        <b/>
        <sz val="9"/>
        <rFont val="Unistra A"/>
      </rPr>
      <t>Local A0.26 :</t>
    </r>
    <r>
      <rPr>
        <sz val="9"/>
        <rFont val="Unistra A"/>
      </rPr>
      <t xml:space="preserve">
1 Production air comprime
Compresseur ATLAS COPCO GX4P10 4kW de 2008 + sécheur d'air COMPAIR SAM35</t>
    </r>
  </si>
  <si>
    <r>
      <rPr>
        <b/>
        <sz val="9"/>
        <rFont val="Unistra A"/>
      </rPr>
      <t>Sous-station Principale (Local B0.50) :</t>
    </r>
    <r>
      <rPr>
        <sz val="9"/>
        <rFont val="Unistra A"/>
      </rPr>
      <t xml:space="preserve">
5 pompes doubles  avec 4 V3V3
1 ensemble de capteurs</t>
    </r>
  </si>
  <si>
    <r>
      <rPr>
        <b/>
        <sz val="9"/>
        <rFont val="Unistra A"/>
      </rPr>
      <t xml:space="preserve">Production de froid </t>
    </r>
    <r>
      <rPr>
        <sz val="9"/>
        <rFont val="Unistra A"/>
      </rPr>
      <t xml:space="preserve">
1 Grd froid Trane de 95,8KW
14kg de R410A
13 cassettes</t>
    </r>
  </si>
  <si>
    <r>
      <rPr>
        <b/>
        <sz val="9"/>
        <rFont val="Unistra A"/>
      </rPr>
      <t>Placard B0.53-1 :</t>
    </r>
    <r>
      <rPr>
        <sz val="9"/>
        <rFont val="Unistra A"/>
      </rPr>
      <t xml:space="preserve">
- Extracteur 14
- Extracteur 24
- Extracteur 6
- Extracteur 16
- Extracteur 11
- Extracteur 17
- Extracteur 10
- Extracteur 12
- Extracteur 18
- Extracteur 19
- Extracteur mural 34a
- Extracteur mural 34b
- Extracteur mura 34c
Présent dans le local mais à ne pas maintenir :
- Aérotherme air neuf</t>
    </r>
  </si>
  <si>
    <r>
      <t>Local B1.28 :</t>
    </r>
    <r>
      <rPr>
        <sz val="9"/>
        <rFont val="Unistra A"/>
      </rPr>
      <t xml:space="preserve">
- Extracteur 1
- Extracteur 25
- Extracteur 5
- Extracteur 15
- Extracteur 8
- Extracteur 9
- Extracteur 31
- Extracteur 32
- Extracteur 26
- Extracteur 4
- Extracteur 3
- Extracteur 13
- Détection de fumée CTA Bâtiment B</t>
    </r>
  </si>
  <si>
    <r>
      <t xml:space="preserve">Amphi 3 et 4 (Local B0.54) :
</t>
    </r>
    <r>
      <rPr>
        <sz val="9"/>
        <rFont val="Unistra A"/>
      </rPr>
      <t>- CTA amphis
- Collecteur
- Pompes doubles CTA amphi x2
- 2 V3V
-1 ensemble de capteur
- Extracteur 27
- Extracteur 28
- Extracteur 29
- Extracteur 30
- Pompes radiateurs amphi x2</t>
    </r>
  </si>
  <si>
    <r>
      <rPr>
        <b/>
        <sz val="9"/>
        <rFont val="Unistra A"/>
      </rPr>
      <t>Bâtiment C "logement" :</t>
    </r>
    <r>
      <rPr>
        <sz val="9"/>
        <rFont val="Unistra A"/>
      </rPr>
      <t xml:space="preserve">
- 3 extracteurs entrainement direct</t>
    </r>
  </si>
  <si>
    <r>
      <rPr>
        <b/>
        <sz val="9"/>
        <rFont val="Unistra A"/>
      </rPr>
      <t>Bâtiment C "logement" :</t>
    </r>
    <r>
      <rPr>
        <sz val="9"/>
        <rFont val="Unistra A"/>
      </rPr>
      <t xml:space="preserve">
- 1 chaudière murale gaz VIESSMAN 35kW
- 2 chaudières murales gaz VAILLANT 30kW</t>
    </r>
  </si>
  <si>
    <t>Avril 2025</t>
  </si>
  <si>
    <t>Avril 2026 *</t>
  </si>
  <si>
    <t>Avril 2027 *</t>
  </si>
  <si>
    <t>Avril 2028 *</t>
  </si>
  <si>
    <t>Avril 2029 *</t>
  </si>
  <si>
    <t>Avril 2030 *</t>
  </si>
  <si>
    <t>DPGF Thermique</t>
  </si>
  <si>
    <t>FILTRATION</t>
  </si>
  <si>
    <t>COURANT FORT / FAIBLE</t>
  </si>
  <si>
    <t>SANITAIRE</t>
  </si>
  <si>
    <r>
      <t xml:space="preserve">10 disconnecteurs </t>
    </r>
    <r>
      <rPr>
        <sz val="9"/>
        <color rgb="FF00B0F0"/>
        <rFont val="Unistra A"/>
      </rPr>
      <t xml:space="preserve">
</t>
    </r>
    <r>
      <rPr>
        <sz val="9"/>
        <rFont val="Unistra A"/>
      </rPr>
      <t>+ 1 disco EG Prototype</t>
    </r>
  </si>
  <si>
    <r>
      <t xml:space="preserve">1 disconnecteur  sous-stations
1 disconnecteur  chaufferie
</t>
    </r>
    <r>
      <rPr>
        <sz val="9"/>
        <rFont val="Unistra A"/>
      </rPr>
      <t>1 disconnecteur EG</t>
    </r>
  </si>
  <si>
    <t>SSI + DESENFUMAGE</t>
  </si>
  <si>
    <t>LEVAGE</t>
  </si>
  <si>
    <t>PORTES PORTAILS</t>
  </si>
  <si>
    <t>CLOS ET COUVERT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</si>
</sst>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m\ yyyy"/>
    <numFmt numFmtId="165" formatCode="0.0000"/>
    <numFmt numFmtId="166" formatCode="_-* #,##0.00\ [$€-40C]_-;\-* #,##0.00\ [$€-40C]_-;_-* &quot;-&quot;??\ [$€-40C]_-;_-@_-"/>
    <numFmt numFmtId="167" formatCode="#,##0.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1"/>
      <name val="Unistra A"/>
    </font>
    <font>
      <b/>
      <u/>
      <sz val="8"/>
      <name val="Unistra A"/>
    </font>
    <font>
      <sz val="8"/>
      <name val="Unistra A"/>
    </font>
    <font>
      <b/>
      <sz val="8"/>
      <name val="Unistra A"/>
    </font>
    <font>
      <b/>
      <sz val="6"/>
      <name val="Unistra A"/>
    </font>
    <font>
      <sz val="6"/>
      <name val="Unistra A"/>
    </font>
    <font>
      <b/>
      <u/>
      <sz val="11"/>
      <color theme="1"/>
      <name val="Unistra A"/>
    </font>
    <font>
      <sz val="11"/>
      <color theme="1"/>
      <name val="Unistra A"/>
    </font>
    <font>
      <b/>
      <u/>
      <sz val="8"/>
      <color theme="1"/>
      <name val="Unistra A"/>
    </font>
    <font>
      <sz val="8"/>
      <color theme="1"/>
      <name val="Unistra A"/>
    </font>
    <font>
      <b/>
      <sz val="8"/>
      <color theme="1"/>
      <name val="Unistra A"/>
    </font>
    <font>
      <b/>
      <sz val="8"/>
      <color rgb="FFFF0000"/>
      <name val="Unistra A"/>
    </font>
    <font>
      <b/>
      <sz val="11"/>
      <color rgb="FFFF0000"/>
      <name val="Unistra A"/>
    </font>
    <font>
      <sz val="6"/>
      <color rgb="FFFF0000"/>
      <name val="Unistra A"/>
    </font>
    <font>
      <sz val="9"/>
      <name val="Unistra A"/>
    </font>
    <font>
      <b/>
      <sz val="9"/>
      <name val="Unistra A"/>
    </font>
    <font>
      <sz val="9"/>
      <color theme="1"/>
      <name val="Unistra A"/>
    </font>
    <font>
      <sz val="9"/>
      <color rgb="FFFF0000"/>
      <name val="Unistra A"/>
    </font>
    <font>
      <i/>
      <sz val="9"/>
      <name val="Unistra A"/>
    </font>
    <font>
      <sz val="10"/>
      <color theme="1"/>
      <name val="Unistra A"/>
    </font>
    <font>
      <b/>
      <sz val="10"/>
      <color theme="1"/>
      <name val="Unistra A"/>
    </font>
    <font>
      <b/>
      <sz val="11"/>
      <color theme="1"/>
      <name val="Unistra A"/>
    </font>
    <font>
      <b/>
      <sz val="15"/>
      <color theme="1"/>
      <name val="Unistra A"/>
    </font>
    <font>
      <sz val="9"/>
      <color rgb="FF00B0F0"/>
      <name val="Unistra A"/>
    </font>
    <font>
      <b/>
      <sz val="9"/>
      <color theme="1"/>
      <name val="Unistra A"/>
    </font>
    <font>
      <sz val="10"/>
      <name val="Unistra A"/>
    </font>
    <font>
      <b/>
      <sz val="9"/>
      <color rgb="FFFF0000"/>
      <name val="Unistra 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16">
    <xf numFmtId="0" fontId="0" fillId="0" borderId="0" xfId="0"/>
    <xf numFmtId="0" fontId="9" fillId="0" borderId="7" xfId="0" applyFont="1" applyFill="1" applyBorder="1"/>
    <xf numFmtId="0" fontId="9" fillId="2" borderId="36" xfId="0" applyFont="1" applyFill="1" applyBorder="1" applyAlignment="1">
      <alignment horizontal="center" vertical="center"/>
    </xf>
    <xf numFmtId="0" fontId="10" fillId="0" borderId="10" xfId="0" applyFont="1" applyFill="1" applyBorder="1"/>
    <xf numFmtId="164" fontId="9" fillId="0" borderId="8" xfId="0" quotePrefix="1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right"/>
    </xf>
    <xf numFmtId="0" fontId="9" fillId="4" borderId="34" xfId="0" applyFont="1" applyFill="1" applyBorder="1"/>
    <xf numFmtId="0" fontId="10" fillId="0" borderId="15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right" vertical="center"/>
    </xf>
    <xf numFmtId="2" fontId="9" fillId="2" borderId="28" xfId="0" applyNumberFormat="1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2" fontId="9" fillId="5" borderId="28" xfId="0" applyNumberFormat="1" applyFont="1" applyFill="1" applyBorder="1" applyAlignment="1">
      <alignment vertical="center"/>
    </xf>
    <xf numFmtId="2" fontId="9" fillId="6" borderId="28" xfId="0" applyNumberFormat="1" applyFont="1" applyFill="1" applyBorder="1" applyAlignment="1">
      <alignment vertical="center"/>
    </xf>
    <xf numFmtId="2" fontId="9" fillId="8" borderId="28" xfId="0" applyNumberFormat="1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right" vertical="center"/>
    </xf>
    <xf numFmtId="2" fontId="9" fillId="7" borderId="30" xfId="0" applyNumberFormat="1" applyFont="1" applyFill="1" applyBorder="1" applyAlignment="1">
      <alignment vertical="center"/>
    </xf>
    <xf numFmtId="10" fontId="10" fillId="9" borderId="26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9" fillId="0" borderId="0" xfId="0" applyFont="1" applyFill="1"/>
    <xf numFmtId="166" fontId="10" fillId="9" borderId="25" xfId="0" applyNumberFormat="1" applyFont="1" applyFill="1" applyBorder="1" applyAlignment="1">
      <alignment horizontal="center" vertical="center" wrapText="1"/>
    </xf>
    <xf numFmtId="166" fontId="10" fillId="4" borderId="36" xfId="0" applyNumberFormat="1" applyFont="1" applyFill="1" applyBorder="1" applyAlignment="1">
      <alignment horizontal="center" vertical="center" wrapText="1"/>
    </xf>
    <xf numFmtId="166" fontId="10" fillId="4" borderId="37" xfId="0" applyNumberFormat="1" applyFont="1" applyFill="1" applyBorder="1" applyAlignment="1">
      <alignment horizontal="center" vertical="center" wrapText="1"/>
    </xf>
    <xf numFmtId="166" fontId="10" fillId="4" borderId="38" xfId="0" applyNumberFormat="1" applyFont="1" applyFill="1" applyBorder="1" applyAlignment="1">
      <alignment horizontal="center" vertical="center" wrapText="1"/>
    </xf>
    <xf numFmtId="166" fontId="10" fillId="2" borderId="36" xfId="0" applyNumberFormat="1" applyFont="1" applyFill="1" applyBorder="1" applyAlignment="1">
      <alignment horizontal="center" vertical="center" wrapText="1"/>
    </xf>
    <xf numFmtId="166" fontId="10" fillId="2" borderId="37" xfId="0" applyNumberFormat="1" applyFont="1" applyFill="1" applyBorder="1" applyAlignment="1">
      <alignment horizontal="center" vertical="center" wrapText="1"/>
    </xf>
    <xf numFmtId="166" fontId="10" fillId="2" borderId="39" xfId="0" applyNumberFormat="1" applyFont="1" applyFill="1" applyBorder="1" applyAlignment="1">
      <alignment horizontal="center" vertical="center" wrapText="1"/>
    </xf>
    <xf numFmtId="166" fontId="10" fillId="2" borderId="55" xfId="0" applyNumberFormat="1" applyFont="1" applyFill="1" applyBorder="1" applyAlignment="1">
      <alignment horizontal="center" vertical="center" wrapText="1"/>
    </xf>
    <xf numFmtId="166" fontId="10" fillId="5" borderId="36" xfId="0" applyNumberFormat="1" applyFont="1" applyFill="1" applyBorder="1" applyAlignment="1">
      <alignment horizontal="center" vertical="center" wrapText="1"/>
    </xf>
    <xf numFmtId="166" fontId="10" fillId="5" borderId="37" xfId="0" applyNumberFormat="1" applyFont="1" applyFill="1" applyBorder="1" applyAlignment="1">
      <alignment horizontal="center" vertical="center" wrapText="1"/>
    </xf>
    <xf numFmtId="166" fontId="10" fillId="5" borderId="39" xfId="0" applyNumberFormat="1" applyFont="1" applyFill="1" applyBorder="1" applyAlignment="1">
      <alignment horizontal="center" vertical="center" wrapText="1"/>
    </xf>
    <xf numFmtId="166" fontId="10" fillId="5" borderId="55" xfId="0" applyNumberFormat="1" applyFont="1" applyFill="1" applyBorder="1" applyAlignment="1">
      <alignment horizontal="center" vertical="center" wrapText="1"/>
    </xf>
    <xf numFmtId="166" fontId="10" fillId="6" borderId="36" xfId="0" applyNumberFormat="1" applyFont="1" applyFill="1" applyBorder="1" applyAlignment="1">
      <alignment horizontal="center" vertical="center" wrapText="1"/>
    </xf>
    <xf numFmtId="166" fontId="10" fillId="6" borderId="37" xfId="0" applyNumberFormat="1" applyFont="1" applyFill="1" applyBorder="1" applyAlignment="1">
      <alignment horizontal="center" vertical="center" wrapText="1"/>
    </xf>
    <xf numFmtId="166" fontId="10" fillId="6" borderId="39" xfId="0" applyNumberFormat="1" applyFont="1" applyFill="1" applyBorder="1" applyAlignment="1">
      <alignment horizontal="center" vertical="center" wrapText="1"/>
    </xf>
    <xf numFmtId="166" fontId="10" fillId="6" borderId="55" xfId="0" applyNumberFormat="1" applyFont="1" applyFill="1" applyBorder="1" applyAlignment="1">
      <alignment horizontal="center" vertical="center" wrapText="1"/>
    </xf>
    <xf numFmtId="166" fontId="10" fillId="8" borderId="36" xfId="0" applyNumberFormat="1" applyFont="1" applyFill="1" applyBorder="1" applyAlignment="1">
      <alignment horizontal="center" vertical="center" wrapText="1"/>
    </xf>
    <xf numFmtId="166" fontId="10" fillId="8" borderId="37" xfId="0" applyNumberFormat="1" applyFont="1" applyFill="1" applyBorder="1" applyAlignment="1">
      <alignment horizontal="center" vertical="center" wrapText="1"/>
    </xf>
    <xf numFmtId="166" fontId="10" fillId="8" borderId="39" xfId="0" applyNumberFormat="1" applyFont="1" applyFill="1" applyBorder="1" applyAlignment="1">
      <alignment horizontal="center" vertical="center" wrapText="1"/>
    </xf>
    <xf numFmtId="166" fontId="10" fillId="8" borderId="55" xfId="0" applyNumberFormat="1" applyFont="1" applyFill="1" applyBorder="1" applyAlignment="1">
      <alignment horizontal="center" vertical="center" wrapText="1"/>
    </xf>
    <xf numFmtId="166" fontId="10" fillId="7" borderId="40" xfId="0" applyNumberFormat="1" applyFont="1" applyFill="1" applyBorder="1" applyAlignment="1">
      <alignment horizontal="center" vertical="center" wrapText="1"/>
    </xf>
    <xf numFmtId="166" fontId="10" fillId="7" borderId="39" xfId="0" applyNumberFormat="1" applyFont="1" applyFill="1" applyBorder="1" applyAlignment="1">
      <alignment horizontal="center" vertical="center" wrapText="1"/>
    </xf>
    <xf numFmtId="166" fontId="10" fillId="7" borderId="37" xfId="0" applyNumberFormat="1" applyFont="1" applyFill="1" applyBorder="1" applyAlignment="1">
      <alignment horizontal="center" vertical="center" wrapText="1"/>
    </xf>
    <xf numFmtId="166" fontId="10" fillId="7" borderId="2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/>
    <xf numFmtId="0" fontId="16" fillId="2" borderId="36" xfId="0" applyFont="1" applyFill="1" applyBorder="1" applyAlignment="1">
      <alignment horizontal="center" vertical="center"/>
    </xf>
    <xf numFmtId="0" fontId="17" fillId="0" borderId="10" xfId="0" applyFont="1" applyFill="1" applyBorder="1"/>
    <xf numFmtId="164" fontId="16" fillId="0" borderId="8" xfId="0" quotePrefix="1" applyNumberFormat="1" applyFont="1" applyFill="1" applyBorder="1" applyAlignment="1">
      <alignment horizontal="left"/>
    </xf>
    <xf numFmtId="0" fontId="16" fillId="0" borderId="11" xfId="0" applyFont="1" applyFill="1" applyBorder="1" applyAlignment="1">
      <alignment horizontal="right"/>
    </xf>
    <xf numFmtId="0" fontId="16" fillId="4" borderId="34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6" fillId="0" borderId="16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right" vertical="center"/>
    </xf>
    <xf numFmtId="2" fontId="16" fillId="2" borderId="28" xfId="0" applyNumberFormat="1" applyFont="1" applyFill="1" applyBorder="1" applyAlignment="1">
      <alignment vertical="center"/>
    </xf>
    <xf numFmtId="0" fontId="17" fillId="0" borderId="19" xfId="0" applyFont="1" applyFill="1" applyBorder="1" applyAlignment="1">
      <alignment vertical="center"/>
    </xf>
    <xf numFmtId="2" fontId="16" fillId="5" borderId="28" xfId="0" applyNumberFormat="1" applyFont="1" applyFill="1" applyBorder="1" applyAlignment="1">
      <alignment vertical="center"/>
    </xf>
    <xf numFmtId="2" fontId="16" fillId="6" borderId="28" xfId="0" applyNumberFormat="1" applyFont="1" applyFill="1" applyBorder="1" applyAlignment="1">
      <alignment vertical="center"/>
    </xf>
    <xf numFmtId="2" fontId="16" fillId="8" borderId="28" xfId="0" applyNumberFormat="1" applyFont="1" applyFill="1" applyBorder="1" applyAlignment="1">
      <alignment vertical="center"/>
    </xf>
    <xf numFmtId="0" fontId="17" fillId="0" borderId="20" xfId="0" applyFont="1" applyFill="1" applyBorder="1" applyAlignment="1">
      <alignment vertical="center"/>
    </xf>
    <xf numFmtId="0" fontId="16" fillId="0" borderId="21" xfId="0" applyFont="1" applyFill="1" applyBorder="1" applyAlignment="1">
      <alignment vertical="center" wrapText="1"/>
    </xf>
    <xf numFmtId="0" fontId="16" fillId="0" borderId="21" xfId="0" applyFont="1" applyFill="1" applyBorder="1" applyAlignment="1">
      <alignment horizontal="right" vertical="center"/>
    </xf>
    <xf numFmtId="2" fontId="16" fillId="7" borderId="30" xfId="0" applyNumberFormat="1" applyFont="1" applyFill="1" applyBorder="1" applyAlignment="1">
      <alignment vertical="center"/>
    </xf>
    <xf numFmtId="0" fontId="17" fillId="0" borderId="36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 vertical="center"/>
    </xf>
    <xf numFmtId="10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166" fontId="10" fillId="4" borderId="79" xfId="0" applyNumberFormat="1" applyFont="1" applyFill="1" applyBorder="1" applyAlignment="1">
      <alignment horizontal="center" vertical="center" wrapText="1"/>
    </xf>
    <xf numFmtId="166" fontId="9" fillId="0" borderId="36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vertical="center"/>
    </xf>
    <xf numFmtId="166" fontId="9" fillId="0" borderId="39" xfId="0" applyNumberFormat="1" applyFont="1" applyBorder="1" applyAlignment="1">
      <alignment vertical="center"/>
    </xf>
    <xf numFmtId="0" fontId="17" fillId="0" borderId="63" xfId="0" applyFont="1" applyFill="1" applyBorder="1" applyAlignment="1">
      <alignment horizontal="center" vertical="center" wrapText="1"/>
    </xf>
    <xf numFmtId="166" fontId="9" fillId="0" borderId="37" xfId="0" applyNumberFormat="1" applyFont="1" applyBorder="1" applyAlignment="1">
      <alignment horizontal="center" vertical="center"/>
    </xf>
    <xf numFmtId="166" fontId="9" fillId="0" borderId="40" xfId="0" applyNumberFormat="1" applyFont="1" applyBorder="1" applyAlignment="1">
      <alignment vertical="center"/>
    </xf>
    <xf numFmtId="0" fontId="17" fillId="0" borderId="39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/>
    </xf>
    <xf numFmtId="165" fontId="17" fillId="2" borderId="29" xfId="1" applyNumberFormat="1" applyFont="1" applyFill="1" applyBorder="1" applyAlignment="1">
      <alignment horizontal="center" vertical="center"/>
    </xf>
    <xf numFmtId="165" fontId="17" fillId="5" borderId="29" xfId="1" applyNumberFormat="1" applyFont="1" applyFill="1" applyBorder="1" applyAlignment="1">
      <alignment horizontal="center" vertical="center"/>
    </xf>
    <xf numFmtId="165" fontId="10" fillId="6" borderId="29" xfId="1" applyNumberFormat="1" applyFont="1" applyFill="1" applyBorder="1" applyAlignment="1">
      <alignment horizontal="center" vertical="center"/>
    </xf>
    <xf numFmtId="165" fontId="17" fillId="8" borderId="29" xfId="1" applyNumberFormat="1" applyFont="1" applyFill="1" applyBorder="1" applyAlignment="1">
      <alignment horizontal="center" vertical="center"/>
    </xf>
    <xf numFmtId="165" fontId="17" fillId="7" borderId="32" xfId="1" applyNumberFormat="1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48" xfId="0" applyFont="1" applyFill="1" applyBorder="1" applyAlignment="1">
      <alignment horizontal="center" vertical="center"/>
    </xf>
    <xf numFmtId="10" fontId="21" fillId="9" borderId="48" xfId="0" applyNumberFormat="1" applyFont="1" applyFill="1" applyBorder="1" applyAlignment="1">
      <alignment horizontal="center" vertical="center"/>
    </xf>
    <xf numFmtId="167" fontId="21" fillId="0" borderId="45" xfId="0" applyNumberFormat="1" applyFont="1" applyBorder="1" applyAlignment="1">
      <alignment horizontal="center" vertical="center"/>
    </xf>
    <xf numFmtId="166" fontId="21" fillId="0" borderId="48" xfId="0" applyNumberFormat="1" applyFont="1" applyBorder="1" applyAlignment="1">
      <alignment horizontal="center" vertical="center"/>
    </xf>
    <xf numFmtId="166" fontId="21" fillId="0" borderId="45" xfId="0" applyNumberFormat="1" applyFont="1" applyBorder="1" applyAlignment="1">
      <alignment horizontal="center" vertical="center"/>
    </xf>
    <xf numFmtId="166" fontId="21" fillId="0" borderId="44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10" fontId="21" fillId="9" borderId="29" xfId="0" applyNumberFormat="1" applyFont="1" applyFill="1" applyBorder="1" applyAlignment="1">
      <alignment horizontal="center" vertical="center"/>
    </xf>
    <xf numFmtId="166" fontId="21" fillId="0" borderId="28" xfId="0" applyNumberFormat="1" applyFont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10" fontId="21" fillId="9" borderId="32" xfId="0" applyNumberFormat="1" applyFont="1" applyFill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 vertical="center"/>
    </xf>
    <xf numFmtId="166" fontId="21" fillId="0" borderId="32" xfId="0" applyNumberFormat="1" applyFont="1" applyBorder="1" applyAlignment="1">
      <alignment horizontal="center" vertical="center"/>
    </xf>
    <xf numFmtId="166" fontId="21" fillId="0" borderId="53" xfId="0" applyNumberFormat="1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 wrapText="1"/>
    </xf>
    <xf numFmtId="167" fontId="21" fillId="0" borderId="48" xfId="0" applyNumberFormat="1" applyFont="1" applyBorder="1" applyAlignment="1">
      <alignment horizontal="center" vertical="center"/>
    </xf>
    <xf numFmtId="167" fontId="26" fillId="0" borderId="0" xfId="0" applyNumberFormat="1" applyFont="1" applyAlignment="1">
      <alignment horizontal="center" vertical="center"/>
    </xf>
    <xf numFmtId="166" fontId="26" fillId="0" borderId="0" xfId="0" applyNumberFormat="1" applyFont="1" applyAlignment="1">
      <alignment horizontal="center" vertical="center"/>
    </xf>
    <xf numFmtId="167" fontId="21" fillId="0" borderId="44" xfId="0" applyNumberFormat="1" applyFont="1" applyBorder="1" applyAlignment="1">
      <alignment horizontal="center" vertical="center"/>
    </xf>
    <xf numFmtId="167" fontId="21" fillId="0" borderId="28" xfId="0" applyNumberFormat="1" applyFont="1" applyBorder="1" applyAlignment="1">
      <alignment horizontal="center" vertical="center"/>
    </xf>
    <xf numFmtId="167" fontId="21" fillId="0" borderId="1" xfId="0" applyNumberFormat="1" applyFont="1" applyBorder="1" applyAlignment="1">
      <alignment horizontal="center" vertical="center"/>
    </xf>
    <xf numFmtId="167" fontId="21" fillId="0" borderId="53" xfId="0" applyNumberFormat="1" applyFont="1" applyBorder="1" applyAlignment="1">
      <alignment horizontal="center" vertical="center"/>
    </xf>
    <xf numFmtId="167" fontId="21" fillId="0" borderId="30" xfId="0" applyNumberFormat="1" applyFont="1" applyBorder="1" applyAlignment="1">
      <alignment horizontal="center" vertical="center"/>
    </xf>
    <xf numFmtId="167" fontId="21" fillId="0" borderId="32" xfId="0" applyNumberFormat="1" applyFont="1" applyBorder="1" applyAlignment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166" fontId="14" fillId="0" borderId="0" xfId="0" applyNumberFormat="1" applyFont="1" applyAlignment="1" applyProtection="1">
      <alignment horizontal="center" vertical="center"/>
    </xf>
    <xf numFmtId="10" fontId="14" fillId="0" borderId="0" xfId="0" applyNumberFormat="1" applyFont="1" applyAlignment="1" applyProtection="1">
      <alignment horizontal="center" vertical="center"/>
    </xf>
    <xf numFmtId="0" fontId="16" fillId="0" borderId="7" xfId="0" applyFont="1" applyFill="1" applyBorder="1" applyAlignment="1" applyProtection="1">
      <alignment vertical="center"/>
    </xf>
    <xf numFmtId="0" fontId="16" fillId="2" borderId="36" xfId="0" applyFont="1" applyFill="1" applyBorder="1" applyAlignment="1" applyProtection="1">
      <alignment horizontal="center" vertical="center"/>
    </xf>
    <xf numFmtId="0" fontId="16" fillId="3" borderId="39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vertical="center"/>
    </xf>
    <xf numFmtId="164" fontId="16" fillId="0" borderId="8" xfId="0" quotePrefix="1" applyNumberFormat="1" applyFont="1" applyFill="1" applyBorder="1" applyAlignment="1" applyProtection="1">
      <alignment horizontal="left" vertical="center"/>
    </xf>
    <xf numFmtId="0" fontId="16" fillId="0" borderId="11" xfId="0" applyFont="1" applyFill="1" applyBorder="1" applyAlignment="1" applyProtection="1">
      <alignment horizontal="right" vertical="center"/>
    </xf>
    <xf numFmtId="0" fontId="16" fillId="4" borderId="34" xfId="0" applyFont="1" applyFill="1" applyBorder="1" applyAlignment="1" applyProtection="1">
      <alignment vertical="center"/>
    </xf>
    <xf numFmtId="0" fontId="16" fillId="4" borderId="35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vertical="center"/>
    </xf>
    <xf numFmtId="0" fontId="16" fillId="0" borderId="16" xfId="0" applyFont="1" applyFill="1" applyBorder="1" applyAlignment="1" applyProtection="1">
      <alignment vertical="center" wrapText="1"/>
    </xf>
    <xf numFmtId="0" fontId="16" fillId="0" borderId="16" xfId="0" applyFont="1" applyFill="1" applyBorder="1" applyAlignment="1" applyProtection="1">
      <alignment horizontal="right" vertical="center"/>
    </xf>
    <xf numFmtId="2" fontId="16" fillId="2" borderId="28" xfId="0" applyNumberFormat="1" applyFont="1" applyFill="1" applyBorder="1" applyAlignment="1" applyProtection="1">
      <alignment vertical="center"/>
    </xf>
    <xf numFmtId="165" fontId="17" fillId="2" borderId="29" xfId="1" applyNumberFormat="1" applyFont="1" applyFill="1" applyBorder="1" applyAlignment="1" applyProtection="1">
      <alignment horizontal="center" vertical="center"/>
    </xf>
    <xf numFmtId="0" fontId="17" fillId="0" borderId="19" xfId="0" applyFont="1" applyFill="1" applyBorder="1" applyAlignment="1" applyProtection="1">
      <alignment vertical="center"/>
    </xf>
    <xf numFmtId="165" fontId="17" fillId="5" borderId="29" xfId="1" applyNumberFormat="1" applyFont="1" applyFill="1" applyBorder="1" applyAlignment="1" applyProtection="1">
      <alignment horizontal="center" vertical="center"/>
    </xf>
    <xf numFmtId="165" fontId="10" fillId="6" borderId="29" xfId="1" applyNumberFormat="1" applyFont="1" applyFill="1" applyBorder="1" applyAlignment="1" applyProtection="1">
      <alignment horizontal="center" vertical="center"/>
    </xf>
    <xf numFmtId="165" fontId="17" fillId="8" borderId="29" xfId="1" applyNumberFormat="1" applyFont="1" applyFill="1" applyBorder="1" applyAlignment="1" applyProtection="1">
      <alignment horizontal="center" vertical="center"/>
    </xf>
    <xf numFmtId="0" fontId="17" fillId="0" borderId="20" xfId="0" applyFont="1" applyFill="1" applyBorder="1" applyAlignment="1" applyProtection="1">
      <alignment vertical="center"/>
    </xf>
    <xf numFmtId="0" fontId="16" fillId="0" borderId="21" xfId="0" applyFont="1" applyFill="1" applyBorder="1" applyAlignment="1" applyProtection="1">
      <alignment vertical="center" wrapText="1"/>
    </xf>
    <xf numFmtId="0" fontId="16" fillId="0" borderId="21" xfId="0" applyFont="1" applyFill="1" applyBorder="1" applyAlignment="1" applyProtection="1">
      <alignment horizontal="right" vertical="center"/>
    </xf>
    <xf numFmtId="165" fontId="17" fillId="7" borderId="32" xfId="1" applyNumberFormat="1" applyFont="1" applyFill="1" applyBorder="1" applyAlignment="1" applyProtection="1">
      <alignment horizontal="center" vertical="center"/>
    </xf>
    <xf numFmtId="166" fontId="11" fillId="4" borderId="38" xfId="0" applyNumberFormat="1" applyFont="1" applyFill="1" applyBorder="1" applyAlignment="1" applyProtection="1">
      <alignment horizontal="center" vertical="center" wrapText="1"/>
    </xf>
    <xf numFmtId="166" fontId="11" fillId="2" borderId="36" xfId="0" applyNumberFormat="1" applyFont="1" applyFill="1" applyBorder="1" applyAlignment="1" applyProtection="1">
      <alignment horizontal="center" vertical="center" wrapText="1"/>
    </xf>
    <xf numFmtId="166" fontId="11" fillId="2" borderId="37" xfId="0" applyNumberFormat="1" applyFont="1" applyFill="1" applyBorder="1" applyAlignment="1" applyProtection="1">
      <alignment horizontal="center" vertical="center" wrapText="1"/>
    </xf>
    <xf numFmtId="166" fontId="11" fillId="2" borderId="39" xfId="0" applyNumberFormat="1" applyFont="1" applyFill="1" applyBorder="1" applyAlignment="1" applyProtection="1">
      <alignment horizontal="center" vertical="center" wrapText="1"/>
    </xf>
    <xf numFmtId="166" fontId="11" fillId="5" borderId="36" xfId="0" applyNumberFormat="1" applyFont="1" applyFill="1" applyBorder="1" applyAlignment="1" applyProtection="1">
      <alignment horizontal="center" vertical="center" wrapText="1"/>
    </xf>
    <xf numFmtId="166" fontId="11" fillId="5" borderId="37" xfId="0" applyNumberFormat="1" applyFont="1" applyFill="1" applyBorder="1" applyAlignment="1" applyProtection="1">
      <alignment horizontal="center" vertical="center" wrapText="1"/>
    </xf>
    <xf numFmtId="166" fontId="11" fillId="5" borderId="39" xfId="0" applyNumberFormat="1" applyFont="1" applyFill="1" applyBorder="1" applyAlignment="1" applyProtection="1">
      <alignment horizontal="center" vertical="center" wrapText="1"/>
    </xf>
    <xf numFmtId="166" fontId="11" fillId="6" borderId="36" xfId="0" applyNumberFormat="1" applyFont="1" applyFill="1" applyBorder="1" applyAlignment="1" applyProtection="1">
      <alignment horizontal="center" vertical="center" wrapText="1"/>
    </xf>
    <xf numFmtId="166" fontId="11" fillId="6" borderId="37" xfId="0" applyNumberFormat="1" applyFont="1" applyFill="1" applyBorder="1" applyAlignment="1" applyProtection="1">
      <alignment horizontal="center" vertical="center" wrapText="1"/>
    </xf>
    <xf numFmtId="166" fontId="11" fillId="6" borderId="39" xfId="0" applyNumberFormat="1" applyFont="1" applyFill="1" applyBorder="1" applyAlignment="1" applyProtection="1">
      <alignment horizontal="center" vertical="center" wrapText="1"/>
    </xf>
    <xf numFmtId="166" fontId="11" fillId="8" borderId="36" xfId="0" applyNumberFormat="1" applyFont="1" applyFill="1" applyBorder="1" applyAlignment="1" applyProtection="1">
      <alignment horizontal="center" vertical="center" wrapText="1"/>
    </xf>
    <xf numFmtId="166" fontId="11" fillId="8" borderId="37" xfId="0" applyNumberFormat="1" applyFont="1" applyFill="1" applyBorder="1" applyAlignment="1" applyProtection="1">
      <alignment horizontal="center" vertical="center" wrapText="1"/>
    </xf>
    <xf numFmtId="166" fontId="11" fillId="8" borderId="39" xfId="0" applyNumberFormat="1" applyFont="1" applyFill="1" applyBorder="1" applyAlignment="1" applyProtection="1">
      <alignment horizontal="center" vertical="center" wrapText="1"/>
    </xf>
    <xf numFmtId="166" fontId="11" fillId="7" borderId="40" xfId="0" applyNumberFormat="1" applyFont="1" applyFill="1" applyBorder="1" applyAlignment="1" applyProtection="1">
      <alignment horizontal="center" vertical="center" wrapText="1"/>
    </xf>
    <xf numFmtId="166" fontId="11" fillId="7" borderId="39" xfId="0" applyNumberFormat="1" applyFont="1" applyFill="1" applyBorder="1" applyAlignment="1" applyProtection="1">
      <alignment horizontal="center" vertical="center" wrapText="1"/>
    </xf>
    <xf numFmtId="166" fontId="11" fillId="7" borderId="37" xfId="0" applyNumberFormat="1" applyFont="1" applyFill="1" applyBorder="1" applyAlignment="1" applyProtection="1">
      <alignment horizontal="center" vertical="center" wrapText="1"/>
    </xf>
    <xf numFmtId="166" fontId="11" fillId="7" borderId="27" xfId="0" applyNumberFormat="1" applyFont="1" applyFill="1" applyBorder="1" applyAlignment="1" applyProtection="1">
      <alignment horizontal="center" vertical="center" wrapText="1"/>
    </xf>
    <xf numFmtId="0" fontId="21" fillId="0" borderId="45" xfId="0" applyFont="1" applyBorder="1" applyAlignment="1" applyProtection="1">
      <alignment horizontal="center" vertical="center" wrapText="1"/>
    </xf>
    <xf numFmtId="0" fontId="21" fillId="0" borderId="44" xfId="0" applyFont="1" applyBorder="1" applyAlignment="1" applyProtection="1">
      <alignment vertical="center" wrapText="1"/>
    </xf>
    <xf numFmtId="49" fontId="21" fillId="0" borderId="44" xfId="0" applyNumberFormat="1" applyFont="1" applyBorder="1" applyAlignment="1" applyProtection="1">
      <alignment vertical="center" wrapText="1"/>
    </xf>
    <xf numFmtId="0" fontId="21" fillId="0" borderId="44" xfId="0" applyFont="1" applyFill="1" applyBorder="1" applyAlignment="1" applyProtection="1">
      <alignment horizontal="center" vertical="center" wrapText="1"/>
    </xf>
    <xf numFmtId="0" fontId="21" fillId="0" borderId="44" xfId="0" applyFont="1" applyFill="1" applyBorder="1" applyAlignment="1" applyProtection="1">
      <alignment horizontal="center" vertical="center"/>
    </xf>
    <xf numFmtId="0" fontId="21" fillId="0" borderId="41" xfId="0" applyFont="1" applyFill="1" applyBorder="1" applyAlignment="1" applyProtection="1">
      <alignment horizontal="center" vertical="center"/>
    </xf>
    <xf numFmtId="0" fontId="21" fillId="0" borderId="48" xfId="0" applyFont="1" applyFill="1" applyBorder="1" applyAlignment="1" applyProtection="1">
      <alignment horizontal="center" vertical="center"/>
    </xf>
    <xf numFmtId="167" fontId="21" fillId="0" borderId="45" xfId="0" applyNumberFormat="1" applyFont="1" applyBorder="1" applyAlignment="1" applyProtection="1">
      <alignment horizontal="center" vertical="center"/>
    </xf>
    <xf numFmtId="167" fontId="21" fillId="0" borderId="48" xfId="0" applyNumberFormat="1" applyFont="1" applyBorder="1" applyAlignment="1" applyProtection="1">
      <alignment horizontal="center" vertical="center"/>
    </xf>
    <xf numFmtId="167" fontId="21" fillId="0" borderId="44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21" fillId="0" borderId="28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vertical="center" wrapText="1"/>
    </xf>
    <xf numFmtId="49" fontId="21" fillId="0" borderId="1" xfId="0" applyNumberFormat="1" applyFont="1" applyBorder="1" applyAlignment="1" applyProtection="1">
      <alignment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/>
    </xf>
    <xf numFmtId="0" fontId="21" fillId="0" borderId="29" xfId="0" applyFont="1" applyFill="1" applyBorder="1" applyAlignment="1" applyProtection="1">
      <alignment horizontal="center" vertical="center"/>
    </xf>
    <xf numFmtId="167" fontId="21" fillId="0" borderId="28" xfId="0" applyNumberFormat="1" applyFont="1" applyBorder="1" applyAlignment="1" applyProtection="1">
      <alignment horizontal="center" vertical="center"/>
    </xf>
    <xf numFmtId="167" fontId="21" fillId="0" borderId="1" xfId="0" applyNumberFormat="1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vertical="center" wrapText="1"/>
    </xf>
    <xf numFmtId="0" fontId="21" fillId="0" borderId="30" xfId="0" applyFont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vertical="center" wrapText="1"/>
    </xf>
    <xf numFmtId="0" fontId="22" fillId="0" borderId="31" xfId="0" applyFont="1" applyBorder="1" applyAlignment="1" applyProtection="1">
      <alignment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/>
    </xf>
    <xf numFmtId="0" fontId="21" fillId="0" borderId="32" xfId="0" applyFont="1" applyFill="1" applyBorder="1" applyAlignment="1" applyProtection="1">
      <alignment horizontal="center" vertical="center"/>
    </xf>
    <xf numFmtId="167" fontId="21" fillId="0" borderId="53" xfId="0" applyNumberFormat="1" applyFont="1" applyBorder="1" applyAlignment="1" applyProtection="1">
      <alignment horizontal="center" vertical="center"/>
    </xf>
    <xf numFmtId="167" fontId="21" fillId="0" borderId="4" xfId="0" applyNumberFormat="1" applyFont="1" applyBorder="1" applyAlignment="1" applyProtection="1">
      <alignment horizontal="center" vertical="center"/>
    </xf>
    <xf numFmtId="167" fontId="21" fillId="0" borderId="29" xfId="0" applyNumberFormat="1" applyFont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21" fillId="0" borderId="1" xfId="0" applyFont="1" applyFill="1" applyBorder="1" applyAlignment="1" applyProtection="1">
      <alignment vertical="center" wrapText="1"/>
    </xf>
    <xf numFmtId="0" fontId="23" fillId="0" borderId="31" xfId="0" applyFont="1" applyBorder="1" applyAlignment="1" applyProtection="1">
      <alignment horizontal="center" vertical="center"/>
    </xf>
    <xf numFmtId="167" fontId="21" fillId="0" borderId="30" xfId="0" applyNumberFormat="1" applyFont="1" applyBorder="1" applyAlignment="1" applyProtection="1">
      <alignment horizontal="center" vertical="center"/>
    </xf>
    <xf numFmtId="167" fontId="21" fillId="0" borderId="32" xfId="0" applyNumberFormat="1" applyFont="1" applyBorder="1" applyAlignment="1" applyProtection="1">
      <alignment horizontal="center" vertical="center"/>
    </xf>
    <xf numFmtId="0" fontId="23" fillId="0" borderId="44" xfId="0" applyFont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3" fillId="0" borderId="1" xfId="0" applyFont="1" applyFill="1" applyBorder="1" applyAlignment="1" applyProtection="1">
      <alignment horizontal="center" vertical="center"/>
    </xf>
    <xf numFmtId="0" fontId="21" fillId="0" borderId="28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166" fontId="16" fillId="0" borderId="0" xfId="0" applyNumberFormat="1" applyFont="1" applyAlignment="1" applyProtection="1">
      <alignment horizontal="center" vertical="center"/>
    </xf>
    <xf numFmtId="10" fontId="16" fillId="0" borderId="0" xfId="0" applyNumberFormat="1" applyFont="1" applyAlignment="1" applyProtection="1">
      <alignment horizontal="center" vertical="center"/>
    </xf>
    <xf numFmtId="167" fontId="27" fillId="2" borderId="0" xfId="0" applyNumberFormat="1" applyFont="1" applyFill="1" applyAlignment="1" applyProtection="1">
      <alignment horizontal="center" vertical="center"/>
    </xf>
    <xf numFmtId="166" fontId="21" fillId="9" borderId="45" xfId="0" applyNumberFormat="1" applyFont="1" applyFill="1" applyBorder="1" applyAlignment="1" applyProtection="1">
      <alignment horizontal="center" vertical="center"/>
      <protection locked="0"/>
    </xf>
    <xf numFmtId="10" fontId="21" fillId="9" borderId="48" xfId="0" applyNumberFormat="1" applyFont="1" applyFill="1" applyBorder="1" applyAlignment="1" applyProtection="1">
      <alignment horizontal="center" vertical="center"/>
      <protection locked="0"/>
    </xf>
    <xf numFmtId="166" fontId="21" fillId="9" borderId="28" xfId="0" applyNumberFormat="1" applyFont="1" applyFill="1" applyBorder="1" applyAlignment="1" applyProtection="1">
      <alignment horizontal="center" vertical="center"/>
      <protection locked="0"/>
    </xf>
    <xf numFmtId="10" fontId="21" fillId="9" borderId="29" xfId="0" applyNumberFormat="1" applyFont="1" applyFill="1" applyBorder="1" applyAlignment="1" applyProtection="1">
      <alignment horizontal="center" vertical="center"/>
      <protection locked="0"/>
    </xf>
    <xf numFmtId="166" fontId="21" fillId="9" borderId="30" xfId="0" applyNumberFormat="1" applyFont="1" applyFill="1" applyBorder="1" applyAlignment="1" applyProtection="1">
      <alignment horizontal="center" vertical="center"/>
      <protection locked="0"/>
    </xf>
    <xf numFmtId="10" fontId="21" fillId="9" borderId="32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Protection="1"/>
    <xf numFmtId="0" fontId="16" fillId="0" borderId="0" xfId="0" applyFont="1" applyFill="1" applyProtection="1"/>
    <xf numFmtId="0" fontId="16" fillId="0" borderId="0" xfId="0" applyFont="1" applyFill="1" applyAlignment="1" applyProtection="1">
      <alignment horizontal="center" vertical="center"/>
    </xf>
    <xf numFmtId="0" fontId="16" fillId="0" borderId="7" xfId="0" applyFont="1" applyFill="1" applyBorder="1" applyProtection="1"/>
    <xf numFmtId="0" fontId="16" fillId="2" borderId="4" xfId="0" applyFont="1" applyFill="1" applyBorder="1" applyAlignment="1" applyProtection="1">
      <alignment horizontal="center" vertical="center"/>
    </xf>
    <xf numFmtId="0" fontId="17" fillId="0" borderId="10" xfId="0" applyFont="1" applyFill="1" applyBorder="1" applyProtection="1"/>
    <xf numFmtId="164" fontId="16" fillId="0" borderId="8" xfId="0" quotePrefix="1" applyNumberFormat="1" applyFont="1" applyFill="1" applyBorder="1" applyAlignment="1" applyProtection="1">
      <alignment horizontal="left"/>
    </xf>
    <xf numFmtId="0" fontId="16" fillId="0" borderId="11" xfId="0" applyFont="1" applyFill="1" applyBorder="1" applyAlignment="1" applyProtection="1">
      <alignment horizontal="right"/>
    </xf>
    <xf numFmtId="0" fontId="16" fillId="4" borderId="12" xfId="0" applyFont="1" applyFill="1" applyBorder="1" applyProtection="1"/>
    <xf numFmtId="0" fontId="16" fillId="0" borderId="13" xfId="0" applyFont="1" applyFill="1" applyBorder="1" applyProtection="1"/>
    <xf numFmtId="0" fontId="17" fillId="0" borderId="14" xfId="0" applyFont="1" applyFill="1" applyBorder="1" applyAlignment="1" applyProtection="1">
      <alignment horizontal="center" vertical="center"/>
    </xf>
    <xf numFmtId="2" fontId="16" fillId="2" borderId="17" xfId="0" applyNumberFormat="1" applyFont="1" applyFill="1" applyBorder="1" applyAlignment="1" applyProtection="1">
      <alignment vertical="center"/>
    </xf>
    <xf numFmtId="165" fontId="17" fillId="2" borderId="18" xfId="1" applyNumberFormat="1" applyFont="1" applyFill="1" applyBorder="1" applyAlignment="1" applyProtection="1">
      <alignment horizontal="center" vertical="center"/>
    </xf>
    <xf numFmtId="2" fontId="16" fillId="5" borderId="17" xfId="0" applyNumberFormat="1" applyFont="1" applyFill="1" applyBorder="1" applyAlignment="1" applyProtection="1">
      <alignment vertical="center"/>
    </xf>
    <xf numFmtId="165" fontId="17" fillId="5" borderId="18" xfId="1" applyNumberFormat="1" applyFont="1" applyFill="1" applyBorder="1" applyAlignment="1" applyProtection="1">
      <alignment horizontal="center" vertical="center"/>
    </xf>
    <xf numFmtId="2" fontId="16" fillId="6" borderId="17" xfId="0" applyNumberFormat="1" applyFont="1" applyFill="1" applyBorder="1" applyAlignment="1" applyProtection="1">
      <alignment vertical="center"/>
    </xf>
    <xf numFmtId="165" fontId="10" fillId="6" borderId="18" xfId="1" applyNumberFormat="1" applyFont="1" applyFill="1" applyBorder="1" applyAlignment="1" applyProtection="1">
      <alignment horizontal="center" vertical="center"/>
    </xf>
    <xf numFmtId="2" fontId="16" fillId="8" borderId="17" xfId="0" applyNumberFormat="1" applyFont="1" applyFill="1" applyBorder="1" applyAlignment="1" applyProtection="1">
      <alignment vertical="center"/>
    </xf>
    <xf numFmtId="165" fontId="17" fillId="8" borderId="18" xfId="1" applyNumberFormat="1" applyFont="1" applyFill="1" applyBorder="1" applyAlignment="1" applyProtection="1">
      <alignment horizontal="center" vertical="center"/>
    </xf>
    <xf numFmtId="2" fontId="16" fillId="7" borderId="22" xfId="0" applyNumberFormat="1" applyFont="1" applyFill="1" applyBorder="1" applyAlignment="1" applyProtection="1">
      <alignment vertical="center"/>
    </xf>
    <xf numFmtId="165" fontId="17" fillId="7" borderId="24" xfId="1" applyNumberFormat="1" applyFont="1" applyFill="1" applyBorder="1" applyAlignment="1" applyProtection="1">
      <alignment horizontal="center" vertical="center"/>
    </xf>
    <xf numFmtId="0" fontId="16" fillId="0" borderId="69" xfId="0" applyFont="1" applyBorder="1" applyAlignment="1" applyProtection="1"/>
    <xf numFmtId="0" fontId="16" fillId="0" borderId="23" xfId="0" applyFont="1" applyBorder="1" applyAlignment="1" applyProtection="1"/>
    <xf numFmtId="166" fontId="18" fillId="0" borderId="0" xfId="0" applyNumberFormat="1" applyFont="1" applyBorder="1" applyAlignment="1" applyProtection="1">
      <alignment horizontal="center" vertical="center"/>
    </xf>
    <xf numFmtId="166" fontId="10" fillId="4" borderId="37" xfId="0" applyNumberFormat="1" applyFont="1" applyFill="1" applyBorder="1" applyAlignment="1" applyProtection="1">
      <alignment horizontal="center" vertical="center" wrapText="1"/>
    </xf>
    <xf numFmtId="166" fontId="10" fillId="2" borderId="36" xfId="0" applyNumberFormat="1" applyFont="1" applyFill="1" applyBorder="1" applyAlignment="1" applyProtection="1">
      <alignment horizontal="center" vertical="center" wrapText="1"/>
    </xf>
    <xf numFmtId="166" fontId="10" fillId="2" borderId="37" xfId="0" applyNumberFormat="1" applyFont="1" applyFill="1" applyBorder="1" applyAlignment="1" applyProtection="1">
      <alignment horizontal="center" vertical="center" wrapText="1"/>
    </xf>
    <xf numFmtId="166" fontId="10" fillId="2" borderId="39" xfId="0" applyNumberFormat="1" applyFont="1" applyFill="1" applyBorder="1" applyAlignment="1" applyProtection="1">
      <alignment horizontal="center" vertical="center" wrapText="1"/>
    </xf>
    <xf numFmtId="166" fontId="10" fillId="5" borderId="36" xfId="0" applyNumberFormat="1" applyFont="1" applyFill="1" applyBorder="1" applyAlignment="1" applyProtection="1">
      <alignment horizontal="center" vertical="center" wrapText="1"/>
    </xf>
    <xf numFmtId="166" fontId="10" fillId="5" borderId="37" xfId="0" applyNumberFormat="1" applyFont="1" applyFill="1" applyBorder="1" applyAlignment="1" applyProtection="1">
      <alignment horizontal="center" vertical="center" wrapText="1"/>
    </xf>
    <xf numFmtId="166" fontId="10" fillId="5" borderId="39" xfId="0" applyNumberFormat="1" applyFont="1" applyFill="1" applyBorder="1" applyAlignment="1" applyProtection="1">
      <alignment horizontal="center" vertical="center" wrapText="1"/>
    </xf>
    <xf numFmtId="166" fontId="10" fillId="6" borderId="36" xfId="0" applyNumberFormat="1" applyFont="1" applyFill="1" applyBorder="1" applyAlignment="1" applyProtection="1">
      <alignment horizontal="center" vertical="center" wrapText="1"/>
    </xf>
    <xf numFmtId="166" fontId="10" fillId="6" borderId="37" xfId="0" applyNumberFormat="1" applyFont="1" applyFill="1" applyBorder="1" applyAlignment="1" applyProtection="1">
      <alignment horizontal="center" vertical="center" wrapText="1"/>
    </xf>
    <xf numFmtId="166" fontId="10" fillId="6" borderId="39" xfId="0" applyNumberFormat="1" applyFont="1" applyFill="1" applyBorder="1" applyAlignment="1" applyProtection="1">
      <alignment horizontal="center" vertical="center" wrapText="1"/>
    </xf>
    <xf numFmtId="166" fontId="10" fillId="8" borderId="36" xfId="0" applyNumberFormat="1" applyFont="1" applyFill="1" applyBorder="1" applyAlignment="1" applyProtection="1">
      <alignment horizontal="center" vertical="center" wrapText="1"/>
    </xf>
    <xf numFmtId="166" fontId="10" fillId="8" borderId="37" xfId="0" applyNumberFormat="1" applyFont="1" applyFill="1" applyBorder="1" applyAlignment="1" applyProtection="1">
      <alignment horizontal="center" vertical="center" wrapText="1"/>
    </xf>
    <xf numFmtId="166" fontId="10" fillId="8" borderId="39" xfId="0" applyNumberFormat="1" applyFont="1" applyFill="1" applyBorder="1" applyAlignment="1" applyProtection="1">
      <alignment horizontal="center" vertical="center" wrapText="1"/>
    </xf>
    <xf numFmtId="166" fontId="10" fillId="7" borderId="40" xfId="0" applyNumberFormat="1" applyFont="1" applyFill="1" applyBorder="1" applyAlignment="1" applyProtection="1">
      <alignment horizontal="center" vertical="center" wrapText="1"/>
    </xf>
    <xf numFmtId="166" fontId="10" fillId="7" borderId="37" xfId="0" applyNumberFormat="1" applyFont="1" applyFill="1" applyBorder="1" applyAlignment="1" applyProtection="1">
      <alignment horizontal="center" vertical="center" wrapText="1"/>
    </xf>
    <xf numFmtId="166" fontId="10" fillId="7" borderId="27" xfId="0" applyNumberFormat="1" applyFont="1" applyFill="1" applyBorder="1" applyAlignment="1" applyProtection="1">
      <alignment horizontal="center" vertical="center" wrapText="1"/>
    </xf>
    <xf numFmtId="49" fontId="21" fillId="0" borderId="44" xfId="0" applyNumberFormat="1" applyFont="1" applyBorder="1" applyAlignment="1" applyProtection="1">
      <alignment horizontal="center" vertical="center"/>
    </xf>
    <xf numFmtId="0" fontId="21" fillId="0" borderId="46" xfId="0" applyFont="1" applyFill="1" applyBorder="1" applyAlignment="1" applyProtection="1">
      <alignment horizontal="center" vertical="center" wrapText="1"/>
    </xf>
    <xf numFmtId="0" fontId="21" fillId="0" borderId="62" xfId="0" applyFont="1" applyFill="1" applyBorder="1" applyAlignment="1" applyProtection="1">
      <alignment horizontal="center" vertical="center" wrapText="1"/>
    </xf>
    <xf numFmtId="0" fontId="23" fillId="0" borderId="62" xfId="0" applyFont="1" applyFill="1" applyBorder="1" applyAlignment="1" applyProtection="1">
      <alignment horizontal="center" vertical="center"/>
    </xf>
    <xf numFmtId="0" fontId="23" fillId="0" borderId="45" xfId="0" applyFont="1" applyBorder="1" applyAlignment="1" applyProtection="1">
      <alignment horizontal="center" vertical="center"/>
    </xf>
    <xf numFmtId="0" fontId="23" fillId="0" borderId="2" xfId="0" applyFont="1" applyBorder="1" applyAlignment="1" applyProtection="1">
      <alignment horizontal="center" vertical="center"/>
    </xf>
    <xf numFmtId="0" fontId="23" fillId="0" borderId="48" xfId="0" applyFont="1" applyFill="1" applyBorder="1" applyAlignment="1" applyProtection="1">
      <alignment horizontal="center" vertical="center"/>
    </xf>
    <xf numFmtId="0" fontId="23" fillId="0" borderId="62" xfId="0" applyFont="1" applyBorder="1" applyAlignment="1" applyProtection="1">
      <alignment horizontal="center" vertical="center"/>
    </xf>
    <xf numFmtId="167" fontId="23" fillId="0" borderId="44" xfId="0" applyNumberFormat="1" applyFont="1" applyFill="1" applyBorder="1" applyAlignment="1" applyProtection="1">
      <alignment horizontal="center" vertical="center"/>
    </xf>
    <xf numFmtId="0" fontId="23" fillId="0" borderId="28" xfId="0" applyNumberFormat="1" applyFont="1" applyBorder="1" applyAlignment="1" applyProtection="1">
      <alignment horizontal="center" vertical="center"/>
    </xf>
    <xf numFmtId="166" fontId="23" fillId="0" borderId="45" xfId="0" applyNumberFormat="1" applyFont="1" applyBorder="1" applyAlignment="1" applyProtection="1">
      <alignment horizontal="center" vertical="center"/>
    </xf>
    <xf numFmtId="0" fontId="23" fillId="0" borderId="0" xfId="0" applyFont="1" applyProtection="1"/>
    <xf numFmtId="49" fontId="21" fillId="0" borderId="1" xfId="0" applyNumberFormat="1" applyFont="1" applyBorder="1" applyAlignment="1" applyProtection="1">
      <alignment horizontal="center" vertical="center"/>
    </xf>
    <xf numFmtId="0" fontId="21" fillId="0" borderId="20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56" xfId="0" applyFont="1" applyFill="1" applyBorder="1" applyAlignment="1" applyProtection="1">
      <alignment horizontal="center" vertical="center" wrapText="1"/>
    </xf>
    <xf numFmtId="0" fontId="23" fillId="0" borderId="57" xfId="0" applyFont="1" applyFill="1" applyBorder="1" applyAlignment="1" applyProtection="1">
      <alignment horizontal="center" vertical="center"/>
    </xf>
    <xf numFmtId="0" fontId="23" fillId="0" borderId="28" xfId="0" applyFont="1" applyBorder="1" applyAlignment="1" applyProtection="1">
      <alignment horizontal="center" vertical="center"/>
    </xf>
    <xf numFmtId="0" fontId="23" fillId="0" borderId="35" xfId="0" applyFont="1" applyFill="1" applyBorder="1" applyAlignment="1" applyProtection="1">
      <alignment horizontal="center" vertical="center"/>
    </xf>
    <xf numFmtId="0" fontId="23" fillId="0" borderId="56" xfId="0" applyFont="1" applyFill="1" applyBorder="1" applyAlignment="1" applyProtection="1">
      <alignment horizontal="center" vertical="center"/>
    </xf>
    <xf numFmtId="0" fontId="23" fillId="0" borderId="56" xfId="0" applyFont="1" applyBorder="1" applyAlignment="1" applyProtection="1">
      <alignment horizontal="center" vertical="center"/>
    </xf>
    <xf numFmtId="167" fontId="23" fillId="0" borderId="1" xfId="0" applyNumberFormat="1" applyFont="1" applyFill="1" applyBorder="1" applyAlignment="1" applyProtection="1">
      <alignment horizontal="center" vertical="center"/>
    </xf>
    <xf numFmtId="167" fontId="23" fillId="0" borderId="2" xfId="0" applyNumberFormat="1" applyFont="1" applyFill="1" applyBorder="1" applyAlignment="1" applyProtection="1">
      <alignment horizontal="center" vertical="center"/>
    </xf>
    <xf numFmtId="166" fontId="23" fillId="0" borderId="28" xfId="0" applyNumberFormat="1" applyFont="1" applyBorder="1" applyAlignment="1" applyProtection="1">
      <alignment horizontal="center" vertical="center"/>
    </xf>
    <xf numFmtId="0" fontId="21" fillId="0" borderId="57" xfId="0" applyFont="1" applyFill="1" applyBorder="1" applyAlignment="1" applyProtection="1">
      <alignment horizontal="center" vertical="center" wrapText="1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horizontal="center"/>
    </xf>
    <xf numFmtId="0" fontId="24" fillId="0" borderId="0" xfId="0" applyFont="1" applyProtection="1"/>
    <xf numFmtId="0" fontId="23" fillId="0" borderId="4" xfId="0" applyFont="1" applyBorder="1" applyAlignment="1" applyProtection="1">
      <alignment horizontal="center" vertical="center"/>
    </xf>
    <xf numFmtId="49" fontId="21" fillId="0" borderId="4" xfId="0" applyNumberFormat="1" applyFont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</xf>
    <xf numFmtId="0" fontId="21" fillId="0" borderId="80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/>
    </xf>
    <xf numFmtId="0" fontId="23" fillId="0" borderId="80" xfId="0" applyFont="1" applyFill="1" applyBorder="1" applyAlignment="1" applyProtection="1">
      <alignment horizontal="center" vertical="center"/>
    </xf>
    <xf numFmtId="0" fontId="23" fillId="0" borderId="53" xfId="0" applyFont="1" applyBorder="1" applyAlignment="1" applyProtection="1">
      <alignment horizontal="center" vertical="center"/>
    </xf>
    <xf numFmtId="0" fontId="23" fillId="0" borderId="72" xfId="0" applyFont="1" applyFill="1" applyBorder="1" applyAlignment="1" applyProtection="1">
      <alignment horizontal="center" vertical="center"/>
    </xf>
    <xf numFmtId="0" fontId="23" fillId="0" borderId="43" xfId="0" applyFont="1" applyFill="1" applyBorder="1" applyAlignment="1" applyProtection="1">
      <alignment horizontal="center" vertical="center"/>
    </xf>
    <xf numFmtId="0" fontId="23" fillId="0" borderId="81" xfId="0" applyFont="1" applyFill="1" applyBorder="1" applyAlignment="1" applyProtection="1">
      <alignment horizontal="center" vertical="center"/>
    </xf>
    <xf numFmtId="0" fontId="23" fillId="0" borderId="81" xfId="0" applyFont="1" applyBorder="1" applyAlignment="1" applyProtection="1">
      <alignment horizontal="center" vertical="center"/>
    </xf>
    <xf numFmtId="167" fontId="23" fillId="0" borderId="4" xfId="0" applyNumberFormat="1" applyFont="1" applyFill="1" applyBorder="1" applyAlignment="1" applyProtection="1">
      <alignment horizontal="center" vertical="center"/>
    </xf>
    <xf numFmtId="167" fontId="23" fillId="0" borderId="72" xfId="0" applyNumberFormat="1" applyFont="1" applyFill="1" applyBorder="1" applyAlignment="1" applyProtection="1">
      <alignment horizontal="center" vertical="center"/>
    </xf>
    <xf numFmtId="166" fontId="23" fillId="0" borderId="53" xfId="0" applyNumberFormat="1" applyFont="1" applyBorder="1" applyAlignment="1" applyProtection="1">
      <alignment horizontal="center" vertical="center"/>
    </xf>
    <xf numFmtId="49" fontId="23" fillId="0" borderId="44" xfId="0" applyNumberFormat="1" applyFont="1" applyBorder="1" applyAlignment="1" applyProtection="1">
      <alignment horizontal="center" vertical="center"/>
    </xf>
    <xf numFmtId="0" fontId="23" fillId="0" borderId="44" xfId="0" applyFont="1" applyFill="1" applyBorder="1" applyAlignment="1" applyProtection="1">
      <alignment horizontal="center" vertical="center"/>
    </xf>
    <xf numFmtId="49" fontId="23" fillId="0" borderId="1" xfId="0" applyNumberFormat="1" applyFont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 wrapText="1"/>
    </xf>
    <xf numFmtId="49" fontId="23" fillId="0" borderId="31" xfId="0" applyNumberFormat="1" applyFont="1" applyBorder="1" applyAlignment="1" applyProtection="1">
      <alignment horizontal="center" vertical="center"/>
    </xf>
    <xf numFmtId="0" fontId="21" fillId="0" borderId="5" xfId="0" applyFont="1" applyFill="1" applyBorder="1" applyAlignment="1" applyProtection="1">
      <alignment horizontal="center" vertical="center" wrapText="1"/>
    </xf>
    <xf numFmtId="0" fontId="21" fillId="0" borderId="58" xfId="0" applyFont="1" applyFill="1" applyBorder="1" applyAlignment="1" applyProtection="1">
      <alignment horizontal="center" vertical="center" wrapText="1"/>
    </xf>
    <xf numFmtId="0" fontId="23" fillId="0" borderId="31" xfId="0" applyFont="1" applyFill="1" applyBorder="1" applyAlignment="1" applyProtection="1">
      <alignment horizontal="center" vertical="center"/>
    </xf>
    <xf numFmtId="0" fontId="23" fillId="0" borderId="58" xfId="0" applyFont="1" applyFill="1" applyBorder="1" applyAlignment="1" applyProtection="1">
      <alignment horizontal="center" vertical="center"/>
    </xf>
    <xf numFmtId="0" fontId="23" fillId="0" borderId="73" xfId="0" applyFont="1" applyFill="1" applyBorder="1" applyAlignment="1" applyProtection="1">
      <alignment horizontal="center" vertical="center"/>
    </xf>
    <xf numFmtId="0" fontId="23" fillId="0" borderId="82" xfId="0" applyFont="1" applyFill="1" applyBorder="1" applyAlignment="1" applyProtection="1">
      <alignment horizontal="center" vertical="center"/>
    </xf>
    <xf numFmtId="0" fontId="23" fillId="0" borderId="82" xfId="0" applyFont="1" applyBorder="1" applyAlignment="1" applyProtection="1">
      <alignment horizontal="center" vertical="center"/>
    </xf>
    <xf numFmtId="167" fontId="23" fillId="0" borderId="31" xfId="0" applyNumberFormat="1" applyFont="1" applyFill="1" applyBorder="1" applyAlignment="1" applyProtection="1">
      <alignment horizontal="center" vertical="center"/>
    </xf>
    <xf numFmtId="167" fontId="23" fillId="0" borderId="42" xfId="0" applyNumberFormat="1" applyFont="1" applyFill="1" applyBorder="1" applyAlignment="1" applyProtection="1">
      <alignment horizontal="center" vertical="center"/>
    </xf>
    <xf numFmtId="166" fontId="23" fillId="0" borderId="30" xfId="0" applyNumberFormat="1" applyFont="1" applyBorder="1" applyAlignment="1" applyProtection="1">
      <alignment horizontal="center" vertical="center"/>
    </xf>
    <xf numFmtId="49" fontId="23" fillId="0" borderId="2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 vertical="center"/>
    </xf>
    <xf numFmtId="166" fontId="23" fillId="0" borderId="0" xfId="0" applyNumberFormat="1" applyFont="1" applyAlignment="1" applyProtection="1">
      <alignment horizontal="center" vertical="center"/>
    </xf>
    <xf numFmtId="167" fontId="23" fillId="0" borderId="0" xfId="0" applyNumberFormat="1" applyFont="1" applyAlignment="1" applyProtection="1">
      <alignment horizontal="center" vertical="center"/>
    </xf>
    <xf numFmtId="167" fontId="26" fillId="0" borderId="0" xfId="0" applyNumberFormat="1" applyFont="1" applyAlignment="1" applyProtection="1">
      <alignment horizontal="center" vertical="center"/>
    </xf>
    <xf numFmtId="10" fontId="23" fillId="9" borderId="46" xfId="0" applyNumberFormat="1" applyFont="1" applyFill="1" applyBorder="1" applyAlignment="1" applyProtection="1">
      <alignment horizontal="center" vertical="center"/>
      <protection locked="0"/>
    </xf>
    <xf numFmtId="10" fontId="23" fillId="9" borderId="20" xfId="0" applyNumberFormat="1" applyFont="1" applyFill="1" applyBorder="1" applyAlignment="1" applyProtection="1">
      <alignment horizontal="center" vertical="center"/>
      <protection locked="0"/>
    </xf>
    <xf numFmtId="10" fontId="23" fillId="9" borderId="19" xfId="0" applyNumberFormat="1" applyFont="1" applyFill="1" applyBorder="1" applyAlignment="1" applyProtection="1">
      <alignment horizontal="center" vertical="center"/>
      <protection locked="0"/>
    </xf>
    <xf numFmtId="10" fontId="23" fillId="9" borderId="3" xfId="0" applyNumberFormat="1" applyFont="1" applyFill="1" applyBorder="1" applyAlignment="1" applyProtection="1">
      <alignment horizontal="center" vertical="center"/>
      <protection locked="0"/>
    </xf>
    <xf numFmtId="10" fontId="23" fillId="9" borderId="49" xfId="0" applyNumberFormat="1" applyFont="1" applyFill="1" applyBorder="1" applyAlignment="1" applyProtection="1">
      <alignment horizontal="center" vertical="center"/>
      <protection locked="0"/>
    </xf>
    <xf numFmtId="0" fontId="23" fillId="0" borderId="45" xfId="0" applyFont="1" applyBorder="1" applyAlignment="1">
      <alignment horizontal="center" wrapText="1"/>
    </xf>
    <xf numFmtId="0" fontId="23" fillId="0" borderId="44" xfId="0" applyFont="1" applyBorder="1" applyAlignment="1">
      <alignment horizontal="left" wrapText="1"/>
    </xf>
    <xf numFmtId="0" fontId="23" fillId="0" borderId="44" xfId="0" applyFont="1" applyFill="1" applyBorder="1" applyAlignment="1">
      <alignment horizontal="center" vertical="center" wrapText="1"/>
    </xf>
    <xf numFmtId="166" fontId="21" fillId="9" borderId="47" xfId="0" applyNumberFormat="1" applyFont="1" applyFill="1" applyBorder="1" applyAlignment="1">
      <alignment horizontal="center" vertical="center"/>
    </xf>
    <xf numFmtId="0" fontId="21" fillId="0" borderId="0" xfId="0" applyFont="1"/>
    <xf numFmtId="0" fontId="23" fillId="0" borderId="28" xfId="0" applyFont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 wrapText="1"/>
    </xf>
    <xf numFmtId="166" fontId="21" fillId="9" borderId="6" xfId="0" applyNumberFormat="1" applyFont="1" applyFill="1" applyBorder="1" applyAlignment="1">
      <alignment horizontal="center" vertical="center"/>
    </xf>
    <xf numFmtId="0" fontId="23" fillId="0" borderId="30" xfId="0" applyFont="1" applyBorder="1" applyAlignment="1">
      <alignment horizontal="center" wrapText="1"/>
    </xf>
    <xf numFmtId="0" fontId="23" fillId="0" borderId="31" xfId="0" applyFont="1" applyBorder="1" applyAlignment="1">
      <alignment horizontal="left" wrapText="1"/>
    </xf>
    <xf numFmtId="0" fontId="23" fillId="0" borderId="31" xfId="0" applyFont="1" applyFill="1" applyBorder="1" applyAlignment="1">
      <alignment horizontal="center" vertical="center" wrapText="1"/>
    </xf>
    <xf numFmtId="166" fontId="21" fillId="9" borderId="70" xfId="0" applyNumberFormat="1" applyFont="1" applyFill="1" applyBorder="1" applyAlignment="1">
      <alignment horizontal="center" vertical="center"/>
    </xf>
    <xf numFmtId="166" fontId="21" fillId="0" borderId="31" xfId="0" applyNumberFormat="1" applyFont="1" applyBorder="1" applyAlignment="1">
      <alignment horizontal="center" vertical="center"/>
    </xf>
    <xf numFmtId="167" fontId="23" fillId="9" borderId="47" xfId="0" applyNumberFormat="1" applyFont="1" applyFill="1" applyBorder="1" applyAlignment="1" applyProtection="1">
      <alignment horizontal="center" vertical="center"/>
      <protection locked="0"/>
    </xf>
    <xf numFmtId="167" fontId="23" fillId="9" borderId="33" xfId="0" applyNumberFormat="1" applyFont="1" applyFill="1" applyBorder="1" applyAlignment="1" applyProtection="1">
      <alignment horizontal="center" vertical="center"/>
      <protection locked="0"/>
    </xf>
    <xf numFmtId="167" fontId="23" fillId="9" borderId="54" xfId="0" applyNumberFormat="1" applyFont="1" applyFill="1" applyBorder="1" applyAlignment="1" applyProtection="1">
      <alignment horizontal="center" vertical="center"/>
      <protection locked="0"/>
    </xf>
    <xf numFmtId="167" fontId="23" fillId="9" borderId="6" xfId="0" applyNumberFormat="1" applyFont="1" applyFill="1" applyBorder="1" applyAlignment="1" applyProtection="1">
      <alignment horizontal="center" vertical="center"/>
      <protection locked="0"/>
    </xf>
    <xf numFmtId="167" fontId="23" fillId="9" borderId="71" xfId="0" applyNumberFormat="1" applyFont="1" applyFill="1" applyBorder="1" applyAlignment="1" applyProtection="1">
      <alignment horizontal="center" vertical="center"/>
      <protection locked="0"/>
    </xf>
    <xf numFmtId="167" fontId="23" fillId="0" borderId="0" xfId="0" applyNumberFormat="1" applyFont="1" applyProtection="1"/>
    <xf numFmtId="10" fontId="23" fillId="9" borderId="44" xfId="1" applyNumberFormat="1" applyFont="1" applyFill="1" applyBorder="1" applyAlignment="1" applyProtection="1">
      <alignment horizontal="center" vertical="center"/>
    </xf>
    <xf numFmtId="10" fontId="23" fillId="9" borderId="2" xfId="1" applyNumberFormat="1" applyFont="1" applyFill="1" applyBorder="1" applyAlignment="1" applyProtection="1">
      <alignment horizontal="center" vertical="center"/>
    </xf>
    <xf numFmtId="10" fontId="23" fillId="9" borderId="72" xfId="1" applyNumberFormat="1" applyFont="1" applyFill="1" applyBorder="1" applyAlignment="1" applyProtection="1">
      <alignment horizontal="center" vertical="center"/>
    </xf>
    <xf numFmtId="10" fontId="23" fillId="9" borderId="1" xfId="1" applyNumberFormat="1" applyFont="1" applyFill="1" applyBorder="1" applyAlignment="1" applyProtection="1">
      <alignment horizontal="center" vertical="center"/>
    </xf>
    <xf numFmtId="10" fontId="23" fillId="9" borderId="42" xfId="1" applyNumberFormat="1" applyFont="1" applyFill="1" applyBorder="1" applyAlignment="1" applyProtection="1">
      <alignment horizontal="center" vertical="center"/>
    </xf>
    <xf numFmtId="0" fontId="23" fillId="0" borderId="34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5" xfId="0" applyFont="1" applyFill="1" applyBorder="1" applyAlignment="1">
      <alignment horizontal="center" vertical="center"/>
    </xf>
    <xf numFmtId="0" fontId="21" fillId="0" borderId="60" xfId="0" applyFont="1" applyFill="1" applyBorder="1" applyAlignment="1">
      <alignment horizontal="center" vertical="center"/>
    </xf>
    <xf numFmtId="167" fontId="21" fillId="9" borderId="40" xfId="0" applyNumberFormat="1" applyFont="1" applyFill="1" applyBorder="1" applyAlignment="1" applyProtection="1">
      <alignment horizontal="center" vertical="center"/>
      <protection locked="0"/>
    </xf>
    <xf numFmtId="10" fontId="21" fillId="9" borderId="39" xfId="0" applyNumberFormat="1" applyFont="1" applyFill="1" applyBorder="1" applyAlignment="1" applyProtection="1">
      <alignment horizontal="center" vertical="center"/>
      <protection locked="0"/>
    </xf>
    <xf numFmtId="166" fontId="21" fillId="0" borderId="39" xfId="0" applyNumberFormat="1" applyFont="1" applyBorder="1" applyAlignment="1">
      <alignment vertical="center"/>
    </xf>
    <xf numFmtId="0" fontId="23" fillId="0" borderId="28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 wrapText="1"/>
    </xf>
    <xf numFmtId="0" fontId="23" fillId="0" borderId="31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/>
    </xf>
    <xf numFmtId="0" fontId="21" fillId="0" borderId="61" xfId="0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10" fontId="23" fillId="0" borderId="0" xfId="0" applyNumberFormat="1" applyFont="1" applyAlignment="1">
      <alignment horizontal="center" vertical="center"/>
    </xf>
    <xf numFmtId="0" fontId="31" fillId="0" borderId="36" xfId="0" applyFont="1" applyFill="1" applyBorder="1" applyAlignment="1" applyProtection="1">
      <alignment horizontal="center" vertical="center" wrapText="1"/>
    </xf>
    <xf numFmtId="0" fontId="31" fillId="0" borderId="37" xfId="0" applyFont="1" applyFill="1" applyBorder="1" applyAlignment="1" applyProtection="1">
      <alignment horizontal="center" vertical="center" wrapText="1"/>
    </xf>
    <xf numFmtId="0" fontId="22" fillId="0" borderId="37" xfId="0" applyFont="1" applyFill="1" applyBorder="1" applyAlignment="1" applyProtection="1">
      <alignment horizontal="center" vertical="center" wrapText="1"/>
    </xf>
    <xf numFmtId="0" fontId="31" fillId="0" borderId="38" xfId="0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 applyProtection="1">
      <alignment horizontal="center" vertical="center" wrapText="1"/>
    </xf>
    <xf numFmtId="166" fontId="22" fillId="9" borderId="27" xfId="0" applyNumberFormat="1" applyFont="1" applyFill="1" applyBorder="1" applyAlignment="1" applyProtection="1">
      <alignment horizontal="center" vertical="center" wrapText="1"/>
    </xf>
    <xf numFmtId="10" fontId="22" fillId="9" borderId="25" xfId="1" applyNumberFormat="1" applyFont="1" applyFill="1" applyBorder="1" applyAlignment="1" applyProtection="1">
      <alignment horizontal="center" vertical="center" wrapText="1"/>
    </xf>
    <xf numFmtId="166" fontId="22" fillId="4" borderId="36" xfId="0" applyNumberFormat="1" applyFont="1" applyFill="1" applyBorder="1" applyAlignment="1" applyProtection="1">
      <alignment horizontal="center" vertical="center" wrapText="1"/>
    </xf>
    <xf numFmtId="166" fontId="22" fillId="4" borderId="37" xfId="0" applyNumberFormat="1" applyFont="1" applyFill="1" applyBorder="1" applyAlignment="1" applyProtection="1">
      <alignment horizontal="center" vertical="center" wrapText="1"/>
    </xf>
    <xf numFmtId="0" fontId="31" fillId="0" borderId="39" xfId="0" applyFont="1" applyFill="1" applyBorder="1" applyAlignment="1" applyProtection="1">
      <alignment horizontal="center" vertical="center" wrapText="1"/>
    </xf>
    <xf numFmtId="0" fontId="22" fillId="0" borderId="36" xfId="0" applyFont="1" applyFill="1" applyBorder="1" applyAlignment="1" applyProtection="1">
      <alignment horizontal="center" vertical="center" wrapText="1"/>
    </xf>
    <xf numFmtId="0" fontId="22" fillId="0" borderId="40" xfId="0" applyFont="1" applyFill="1" applyBorder="1" applyAlignment="1" applyProtection="1">
      <alignment horizontal="center" vertical="center" wrapText="1"/>
    </xf>
    <xf numFmtId="0" fontId="22" fillId="0" borderId="38" xfId="0" applyFont="1" applyFill="1" applyBorder="1" applyAlignment="1" applyProtection="1">
      <alignment horizontal="center" vertical="center" wrapText="1"/>
    </xf>
    <xf numFmtId="0" fontId="31" fillId="9" borderId="39" xfId="0" applyFont="1" applyFill="1" applyBorder="1" applyAlignment="1" applyProtection="1">
      <alignment horizontal="center" vertical="center" wrapText="1"/>
    </xf>
    <xf numFmtId="166" fontId="22" fillId="9" borderId="25" xfId="0" applyNumberFormat="1" applyFont="1" applyFill="1" applyBorder="1" applyAlignment="1" applyProtection="1">
      <alignment horizontal="center" vertical="center" wrapText="1"/>
    </xf>
    <xf numFmtId="10" fontId="22" fillId="9" borderId="26" xfId="1" applyNumberFormat="1" applyFont="1" applyFill="1" applyBorder="1" applyAlignment="1" applyProtection="1">
      <alignment horizontal="center" vertical="center" wrapText="1"/>
    </xf>
    <xf numFmtId="10" fontId="22" fillId="0" borderId="25" xfId="1" applyNumberFormat="1" applyFont="1" applyFill="1" applyBorder="1" applyAlignment="1" applyProtection="1">
      <alignment horizontal="center" vertical="center" wrapText="1"/>
    </xf>
    <xf numFmtId="10" fontId="22" fillId="0" borderId="26" xfId="1" applyNumberFormat="1" applyFont="1" applyFill="1" applyBorder="1" applyAlignment="1" applyProtection="1">
      <alignment horizontal="center" vertical="center" wrapText="1"/>
    </xf>
    <xf numFmtId="10" fontId="22" fillId="4" borderId="25" xfId="1" applyNumberFormat="1" applyFont="1" applyFill="1" applyBorder="1" applyAlignment="1" applyProtection="1">
      <alignment horizontal="center" vertical="center" wrapText="1"/>
    </xf>
    <xf numFmtId="0" fontId="31" fillId="0" borderId="77" xfId="0" applyFont="1" applyFill="1" applyBorder="1" applyAlignment="1">
      <alignment horizontal="center" vertical="center" wrapText="1"/>
    </xf>
    <xf numFmtId="0" fontId="31" fillId="0" borderId="41" xfId="0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31" fillId="0" borderId="79" xfId="0" applyFont="1" applyFill="1" applyBorder="1" applyAlignment="1">
      <alignment horizontal="center" vertical="center" wrapText="1"/>
    </xf>
    <xf numFmtId="0" fontId="31" fillId="0" borderId="63" xfId="0" applyFont="1" applyFill="1" applyBorder="1" applyAlignment="1">
      <alignment horizontal="center" vertical="center" wrapText="1"/>
    </xf>
    <xf numFmtId="166" fontId="22" fillId="9" borderId="63" xfId="0" applyNumberFormat="1" applyFont="1" applyFill="1" applyBorder="1" applyAlignment="1">
      <alignment horizontal="center" vertical="center" wrapText="1"/>
    </xf>
    <xf numFmtId="10" fontId="22" fillId="9" borderId="12" xfId="1" applyNumberFormat="1" applyFont="1" applyFill="1" applyBorder="1" applyAlignment="1">
      <alignment horizontal="center" vertical="center" wrapText="1"/>
    </xf>
    <xf numFmtId="166" fontId="22" fillId="4" borderId="77" xfId="0" applyNumberFormat="1" applyFont="1" applyFill="1" applyBorder="1" applyAlignment="1">
      <alignment horizontal="center" vertical="center" wrapText="1"/>
    </xf>
    <xf numFmtId="166" fontId="22" fillId="4" borderId="41" xfId="0" applyNumberFormat="1" applyFont="1" applyFill="1" applyBorder="1" applyAlignment="1">
      <alignment horizontal="center" vertical="center" wrapText="1"/>
    </xf>
    <xf numFmtId="166" fontId="22" fillId="4" borderId="79" xfId="0" applyNumberFormat="1" applyFont="1" applyFill="1" applyBorder="1" applyAlignment="1">
      <alignment horizontal="center" vertical="center" wrapText="1"/>
    </xf>
    <xf numFmtId="166" fontId="22" fillId="4" borderId="25" xfId="0" applyNumberFormat="1" applyFont="1" applyFill="1" applyBorder="1" applyAlignment="1">
      <alignment horizontal="center" vertical="center" wrapText="1"/>
    </xf>
    <xf numFmtId="166" fontId="22" fillId="2" borderId="36" xfId="0" applyNumberFormat="1" applyFont="1" applyFill="1" applyBorder="1" applyAlignment="1">
      <alignment horizontal="center" vertical="center" wrapText="1"/>
    </xf>
    <xf numFmtId="166" fontId="22" fillId="2" borderId="37" xfId="0" applyNumberFormat="1" applyFont="1" applyFill="1" applyBorder="1" applyAlignment="1">
      <alignment horizontal="center" vertical="center" wrapText="1"/>
    </xf>
    <xf numFmtId="166" fontId="22" fillId="2" borderId="39" xfId="0" applyNumberFormat="1" applyFont="1" applyFill="1" applyBorder="1" applyAlignment="1">
      <alignment horizontal="center" vertical="center" wrapText="1"/>
    </xf>
    <xf numFmtId="166" fontId="22" fillId="2" borderId="55" xfId="0" applyNumberFormat="1" applyFont="1" applyFill="1" applyBorder="1" applyAlignment="1">
      <alignment horizontal="center" vertical="center" wrapText="1"/>
    </xf>
    <xf numFmtId="166" fontId="22" fillId="5" borderId="36" xfId="0" applyNumberFormat="1" applyFont="1" applyFill="1" applyBorder="1" applyAlignment="1">
      <alignment horizontal="center" vertical="center" wrapText="1"/>
    </xf>
    <xf numFmtId="166" fontId="22" fillId="5" borderId="37" xfId="0" applyNumberFormat="1" applyFont="1" applyFill="1" applyBorder="1" applyAlignment="1">
      <alignment horizontal="center" vertical="center" wrapText="1"/>
    </xf>
    <xf numFmtId="166" fontId="22" fillId="5" borderId="39" xfId="0" applyNumberFormat="1" applyFont="1" applyFill="1" applyBorder="1" applyAlignment="1">
      <alignment horizontal="center" vertical="center" wrapText="1"/>
    </xf>
    <xf numFmtId="166" fontId="22" fillId="5" borderId="55" xfId="0" applyNumberFormat="1" applyFont="1" applyFill="1" applyBorder="1" applyAlignment="1">
      <alignment horizontal="center" vertical="center" wrapText="1"/>
    </xf>
    <xf numFmtId="166" fontId="22" fillId="6" borderId="36" xfId="0" applyNumberFormat="1" applyFont="1" applyFill="1" applyBorder="1" applyAlignment="1">
      <alignment horizontal="center" vertical="center" wrapText="1"/>
    </xf>
    <xf numFmtId="166" fontId="22" fillId="6" borderId="37" xfId="0" applyNumberFormat="1" applyFont="1" applyFill="1" applyBorder="1" applyAlignment="1">
      <alignment horizontal="center" vertical="center" wrapText="1"/>
    </xf>
    <xf numFmtId="166" fontId="22" fillId="6" borderId="39" xfId="0" applyNumberFormat="1" applyFont="1" applyFill="1" applyBorder="1" applyAlignment="1">
      <alignment horizontal="center" vertical="center" wrapText="1"/>
    </xf>
    <xf numFmtId="166" fontId="22" fillId="6" borderId="55" xfId="0" applyNumberFormat="1" applyFont="1" applyFill="1" applyBorder="1" applyAlignment="1">
      <alignment horizontal="center" vertical="center" wrapText="1"/>
    </xf>
    <xf numFmtId="166" fontId="22" fillId="8" borderId="36" xfId="0" applyNumberFormat="1" applyFont="1" applyFill="1" applyBorder="1" applyAlignment="1">
      <alignment horizontal="center" vertical="center" wrapText="1"/>
    </xf>
    <xf numFmtId="166" fontId="22" fillId="8" borderId="37" xfId="0" applyNumberFormat="1" applyFont="1" applyFill="1" applyBorder="1" applyAlignment="1">
      <alignment horizontal="center" vertical="center" wrapText="1"/>
    </xf>
    <xf numFmtId="166" fontId="22" fillId="8" borderId="39" xfId="0" applyNumberFormat="1" applyFont="1" applyFill="1" applyBorder="1" applyAlignment="1">
      <alignment horizontal="center" vertical="center" wrapText="1"/>
    </xf>
    <xf numFmtId="166" fontId="22" fillId="8" borderId="55" xfId="0" applyNumberFormat="1" applyFont="1" applyFill="1" applyBorder="1" applyAlignment="1">
      <alignment horizontal="center" vertical="center" wrapText="1"/>
    </xf>
    <xf numFmtId="166" fontId="22" fillId="7" borderId="40" xfId="0" applyNumberFormat="1" applyFont="1" applyFill="1" applyBorder="1" applyAlignment="1">
      <alignment horizontal="center" vertical="center" wrapText="1"/>
    </xf>
    <xf numFmtId="166" fontId="22" fillId="7" borderId="39" xfId="0" applyNumberFormat="1" applyFont="1" applyFill="1" applyBorder="1" applyAlignment="1">
      <alignment horizontal="center" vertical="center" wrapText="1"/>
    </xf>
    <xf numFmtId="166" fontId="22" fillId="7" borderId="37" xfId="0" applyNumberFormat="1" applyFont="1" applyFill="1" applyBorder="1" applyAlignment="1">
      <alignment horizontal="center" vertical="center" wrapText="1"/>
    </xf>
    <xf numFmtId="166" fontId="22" fillId="7" borderId="27" xfId="0" applyNumberFormat="1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 wrapText="1"/>
    </xf>
    <xf numFmtId="0" fontId="23" fillId="0" borderId="44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center" vertical="center" wrapText="1"/>
    </xf>
    <xf numFmtId="0" fontId="21" fillId="0" borderId="46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 wrapText="1"/>
    </xf>
    <xf numFmtId="0" fontId="21" fillId="8" borderId="3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66" fontId="21" fillId="0" borderId="73" xfId="0" applyNumberFormat="1" applyFont="1" applyBorder="1" applyAlignment="1">
      <alignment horizontal="center" vertical="center"/>
    </xf>
    <xf numFmtId="166" fontId="21" fillId="0" borderId="43" xfId="0" applyNumberFormat="1" applyFont="1" applyBorder="1" applyAlignment="1">
      <alignment horizontal="center" vertical="center"/>
    </xf>
    <xf numFmtId="10" fontId="21" fillId="9" borderId="73" xfId="0" applyNumberFormat="1" applyFont="1" applyFill="1" applyBorder="1" applyAlignment="1" applyProtection="1">
      <alignment horizontal="center" vertical="center"/>
      <protection locked="0"/>
    </xf>
    <xf numFmtId="167" fontId="21" fillId="9" borderId="50" xfId="0" applyNumberFormat="1" applyFont="1" applyFill="1" applyBorder="1" applyAlignment="1" applyProtection="1">
      <alignment horizontal="center" vertical="center"/>
      <protection locked="0"/>
    </xf>
    <xf numFmtId="167" fontId="21" fillId="9" borderId="69" xfId="0" applyNumberFormat="1" applyFont="1" applyFill="1" applyBorder="1" applyAlignment="1" applyProtection="1">
      <alignment horizontal="center" vertical="center"/>
      <protection locked="0"/>
    </xf>
    <xf numFmtId="167" fontId="21" fillId="9" borderId="45" xfId="0" applyNumberFormat="1" applyFont="1" applyFill="1" applyBorder="1" applyAlignment="1" applyProtection="1">
      <alignment horizontal="center" vertical="center"/>
      <protection locked="0"/>
    </xf>
    <xf numFmtId="167" fontId="21" fillId="9" borderId="76" xfId="0" applyNumberFormat="1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1" fillId="0" borderId="38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166" fontId="22" fillId="9" borderId="25" xfId="0" applyNumberFormat="1" applyFont="1" applyFill="1" applyBorder="1" applyAlignment="1">
      <alignment horizontal="center" vertical="center" wrapText="1"/>
    </xf>
    <xf numFmtId="10" fontId="22" fillId="9" borderId="26" xfId="1" applyNumberFormat="1" applyFont="1" applyFill="1" applyBorder="1" applyAlignment="1">
      <alignment horizontal="center" vertical="center" wrapText="1"/>
    </xf>
    <xf numFmtId="166" fontId="22" fillId="4" borderId="36" xfId="0" applyNumberFormat="1" applyFont="1" applyFill="1" applyBorder="1" applyAlignment="1">
      <alignment horizontal="center" vertical="center" wrapText="1"/>
    </xf>
    <xf numFmtId="166" fontId="22" fillId="4" borderId="37" xfId="0" applyNumberFormat="1" applyFont="1" applyFill="1" applyBorder="1" applyAlignment="1">
      <alignment horizontal="center" vertical="center" wrapText="1"/>
    </xf>
    <xf numFmtId="166" fontId="22" fillId="7" borderId="83" xfId="0" applyNumberFormat="1" applyFont="1" applyFill="1" applyBorder="1" applyAlignment="1">
      <alignment horizontal="center" vertical="center" wrapText="1"/>
    </xf>
    <xf numFmtId="166" fontId="22" fillId="7" borderId="78" xfId="0" applyNumberFormat="1" applyFont="1" applyFill="1" applyBorder="1" applyAlignment="1">
      <alignment horizontal="center" vertical="center" wrapText="1"/>
    </xf>
    <xf numFmtId="0" fontId="21" fillId="0" borderId="44" xfId="0" applyFont="1" applyBorder="1"/>
    <xf numFmtId="0" fontId="21" fillId="0" borderId="44" xfId="2" applyFont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center" vertical="center"/>
    </xf>
    <xf numFmtId="0" fontId="21" fillId="0" borderId="50" xfId="0" applyFont="1" applyFill="1" applyBorder="1" applyAlignment="1">
      <alignment horizontal="center" vertical="center"/>
    </xf>
    <xf numFmtId="0" fontId="21" fillId="0" borderId="31" xfId="0" applyFont="1" applyBorder="1"/>
    <xf numFmtId="0" fontId="21" fillId="0" borderId="31" xfId="2" applyFont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80" xfId="0" applyFont="1" applyFill="1" applyBorder="1" applyAlignment="1">
      <alignment horizontal="center" vertical="center"/>
    </xf>
    <xf numFmtId="0" fontId="21" fillId="0" borderId="84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49" fontId="23" fillId="0" borderId="37" xfId="0" applyNumberFormat="1" applyFont="1" applyBorder="1" applyAlignment="1">
      <alignment horizontal="center" vertical="center"/>
    </xf>
    <xf numFmtId="0" fontId="21" fillId="0" borderId="37" xfId="0" applyFont="1" applyBorder="1"/>
    <xf numFmtId="0" fontId="23" fillId="0" borderId="55" xfId="0" applyFont="1" applyBorder="1" applyAlignment="1">
      <alignment horizontal="center"/>
    </xf>
    <xf numFmtId="0" fontId="21" fillId="0" borderId="37" xfId="0" applyFont="1" applyFill="1" applyBorder="1" applyAlignment="1">
      <alignment horizontal="center" vertical="center" wrapText="1"/>
    </xf>
    <xf numFmtId="0" fontId="21" fillId="0" borderId="37" xfId="2" applyFont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/>
    </xf>
    <xf numFmtId="166" fontId="21" fillId="0" borderId="39" xfId="0" applyNumberFormat="1" applyFont="1" applyBorder="1" applyAlignment="1">
      <alignment horizontal="center" vertical="center"/>
    </xf>
    <xf numFmtId="166" fontId="23" fillId="0" borderId="36" xfId="0" applyNumberFormat="1" applyFont="1" applyBorder="1" applyAlignment="1">
      <alignment horizontal="center" vertical="center"/>
    </xf>
    <xf numFmtId="166" fontId="23" fillId="0" borderId="27" xfId="0" applyNumberFormat="1" applyFont="1" applyBorder="1" applyAlignment="1">
      <alignment horizontal="center" vertical="center"/>
    </xf>
    <xf numFmtId="0" fontId="23" fillId="0" borderId="25" xfId="0" applyFont="1" applyBorder="1"/>
    <xf numFmtId="166" fontId="21" fillId="0" borderId="26" xfId="0" applyNumberFormat="1" applyFont="1" applyBorder="1" applyAlignment="1">
      <alignment horizontal="center" vertical="center"/>
    </xf>
    <xf numFmtId="167" fontId="21" fillId="9" borderId="53" xfId="0" applyNumberFormat="1" applyFont="1" applyFill="1" applyBorder="1" applyAlignment="1" applyProtection="1">
      <alignment horizontal="center" vertical="center"/>
      <protection locked="0"/>
    </xf>
    <xf numFmtId="167" fontId="21" fillId="9" borderId="36" xfId="0" applyNumberFormat="1" applyFont="1" applyFill="1" applyBorder="1" applyAlignment="1" applyProtection="1">
      <alignment horizontal="center" vertical="center"/>
      <protection locked="0"/>
    </xf>
    <xf numFmtId="10" fontId="21" fillId="9" borderId="74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0" fontId="14" fillId="0" borderId="0" xfId="0" applyFont="1" applyFill="1" applyProtection="1"/>
    <xf numFmtId="0" fontId="14" fillId="0" borderId="0" xfId="0" applyFont="1" applyBorder="1" applyAlignment="1" applyProtection="1">
      <alignment horizontal="center"/>
    </xf>
    <xf numFmtId="0" fontId="16" fillId="4" borderId="34" xfId="0" applyFont="1" applyFill="1" applyBorder="1" applyProtection="1"/>
    <xf numFmtId="2" fontId="16" fillId="5" borderId="28" xfId="0" applyNumberFormat="1" applyFont="1" applyFill="1" applyBorder="1" applyAlignment="1" applyProtection="1">
      <alignment vertical="center"/>
    </xf>
    <xf numFmtId="2" fontId="16" fillId="6" borderId="28" xfId="0" applyNumberFormat="1" applyFont="1" applyFill="1" applyBorder="1" applyAlignment="1" applyProtection="1">
      <alignment vertical="center"/>
    </xf>
    <xf numFmtId="2" fontId="16" fillId="8" borderId="28" xfId="0" applyNumberFormat="1" applyFont="1" applyFill="1" applyBorder="1" applyAlignment="1" applyProtection="1">
      <alignment vertical="center"/>
    </xf>
    <xf numFmtId="2" fontId="16" fillId="7" borderId="30" xfId="0" applyNumberFormat="1" applyFont="1" applyFill="1" applyBorder="1" applyAlignment="1" applyProtection="1">
      <alignment vertical="center"/>
    </xf>
    <xf numFmtId="166" fontId="11" fillId="4" borderId="25" xfId="0" applyNumberFormat="1" applyFont="1" applyFill="1" applyBorder="1" applyAlignment="1" applyProtection="1">
      <alignment horizontal="center" vertical="center" wrapText="1"/>
    </xf>
    <xf numFmtId="166" fontId="11" fillId="2" borderId="55" xfId="0" applyNumberFormat="1" applyFont="1" applyFill="1" applyBorder="1" applyAlignment="1" applyProtection="1">
      <alignment horizontal="center" vertical="center" wrapText="1"/>
    </xf>
    <xf numFmtId="166" fontId="11" fillId="5" borderId="55" xfId="0" applyNumberFormat="1" applyFont="1" applyFill="1" applyBorder="1" applyAlignment="1" applyProtection="1">
      <alignment horizontal="center" vertical="center" wrapText="1"/>
    </xf>
    <xf numFmtId="166" fontId="11" fillId="6" borderId="55" xfId="0" applyNumberFormat="1" applyFont="1" applyFill="1" applyBorder="1" applyAlignment="1" applyProtection="1">
      <alignment horizontal="center" vertical="center" wrapText="1"/>
    </xf>
    <xf numFmtId="166" fontId="11" fillId="8" borderId="55" xfId="0" applyNumberFormat="1" applyFont="1" applyFill="1" applyBorder="1" applyAlignment="1" applyProtection="1">
      <alignment horizontal="center" vertical="center" wrapText="1"/>
    </xf>
    <xf numFmtId="166" fontId="12" fillId="0" borderId="45" xfId="0" applyNumberFormat="1" applyFont="1" applyBorder="1" applyAlignment="1" applyProtection="1">
      <alignment horizontal="center" vertical="center"/>
    </xf>
    <xf numFmtId="166" fontId="12" fillId="0" borderId="48" xfId="0" applyNumberFormat="1" applyFont="1" applyBorder="1" applyAlignment="1" applyProtection="1">
      <alignment horizontal="center" vertical="center"/>
    </xf>
    <xf numFmtId="0" fontId="12" fillId="0" borderId="0" xfId="0" applyFont="1" applyProtection="1"/>
    <xf numFmtId="166" fontId="12" fillId="0" borderId="28" xfId="0" applyNumberFormat="1" applyFont="1" applyBorder="1" applyAlignment="1" applyProtection="1">
      <alignment horizontal="center" vertical="center"/>
    </xf>
    <xf numFmtId="166" fontId="12" fillId="0" borderId="29" xfId="0" applyNumberFormat="1" applyFont="1" applyBorder="1" applyAlignment="1" applyProtection="1">
      <alignment horizontal="center" vertical="center"/>
    </xf>
    <xf numFmtId="166" fontId="12" fillId="0" borderId="30" xfId="0" applyNumberFormat="1" applyFont="1" applyBorder="1" applyAlignment="1" applyProtection="1">
      <alignment horizontal="center" vertical="center"/>
    </xf>
    <xf numFmtId="166" fontId="12" fillId="0" borderId="32" xfId="0" applyNumberFormat="1" applyFont="1" applyBorder="1" applyAlignment="1" applyProtection="1">
      <alignment horizontal="center" vertical="center"/>
    </xf>
    <xf numFmtId="0" fontId="20" fillId="0" borderId="0" xfId="0" applyFont="1" applyProtection="1"/>
    <xf numFmtId="0" fontId="22" fillId="0" borderId="77" xfId="0" applyFont="1" applyFill="1" applyBorder="1" applyAlignment="1">
      <alignment horizontal="center" vertical="center" wrapText="1"/>
    </xf>
    <xf numFmtId="0" fontId="22" fillId="0" borderId="38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166" fontId="22" fillId="4" borderId="38" xfId="0" applyNumberFormat="1" applyFont="1" applyFill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/>
    </xf>
    <xf numFmtId="166" fontId="21" fillId="0" borderId="46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57" xfId="0" applyFont="1" applyFill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166" fontId="21" fillId="0" borderId="10" xfId="0" applyNumberFormat="1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 wrapText="1"/>
    </xf>
    <xf numFmtId="0" fontId="21" fillId="0" borderId="58" xfId="0" applyFont="1" applyFill="1" applyBorder="1" applyAlignment="1">
      <alignment horizontal="center" vertical="center"/>
    </xf>
    <xf numFmtId="166" fontId="21" fillId="0" borderId="5" xfId="0" applyNumberFormat="1" applyFont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10" fontId="21" fillId="0" borderId="0" xfId="0" applyNumberFormat="1" applyFont="1" applyAlignment="1">
      <alignment horizontal="center" vertical="center"/>
    </xf>
    <xf numFmtId="166" fontId="32" fillId="0" borderId="0" xfId="0" applyNumberFormat="1" applyFont="1" applyAlignment="1">
      <alignment horizontal="center" vertical="center"/>
    </xf>
    <xf numFmtId="167" fontId="21" fillId="0" borderId="47" xfId="0" applyNumberFormat="1" applyFont="1" applyBorder="1" applyAlignment="1">
      <alignment horizontal="center" vertical="center"/>
    </xf>
    <xf numFmtId="167" fontId="21" fillId="0" borderId="70" xfId="0" applyNumberFormat="1" applyFont="1" applyBorder="1" applyAlignment="1">
      <alignment horizontal="center" vertical="center"/>
    </xf>
    <xf numFmtId="167" fontId="21" fillId="0" borderId="55" xfId="0" applyNumberFormat="1" applyFont="1" applyBorder="1" applyAlignment="1">
      <alignment horizontal="center" vertical="center"/>
    </xf>
    <xf numFmtId="167" fontId="21" fillId="0" borderId="39" xfId="0" applyNumberFormat="1" applyFont="1" applyBorder="1" applyAlignment="1">
      <alignment horizontal="center" vertical="center"/>
    </xf>
    <xf numFmtId="167" fontId="23" fillId="0" borderId="36" xfId="0" applyNumberFormat="1" applyFont="1" applyBorder="1" applyAlignment="1">
      <alignment horizontal="center" vertical="center"/>
    </xf>
    <xf numFmtId="167" fontId="23" fillId="0" borderId="27" xfId="0" applyNumberFormat="1" applyFont="1" applyBorder="1" applyAlignment="1">
      <alignment horizontal="center" vertical="center"/>
    </xf>
    <xf numFmtId="167" fontId="21" fillId="0" borderId="31" xfId="0" applyNumberFormat="1" applyFont="1" applyBorder="1" applyAlignment="1">
      <alignment horizontal="center" vertical="center"/>
    </xf>
    <xf numFmtId="167" fontId="21" fillId="0" borderId="36" xfId="0" applyNumberFormat="1" applyFont="1" applyBorder="1" applyAlignment="1">
      <alignment horizontal="center" vertical="center"/>
    </xf>
    <xf numFmtId="167" fontId="21" fillId="0" borderId="37" xfId="0" applyNumberFormat="1" applyFont="1" applyBorder="1" applyAlignment="1">
      <alignment horizontal="center" vertical="center"/>
    </xf>
    <xf numFmtId="167" fontId="21" fillId="0" borderId="37" xfId="0" applyNumberFormat="1" applyFont="1" applyBorder="1" applyAlignment="1">
      <alignment vertical="center"/>
    </xf>
    <xf numFmtId="167" fontId="21" fillId="0" borderId="46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/>
    </xf>
    <xf numFmtId="167" fontId="21" fillId="0" borderId="10" xfId="0" applyNumberFormat="1" applyFont="1" applyBorder="1" applyAlignment="1">
      <alignment horizontal="center" vertical="center"/>
    </xf>
    <xf numFmtId="167" fontId="21" fillId="0" borderId="5" xfId="0" applyNumberFormat="1" applyFont="1" applyBorder="1" applyAlignment="1">
      <alignment horizontal="center" vertical="center"/>
    </xf>
    <xf numFmtId="167" fontId="32" fillId="0" borderId="0" xfId="0" applyNumberFormat="1" applyFont="1" applyAlignment="1">
      <alignment horizontal="center" vertical="center"/>
    </xf>
    <xf numFmtId="167" fontId="21" fillId="9" borderId="28" xfId="0" applyNumberFormat="1" applyFont="1" applyFill="1" applyBorder="1" applyAlignment="1" applyProtection="1">
      <alignment horizontal="center" vertical="center"/>
      <protection locked="0"/>
    </xf>
    <xf numFmtId="167" fontId="21" fillId="9" borderId="30" xfId="0" applyNumberFormat="1" applyFont="1" applyFill="1" applyBorder="1" applyAlignment="1" applyProtection="1">
      <alignment horizontal="center" vertical="center"/>
      <protection locked="0"/>
    </xf>
    <xf numFmtId="167" fontId="21" fillId="9" borderId="77" xfId="0" applyNumberFormat="1" applyFont="1" applyFill="1" applyBorder="1" applyAlignment="1" applyProtection="1">
      <alignment horizontal="center" vertical="center"/>
      <protection locked="0"/>
    </xf>
    <xf numFmtId="10" fontId="21" fillId="9" borderId="78" xfId="0" applyNumberFormat="1" applyFont="1" applyFill="1" applyBorder="1" applyAlignment="1" applyProtection="1">
      <alignment horizontal="center" vertical="center"/>
      <protection locked="0"/>
    </xf>
    <xf numFmtId="167" fontId="21" fillId="9" borderId="34" xfId="0" applyNumberFormat="1" applyFont="1" applyFill="1" applyBorder="1" applyAlignment="1" applyProtection="1">
      <alignment horizontal="center" vertical="center"/>
      <protection locked="0"/>
    </xf>
    <xf numFmtId="10" fontId="21" fillId="9" borderId="35" xfId="0" applyNumberFormat="1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Protection="1"/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63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4" fillId="0" borderId="50" xfId="0" applyFont="1" applyBorder="1" applyAlignment="1" applyProtection="1">
      <alignment horizontal="center" vertical="center"/>
    </xf>
    <xf numFmtId="0" fontId="4" fillId="0" borderId="59" xfId="0" applyFont="1" applyBorder="1" applyAlignment="1" applyProtection="1">
      <alignment horizontal="center" vertical="center"/>
    </xf>
    <xf numFmtId="0" fontId="4" fillId="0" borderId="66" xfId="0" applyFont="1" applyBorder="1" applyAlignment="1" applyProtection="1">
      <alignment horizontal="center" vertical="center"/>
    </xf>
    <xf numFmtId="0" fontId="4" fillId="0" borderId="59" xfId="0" applyFont="1" applyBorder="1" applyProtection="1"/>
    <xf numFmtId="0" fontId="4" fillId="0" borderId="51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center" vertical="center"/>
    </xf>
    <xf numFmtId="0" fontId="4" fillId="0" borderId="67" xfId="0" applyFont="1" applyBorder="1" applyAlignment="1" applyProtection="1">
      <alignment horizontal="center" vertical="center"/>
    </xf>
    <xf numFmtId="0" fontId="4" fillId="0" borderId="60" xfId="0" applyFont="1" applyBorder="1" applyProtection="1"/>
    <xf numFmtId="0" fontId="5" fillId="0" borderId="60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52" xfId="0" applyFont="1" applyBorder="1" applyAlignment="1" applyProtection="1">
      <alignment horizontal="center" vertical="center"/>
    </xf>
    <xf numFmtId="0" fontId="4" fillId="0" borderId="61" xfId="0" applyFont="1" applyBorder="1" applyAlignment="1" applyProtection="1">
      <alignment horizontal="center" vertical="center"/>
    </xf>
    <xf numFmtId="0" fontId="4" fillId="0" borderId="68" xfId="0" applyFont="1" applyBorder="1" applyAlignment="1" applyProtection="1">
      <alignment horizontal="center" vertical="center"/>
    </xf>
    <xf numFmtId="0" fontId="4" fillId="0" borderId="6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4" fillId="0" borderId="61" xfId="0" applyFont="1" applyBorder="1" applyProtection="1"/>
    <xf numFmtId="0" fontId="4" fillId="5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/>
    </xf>
    <xf numFmtId="166" fontId="22" fillId="4" borderId="38" xfId="0" applyNumberFormat="1" applyFont="1" applyFill="1" applyBorder="1" applyAlignment="1" applyProtection="1">
      <alignment horizontal="center" vertical="center" wrapText="1"/>
    </xf>
    <xf numFmtId="0" fontId="23" fillId="0" borderId="45" xfId="0" applyFont="1" applyBorder="1" applyAlignment="1" applyProtection="1">
      <alignment horizontal="center" vertical="center" wrapText="1"/>
    </xf>
    <xf numFmtId="0" fontId="23" fillId="0" borderId="44" xfId="0" applyFont="1" applyBorder="1" applyAlignment="1" applyProtection="1">
      <alignment horizontal="center" vertical="center" wrapText="1"/>
    </xf>
    <xf numFmtId="0" fontId="21" fillId="0" borderId="46" xfId="0" applyFont="1" applyFill="1" applyBorder="1" applyAlignment="1" applyProtection="1">
      <alignment horizontal="center" vertical="center"/>
    </xf>
    <xf numFmtId="0" fontId="23" fillId="0" borderId="28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/>
    </xf>
    <xf numFmtId="0" fontId="23" fillId="0" borderId="30" xfId="0" applyFont="1" applyBorder="1" applyAlignment="1" applyProtection="1">
      <alignment horizontal="center" vertical="center" wrapText="1"/>
    </xf>
    <xf numFmtId="0" fontId="23" fillId="0" borderId="31" xfId="0" applyFont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vertical="center" wrapText="1"/>
    </xf>
    <xf numFmtId="0" fontId="21" fillId="0" borderId="49" xfId="0" applyFont="1" applyFill="1" applyBorder="1" applyAlignment="1" applyProtection="1">
      <alignment horizontal="center" vertical="center"/>
    </xf>
    <xf numFmtId="167" fontId="21" fillId="0" borderId="77" xfId="0" applyNumberFormat="1" applyFont="1" applyBorder="1" applyAlignment="1" applyProtection="1">
      <alignment horizontal="center" vertical="center"/>
    </xf>
    <xf numFmtId="167" fontId="21" fillId="0" borderId="75" xfId="0" applyNumberFormat="1" applyFont="1" applyBorder="1" applyAlignment="1" applyProtection="1">
      <alignment horizontal="center" vertical="center"/>
    </xf>
    <xf numFmtId="167" fontId="21" fillId="0" borderId="76" xfId="0" applyNumberFormat="1" applyFont="1" applyBorder="1" applyAlignment="1" applyProtection="1">
      <alignment horizontal="center" vertical="center"/>
    </xf>
    <xf numFmtId="167" fontId="21" fillId="0" borderId="63" xfId="0" applyNumberFormat="1" applyFont="1" applyBorder="1" applyAlignment="1" applyProtection="1">
      <alignment horizontal="center" vertical="center"/>
    </xf>
    <xf numFmtId="167" fontId="21" fillId="0" borderId="64" xfId="0" applyNumberFormat="1" applyFont="1" applyBorder="1" applyAlignment="1" applyProtection="1">
      <alignment horizontal="center" vertical="center"/>
    </xf>
    <xf numFmtId="167" fontId="21" fillId="0" borderId="65" xfId="0" applyNumberFormat="1" applyFont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0" fontId="17" fillId="0" borderId="7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18" fillId="0" borderId="7" xfId="0" applyFont="1" applyFill="1" applyBorder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left" vertical="center"/>
    </xf>
    <xf numFmtId="166" fontId="19" fillId="0" borderId="23" xfId="0" applyNumberFormat="1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</xf>
    <xf numFmtId="0" fontId="22" fillId="0" borderId="4" xfId="0" applyFont="1" applyBorder="1" applyAlignment="1" applyProtection="1">
      <alignment horizontal="left" vertical="center" wrapText="1"/>
    </xf>
    <xf numFmtId="0" fontId="22" fillId="0" borderId="42" xfId="0" applyFont="1" applyBorder="1" applyAlignment="1" applyProtection="1">
      <alignment horizontal="left" vertical="center" wrapText="1"/>
    </xf>
    <xf numFmtId="0" fontId="22" fillId="0" borderId="41" xfId="0" applyFont="1" applyBorder="1" applyAlignment="1" applyProtection="1">
      <alignment horizontal="left" vertical="center" wrapText="1"/>
    </xf>
    <xf numFmtId="0" fontId="22" fillId="0" borderId="72" xfId="0" applyFont="1" applyBorder="1" applyAlignment="1" applyProtection="1">
      <alignment horizontal="left" vertical="center" wrapText="1"/>
    </xf>
    <xf numFmtId="0" fontId="22" fillId="0" borderId="2" xfId="0" applyFont="1" applyBorder="1" applyAlignment="1" applyProtection="1">
      <alignment horizontal="left" vertical="center" wrapText="1"/>
    </xf>
    <xf numFmtId="166" fontId="23" fillId="0" borderId="63" xfId="0" applyNumberFormat="1" applyFont="1" applyBorder="1" applyAlignment="1" applyProtection="1">
      <alignment horizontal="center" vertical="center"/>
    </xf>
    <xf numFmtId="166" fontId="23" fillId="0" borderId="64" xfId="0" applyNumberFormat="1" applyFont="1" applyBorder="1" applyAlignment="1" applyProtection="1">
      <alignment horizontal="center" vertical="center"/>
    </xf>
    <xf numFmtId="166" fontId="23" fillId="0" borderId="65" xfId="0" applyNumberFormat="1" applyFont="1" applyBorder="1" applyAlignment="1" applyProtection="1">
      <alignment horizontal="center" vertical="center"/>
    </xf>
    <xf numFmtId="166" fontId="23" fillId="0" borderId="79" xfId="0" applyNumberFormat="1" applyFont="1" applyBorder="1" applyAlignment="1" applyProtection="1">
      <alignment horizontal="center" vertical="center"/>
    </xf>
    <xf numFmtId="166" fontId="23" fillId="0" borderId="19" xfId="0" applyNumberFormat="1" applyFont="1" applyBorder="1" applyAlignment="1" applyProtection="1">
      <alignment horizontal="center" vertical="center"/>
    </xf>
    <xf numFmtId="166" fontId="23" fillId="0" borderId="49" xfId="0" applyNumberFormat="1" applyFont="1" applyBorder="1" applyAlignment="1" applyProtection="1">
      <alignment horizontal="center" vertical="center"/>
    </xf>
    <xf numFmtId="166" fontId="23" fillId="0" borderId="41" xfId="0" applyNumberFormat="1" applyFont="1" applyBorder="1" applyAlignment="1" applyProtection="1">
      <alignment horizontal="center" vertical="center"/>
    </xf>
    <xf numFmtId="166" fontId="23" fillId="0" borderId="72" xfId="0" applyNumberFormat="1" applyFont="1" applyBorder="1" applyAlignment="1" applyProtection="1">
      <alignment horizontal="center" vertical="center"/>
    </xf>
    <xf numFmtId="166" fontId="23" fillId="0" borderId="42" xfId="0" applyNumberFormat="1" applyFont="1" applyBorder="1" applyAlignment="1" applyProtection="1">
      <alignment horizontal="center" vertical="center"/>
    </xf>
    <xf numFmtId="167" fontId="23" fillId="0" borderId="41" xfId="0" applyNumberFormat="1" applyFont="1" applyBorder="1" applyAlignment="1" applyProtection="1">
      <alignment horizontal="center" vertical="center"/>
    </xf>
    <xf numFmtId="167" fontId="23" fillId="0" borderId="72" xfId="0" applyNumberFormat="1" applyFont="1" applyBorder="1" applyAlignment="1" applyProtection="1">
      <alignment horizontal="center" vertical="center"/>
    </xf>
    <xf numFmtId="167" fontId="23" fillId="0" borderId="42" xfId="0" applyNumberFormat="1" applyFont="1" applyBorder="1" applyAlignment="1" applyProtection="1">
      <alignment horizontal="center" vertical="center"/>
    </xf>
    <xf numFmtId="167" fontId="23" fillId="0" borderId="79" xfId="0" applyNumberFormat="1" applyFont="1" applyBorder="1" applyAlignment="1" applyProtection="1">
      <alignment horizontal="center" vertical="center"/>
    </xf>
    <xf numFmtId="167" fontId="23" fillId="0" borderId="19" xfId="0" applyNumberFormat="1" applyFont="1" applyBorder="1" applyAlignment="1" applyProtection="1">
      <alignment horizontal="center" vertical="center"/>
    </xf>
    <xf numFmtId="167" fontId="23" fillId="0" borderId="49" xfId="0" applyNumberFormat="1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/>
    </xf>
    <xf numFmtId="166" fontId="18" fillId="0" borderId="23" xfId="0" applyNumberFormat="1" applyFont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/>
    </xf>
    <xf numFmtId="0" fontId="15" fillId="0" borderId="7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left"/>
    </xf>
    <xf numFmtId="0" fontId="17" fillId="0" borderId="7" xfId="0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>
      <alignment horizontal="left"/>
    </xf>
    <xf numFmtId="0" fontId="18" fillId="0" borderId="7" xfId="0" applyFont="1" applyFill="1" applyBorder="1" applyAlignment="1" applyProtection="1">
      <alignment horizontal="left"/>
    </xf>
    <xf numFmtId="0" fontId="18" fillId="0" borderId="0" xfId="0" applyFont="1" applyFill="1" applyBorder="1" applyAlignment="1" applyProtection="1">
      <alignment horizontal="left"/>
    </xf>
    <xf numFmtId="0" fontId="16" fillId="3" borderId="8" xfId="0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0" fontId="16" fillId="0" borderId="26" xfId="0" applyFont="1" applyBorder="1" applyAlignment="1" applyProtection="1">
      <alignment horizontal="center"/>
    </xf>
    <xf numFmtId="0" fontId="16" fillId="0" borderId="55" xfId="0" applyFont="1" applyBorder="1" applyAlignment="1" applyProtection="1">
      <alignment horizontal="center"/>
    </xf>
    <xf numFmtId="0" fontId="16" fillId="0" borderId="27" xfId="0" applyFont="1" applyBorder="1" applyAlignment="1" applyProtection="1">
      <alignment horizontal="center"/>
    </xf>
    <xf numFmtId="166" fontId="21" fillId="0" borderId="41" xfId="0" applyNumberFormat="1" applyFont="1" applyBorder="1" applyAlignment="1">
      <alignment horizontal="center" vertical="center"/>
    </xf>
    <xf numFmtId="166" fontId="21" fillId="0" borderId="72" xfId="0" applyNumberFormat="1" applyFont="1" applyBorder="1" applyAlignment="1">
      <alignment horizontal="center" vertical="center"/>
    </xf>
    <xf numFmtId="166" fontId="21" fillId="0" borderId="42" xfId="0" applyNumberFormat="1" applyFont="1" applyBorder="1" applyAlignment="1">
      <alignment horizontal="center" vertical="center"/>
    </xf>
    <xf numFmtId="166" fontId="21" fillId="0" borderId="63" xfId="0" applyNumberFormat="1" applyFont="1" applyBorder="1" applyAlignment="1">
      <alignment horizontal="center" vertical="center"/>
    </xf>
    <xf numFmtId="166" fontId="21" fillId="0" borderId="64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7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7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166" fontId="18" fillId="0" borderId="23" xfId="0" applyNumberFormat="1" applyFont="1" applyBorder="1" applyAlignment="1">
      <alignment horizontal="center" vertical="center"/>
    </xf>
    <xf numFmtId="167" fontId="21" fillId="0" borderId="41" xfId="0" applyNumberFormat="1" applyFont="1" applyBorder="1" applyAlignment="1">
      <alignment horizontal="center" vertical="center"/>
    </xf>
    <xf numFmtId="167" fontId="21" fillId="0" borderId="72" xfId="0" applyNumberFormat="1" applyFont="1" applyBorder="1" applyAlignment="1">
      <alignment horizontal="center" vertical="center"/>
    </xf>
    <xf numFmtId="167" fontId="21" fillId="0" borderId="4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166" fontId="9" fillId="0" borderId="63" xfId="0" applyNumberFormat="1" applyFont="1" applyBorder="1" applyAlignment="1">
      <alignment horizontal="center" vertical="center"/>
    </xf>
    <xf numFmtId="166" fontId="9" fillId="0" borderId="64" xfId="0" applyNumberFormat="1" applyFont="1" applyBorder="1" applyAlignment="1">
      <alignment horizontal="center" vertical="center"/>
    </xf>
    <xf numFmtId="166" fontId="21" fillId="0" borderId="12" xfId="0" applyNumberFormat="1" applyFont="1" applyBorder="1" applyAlignment="1">
      <alignment horizontal="center" vertical="center"/>
    </xf>
    <xf numFmtId="166" fontId="21" fillId="0" borderId="69" xfId="0" applyNumberFormat="1" applyFont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166" fontId="21" fillId="0" borderId="14" xfId="0" applyNumberFormat="1" applyFont="1" applyBorder="1" applyAlignment="1">
      <alignment horizontal="center" vertical="center"/>
    </xf>
    <xf numFmtId="166" fontId="21" fillId="0" borderId="82" xfId="0" applyNumberFormat="1" applyFont="1" applyBorder="1" applyAlignment="1">
      <alignment horizontal="center" vertical="center"/>
    </xf>
    <xf numFmtId="167" fontId="21" fillId="0" borderId="12" xfId="0" applyNumberFormat="1" applyFont="1" applyBorder="1" applyAlignment="1">
      <alignment horizontal="center" vertical="center"/>
    </xf>
    <xf numFmtId="167" fontId="21" fillId="0" borderId="69" xfId="0" applyNumberFormat="1" applyFont="1" applyBorder="1" applyAlignment="1">
      <alignment horizontal="center" vertical="center"/>
    </xf>
    <xf numFmtId="166" fontId="21" fillId="0" borderId="81" xfId="0" applyNumberFormat="1" applyFont="1" applyBorder="1" applyAlignment="1">
      <alignment horizontal="center" vertical="center"/>
    </xf>
    <xf numFmtId="166" fontId="21" fillId="0" borderId="13" xfId="0" applyNumberFormat="1" applyFont="1" applyBorder="1" applyAlignment="1">
      <alignment horizontal="center" vertical="center"/>
    </xf>
    <xf numFmtId="166" fontId="21" fillId="0" borderId="23" xfId="0" applyNumberFormat="1" applyFont="1" applyBorder="1" applyAlignment="1">
      <alignment horizontal="center" vertical="center"/>
    </xf>
    <xf numFmtId="166" fontId="21" fillId="0" borderId="7" xfId="0" applyNumberFormat="1" applyFont="1" applyBorder="1" applyAlignment="1">
      <alignment horizontal="center" vertical="center"/>
    </xf>
    <xf numFmtId="0" fontId="23" fillId="0" borderId="41" xfId="0" applyFont="1" applyBorder="1" applyAlignment="1" applyProtection="1">
      <alignment horizontal="center" vertical="center" wrapText="1"/>
    </xf>
    <xf numFmtId="0" fontId="23" fillId="0" borderId="72" xfId="0" applyFont="1" applyBorder="1" applyAlignment="1" applyProtection="1">
      <alignment horizontal="center" vertical="center" wrapText="1"/>
    </xf>
    <xf numFmtId="0" fontId="23" fillId="0" borderId="42" xfId="0" applyFont="1" applyBorder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166" fontId="12" fillId="0" borderId="77" xfId="0" applyNumberFormat="1" applyFont="1" applyBorder="1" applyAlignment="1" applyProtection="1">
      <alignment horizontal="center" vertical="center"/>
    </xf>
    <xf numFmtId="166" fontId="12" fillId="0" borderId="75" xfId="0" applyNumberFormat="1" applyFont="1" applyBorder="1" applyAlignment="1" applyProtection="1">
      <alignment horizontal="center" vertical="center"/>
    </xf>
    <xf numFmtId="166" fontId="12" fillId="0" borderId="76" xfId="0" applyNumberFormat="1" applyFont="1" applyBorder="1" applyAlignment="1" applyProtection="1">
      <alignment horizontal="center" vertical="center"/>
    </xf>
    <xf numFmtId="166" fontId="21" fillId="0" borderId="77" xfId="0" applyNumberFormat="1" applyFont="1" applyBorder="1" applyAlignment="1" applyProtection="1">
      <alignment horizontal="center" vertical="center"/>
    </xf>
    <xf numFmtId="166" fontId="21" fillId="0" borderId="75" xfId="0" applyNumberFormat="1" applyFont="1" applyBorder="1" applyAlignment="1" applyProtection="1">
      <alignment horizontal="center" vertical="center"/>
    </xf>
    <xf numFmtId="166" fontId="21" fillId="0" borderId="76" xfId="0" applyNumberFormat="1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/>
    </xf>
    <xf numFmtId="166" fontId="12" fillId="0" borderId="63" xfId="0" applyNumberFormat="1" applyFont="1" applyBorder="1" applyAlignment="1" applyProtection="1">
      <alignment horizontal="center" vertical="center"/>
    </xf>
    <xf numFmtId="166" fontId="12" fillId="0" borderId="64" xfId="0" applyNumberFormat="1" applyFont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/>
    </xf>
    <xf numFmtId="166" fontId="33" fillId="0" borderId="23" xfId="0" applyNumberFormat="1" applyFont="1" applyBorder="1" applyAlignment="1" applyProtection="1">
      <alignment horizontal="center" vertical="center"/>
    </xf>
    <xf numFmtId="166" fontId="21" fillId="0" borderId="65" xfId="0" applyNumberFormat="1" applyFont="1" applyBorder="1" applyAlignment="1">
      <alignment horizontal="center" vertical="center"/>
    </xf>
    <xf numFmtId="167" fontId="21" fillId="0" borderId="7" xfId="0" applyNumberFormat="1" applyFont="1" applyBorder="1" applyAlignment="1">
      <alignment horizontal="center" vertical="center"/>
    </xf>
    <xf numFmtId="167" fontId="21" fillId="0" borderId="63" xfId="0" applyNumberFormat="1" applyFont="1" applyBorder="1" applyAlignment="1">
      <alignment horizontal="center" vertical="center"/>
    </xf>
    <xf numFmtId="167" fontId="21" fillId="0" borderId="64" xfId="0" applyNumberFormat="1" applyFont="1" applyBorder="1" applyAlignment="1">
      <alignment horizontal="center" vertical="center"/>
    </xf>
    <xf numFmtId="167" fontId="21" fillId="0" borderId="65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21" fillId="0" borderId="4" xfId="0" applyFont="1" applyBorder="1" applyAlignment="1">
      <alignment horizontal="center" vertical="center" wrapText="1"/>
    </xf>
    <xf numFmtId="0" fontId="21" fillId="0" borderId="72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3" fillId="9" borderId="62" xfId="0" applyFont="1" applyFill="1" applyBorder="1" applyAlignment="1" applyProtection="1">
      <alignment horizontal="center" vertical="center"/>
      <protection locked="0"/>
    </xf>
    <xf numFmtId="0" fontId="23" fillId="9" borderId="57" xfId="0" applyFont="1" applyFill="1" applyBorder="1" applyAlignment="1" applyProtection="1">
      <alignment horizontal="center" vertical="center"/>
      <protection locked="0"/>
    </xf>
    <xf numFmtId="0" fontId="23" fillId="9" borderId="80" xfId="0" applyFont="1" applyFill="1" applyBorder="1" applyAlignment="1" applyProtection="1">
      <alignment horizontal="center" vertical="center"/>
      <protection locked="0"/>
    </xf>
    <xf numFmtId="0" fontId="23" fillId="9" borderId="60" xfId="0" applyFont="1" applyFill="1" applyBorder="1" applyAlignment="1" applyProtection="1">
      <alignment horizontal="center" vertical="center"/>
      <protection locked="0"/>
    </xf>
    <xf numFmtId="0" fontId="23" fillId="9" borderId="58" xfId="0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2"/>
    <cellStyle name="Pourcentage" xfId="1" builtinId="5"/>
  </cellStyles>
  <dxfs count="2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MT_2024\Lot%204\DPGF_Secteur4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0"/>
  <sheetViews>
    <sheetView topLeftCell="J1" zoomScaleNormal="100" workbookViewId="0">
      <selection activeCell="G17" sqref="G17"/>
    </sheetView>
  </sheetViews>
  <sheetFormatPr baseColWidth="10" defaultColWidth="10.85546875" defaultRowHeight="15.75" outlineLevelRow="1" outlineLevelCol="1" x14ac:dyDescent="0.25"/>
  <cols>
    <col min="1" max="1" width="17.85546875" style="133" bestFit="1" customWidth="1"/>
    <col min="2" max="2" width="19" style="133" bestFit="1" customWidth="1"/>
    <col min="3" max="3" width="11.42578125" style="133" bestFit="1" customWidth="1"/>
    <col min="4" max="4" width="21.7109375" style="133" bestFit="1" customWidth="1"/>
    <col min="5" max="5" width="24.5703125" style="133" bestFit="1" customWidth="1"/>
    <col min="6" max="6" width="21.140625" style="134" bestFit="1" customWidth="1" outlineLevel="1"/>
    <col min="7" max="7" width="26.140625" style="134" bestFit="1" customWidth="1" outlineLevel="1"/>
    <col min="8" max="8" width="50.28515625" style="133" bestFit="1" customWidth="1" outlineLevel="1"/>
    <col min="9" max="9" width="16.42578125" style="133" bestFit="1" customWidth="1" outlineLevel="1"/>
    <col min="10" max="10" width="16.7109375" style="133" bestFit="1" customWidth="1" outlineLevel="1"/>
    <col min="11" max="11" width="17.42578125" style="133" bestFit="1" customWidth="1" outlineLevel="1"/>
    <col min="12" max="12" width="22.7109375" style="133" bestFit="1" customWidth="1" outlineLevel="1"/>
    <col min="13" max="13" width="9.28515625" style="133" hidden="1" customWidth="1" outlineLevel="1"/>
    <col min="14" max="14" width="40.42578125" style="134" bestFit="1" customWidth="1" outlineLevel="1"/>
    <col min="15" max="15" width="17.5703125" style="135" bestFit="1" customWidth="1"/>
    <col min="16" max="16" width="16.28515625" style="136" bestFit="1" customWidth="1"/>
    <col min="17" max="17" width="28.7109375" style="135" bestFit="1" customWidth="1" outlineLevel="1"/>
    <col min="18" max="18" width="29.5703125" style="135" bestFit="1" customWidth="1" outlineLevel="1"/>
    <col min="19" max="20" width="27.85546875" style="135" bestFit="1" customWidth="1"/>
    <col min="21" max="21" width="11" style="135" hidden="1" customWidth="1"/>
    <col min="22" max="22" width="11" style="135" hidden="1" customWidth="1" outlineLevel="1"/>
    <col min="23" max="26" width="13.140625" style="135" hidden="1" customWidth="1" outlineLevel="1"/>
    <col min="27" max="27" width="11" style="135" hidden="1" customWidth="1" outlineLevel="1"/>
    <col min="28" max="28" width="12.140625" style="135" hidden="1" customWidth="1" outlineLevel="1"/>
    <col min="29" max="31" width="10.85546875" style="135" hidden="1" customWidth="1" outlineLevel="1"/>
    <col min="32" max="32" width="11" style="135" hidden="1" customWidth="1" outlineLevel="1"/>
    <col min="33" max="33" width="12.140625" style="135" hidden="1" customWidth="1" outlineLevel="1"/>
    <col min="34" max="35" width="12.85546875" style="135" hidden="1" customWidth="1" outlineLevel="1"/>
    <col min="36" max="36" width="10.85546875" style="135" hidden="1" customWidth="1" outlineLevel="1"/>
    <col min="37" max="37" width="11" style="135" hidden="1" customWidth="1" outlineLevel="1"/>
    <col min="38" max="38" width="12.140625" style="135" hidden="1" customWidth="1" outlineLevel="1"/>
    <col min="39" max="41" width="10.85546875" style="135" hidden="1" customWidth="1" outlineLevel="1"/>
    <col min="42" max="42" width="11" style="135" hidden="1" customWidth="1" outlineLevel="1" collapsed="1"/>
    <col min="43" max="43" width="12.140625" style="135" hidden="1" customWidth="1" outlineLevel="1"/>
    <col min="44" max="45" width="10.85546875" style="133" hidden="1" customWidth="1" outlineLevel="1"/>
    <col min="46" max="46" width="7.140625" style="133" hidden="1" customWidth="1" outlineLevel="1"/>
    <col min="47" max="47" width="10.85546875" style="133" collapsed="1"/>
    <col min="48" max="16384" width="10.85546875" style="133"/>
  </cols>
  <sheetData>
    <row r="1" spans="1:16" ht="20.25" x14ac:dyDescent="0.25">
      <c r="A1" s="611" t="s">
        <v>528</v>
      </c>
      <c r="B1" s="611"/>
    </row>
    <row r="3" spans="1:16" hidden="1" outlineLevel="1" x14ac:dyDescent="0.25">
      <c r="A3" s="603" t="s">
        <v>21</v>
      </c>
      <c r="B3" s="603"/>
      <c r="C3" s="603"/>
      <c r="D3" s="131"/>
      <c r="E3" s="131"/>
      <c r="F3" s="132"/>
      <c r="G3" s="132"/>
    </row>
    <row r="4" spans="1:16" hidden="1" outlineLevel="1" x14ac:dyDescent="0.25">
      <c r="A4" s="604" t="s">
        <v>22</v>
      </c>
      <c r="B4" s="605"/>
      <c r="C4" s="605"/>
      <c r="D4" s="131"/>
      <c r="E4" s="131"/>
      <c r="F4" s="132"/>
      <c r="G4" s="132"/>
    </row>
    <row r="5" spans="1:16" hidden="1" outlineLevel="1" x14ac:dyDescent="0.25">
      <c r="A5" s="137"/>
      <c r="B5" s="131"/>
      <c r="C5" s="131"/>
      <c r="D5" s="131"/>
      <c r="E5" s="131"/>
      <c r="F5" s="132"/>
      <c r="G5" s="132"/>
    </row>
    <row r="6" spans="1:16" hidden="1" outlineLevel="1" x14ac:dyDescent="0.25">
      <c r="A6" s="606" t="s">
        <v>23</v>
      </c>
      <c r="B6" s="607"/>
      <c r="C6" s="131"/>
      <c r="D6" s="131"/>
      <c r="E6" s="131"/>
      <c r="F6" s="132"/>
      <c r="G6" s="132"/>
    </row>
    <row r="7" spans="1:16" hidden="1" outlineLevel="1" x14ac:dyDescent="0.25">
      <c r="A7" s="608" t="s">
        <v>24</v>
      </c>
      <c r="B7" s="609"/>
      <c r="C7" s="609"/>
      <c r="D7" s="131"/>
      <c r="E7" s="131"/>
    </row>
    <row r="8" spans="1:16" ht="16.5" hidden="1" outlineLevel="1" thickBot="1" x14ac:dyDescent="0.3">
      <c r="A8" s="131"/>
      <c r="B8" s="131"/>
      <c r="C8" s="131"/>
      <c r="D8" s="131"/>
      <c r="E8" s="131"/>
      <c r="F8" s="132"/>
      <c r="G8" s="132"/>
    </row>
    <row r="9" spans="1:16" ht="16.5" hidden="1" outlineLevel="1" thickBot="1" x14ac:dyDescent="0.3">
      <c r="A9" s="131"/>
      <c r="B9" s="131"/>
      <c r="C9" s="131"/>
      <c r="D9" s="138" t="s">
        <v>25</v>
      </c>
      <c r="E9" s="139" t="s">
        <v>26</v>
      </c>
      <c r="F9" s="132"/>
      <c r="G9" s="140"/>
    </row>
    <row r="10" spans="1:16" hidden="1" outlineLevel="1" x14ac:dyDescent="0.25">
      <c r="A10" s="141" t="s">
        <v>27</v>
      </c>
      <c r="B10" s="142" t="s">
        <v>522</v>
      </c>
      <c r="C10" s="143" t="s">
        <v>29</v>
      </c>
      <c r="D10" s="144">
        <v>1</v>
      </c>
      <c r="E10" s="145"/>
      <c r="F10" s="132"/>
      <c r="G10" s="146"/>
    </row>
    <row r="11" spans="1:16" hidden="1" outlineLevel="1" x14ac:dyDescent="0.25">
      <c r="A11" s="147" t="s">
        <v>30</v>
      </c>
      <c r="B11" s="148" t="s">
        <v>523</v>
      </c>
      <c r="C11" s="149" t="s">
        <v>32</v>
      </c>
      <c r="D11" s="150">
        <v>1</v>
      </c>
      <c r="E11" s="151">
        <f>0.15+0.85*$D$11/$D$10</f>
        <v>1</v>
      </c>
      <c r="G11" s="133"/>
    </row>
    <row r="12" spans="1:16" hidden="1" outlineLevel="1" x14ac:dyDescent="0.25">
      <c r="A12" s="152"/>
      <c r="B12" s="148" t="s">
        <v>524</v>
      </c>
      <c r="C12" s="149" t="s">
        <v>32</v>
      </c>
      <c r="D12" s="150">
        <v>1</v>
      </c>
      <c r="E12" s="153">
        <f>0.15+0.85*$D$12/$D$10</f>
        <v>1</v>
      </c>
      <c r="G12" s="133"/>
    </row>
    <row r="13" spans="1:16" hidden="1" outlineLevel="1" x14ac:dyDescent="0.25">
      <c r="A13" s="152"/>
      <c r="B13" s="148" t="s">
        <v>525</v>
      </c>
      <c r="C13" s="149" t="s">
        <v>32</v>
      </c>
      <c r="D13" s="150">
        <v>1</v>
      </c>
      <c r="E13" s="154">
        <f>0.15+0.85*$D$13/$D$10</f>
        <v>1</v>
      </c>
      <c r="G13" s="133"/>
    </row>
    <row r="14" spans="1:16" hidden="1" outlineLevel="1" x14ac:dyDescent="0.25">
      <c r="A14" s="152"/>
      <c r="B14" s="148" t="s">
        <v>526</v>
      </c>
      <c r="C14" s="149" t="s">
        <v>32</v>
      </c>
      <c r="D14" s="150">
        <v>1</v>
      </c>
      <c r="E14" s="155">
        <f>0.15+0.85*$D$14/$D$10</f>
        <v>1</v>
      </c>
      <c r="G14" s="133"/>
    </row>
    <row r="15" spans="1:16" ht="16.5" hidden="1" outlineLevel="1" thickBot="1" x14ac:dyDescent="0.3">
      <c r="A15" s="156"/>
      <c r="B15" s="157" t="s">
        <v>527</v>
      </c>
      <c r="C15" s="158" t="s">
        <v>32</v>
      </c>
      <c r="D15" s="150">
        <v>1</v>
      </c>
      <c r="E15" s="159">
        <f>0.15+0.85*$D$15/$D$10</f>
        <v>1</v>
      </c>
      <c r="G15" s="133"/>
    </row>
    <row r="16" spans="1:16" ht="16.5" collapsed="1" thickBot="1" x14ac:dyDescent="0.3">
      <c r="O16" s="610" t="s">
        <v>50</v>
      </c>
      <c r="P16" s="610"/>
    </row>
    <row r="17" spans="1:46" ht="42" thickBot="1" x14ac:dyDescent="0.3">
      <c r="A17" s="388" t="s">
        <v>0</v>
      </c>
      <c r="B17" s="389" t="s">
        <v>1</v>
      </c>
      <c r="C17" s="389" t="s">
        <v>2</v>
      </c>
      <c r="D17" s="389" t="s">
        <v>493</v>
      </c>
      <c r="E17" s="389" t="s">
        <v>496</v>
      </c>
      <c r="F17" s="389" t="s">
        <v>119</v>
      </c>
      <c r="G17" s="389" t="s">
        <v>3</v>
      </c>
      <c r="H17" s="390" t="s">
        <v>4</v>
      </c>
      <c r="I17" s="389" t="s">
        <v>5</v>
      </c>
      <c r="J17" s="389" t="s">
        <v>6</v>
      </c>
      <c r="K17" s="389" t="s">
        <v>8</v>
      </c>
      <c r="L17" s="389" t="s">
        <v>9</v>
      </c>
      <c r="M17" s="391" t="s">
        <v>10</v>
      </c>
      <c r="N17" s="392" t="s">
        <v>7</v>
      </c>
      <c r="O17" s="393" t="s">
        <v>217</v>
      </c>
      <c r="P17" s="394" t="s">
        <v>37</v>
      </c>
      <c r="Q17" s="395" t="s">
        <v>39</v>
      </c>
      <c r="R17" s="396" t="s">
        <v>38</v>
      </c>
      <c r="S17" s="396" t="s">
        <v>52</v>
      </c>
      <c r="T17" s="396" t="s">
        <v>51</v>
      </c>
      <c r="U17" s="160" t="s">
        <v>53</v>
      </c>
      <c r="V17" s="161" t="s">
        <v>41</v>
      </c>
      <c r="W17" s="162" t="s">
        <v>40</v>
      </c>
      <c r="X17" s="162" t="s">
        <v>220</v>
      </c>
      <c r="Y17" s="162" t="s">
        <v>55</v>
      </c>
      <c r="Z17" s="163" t="s">
        <v>54</v>
      </c>
      <c r="AA17" s="164" t="s">
        <v>43</v>
      </c>
      <c r="AB17" s="165" t="s">
        <v>42</v>
      </c>
      <c r="AC17" s="165" t="s">
        <v>222</v>
      </c>
      <c r="AD17" s="165" t="s">
        <v>221</v>
      </c>
      <c r="AE17" s="166" t="s">
        <v>56</v>
      </c>
      <c r="AF17" s="167" t="s">
        <v>45</v>
      </c>
      <c r="AG17" s="168" t="s">
        <v>44</v>
      </c>
      <c r="AH17" s="168" t="s">
        <v>61</v>
      </c>
      <c r="AI17" s="168" t="s">
        <v>60</v>
      </c>
      <c r="AJ17" s="169" t="s">
        <v>57</v>
      </c>
      <c r="AK17" s="170" t="s">
        <v>47</v>
      </c>
      <c r="AL17" s="171" t="s">
        <v>46</v>
      </c>
      <c r="AM17" s="171" t="s">
        <v>63</v>
      </c>
      <c r="AN17" s="171" t="s">
        <v>62</v>
      </c>
      <c r="AO17" s="172" t="s">
        <v>58</v>
      </c>
      <c r="AP17" s="173" t="s">
        <v>49</v>
      </c>
      <c r="AQ17" s="174" t="s">
        <v>48</v>
      </c>
      <c r="AR17" s="175" t="s">
        <v>65</v>
      </c>
      <c r="AS17" s="175" t="s">
        <v>64</v>
      </c>
      <c r="AT17" s="176" t="s">
        <v>59</v>
      </c>
    </row>
    <row r="18" spans="1:46" s="187" customFormat="1" ht="39" thickBot="1" x14ac:dyDescent="0.3">
      <c r="A18" s="177">
        <v>4</v>
      </c>
      <c r="B18" s="178" t="s">
        <v>238</v>
      </c>
      <c r="C18" s="179" t="s">
        <v>239</v>
      </c>
      <c r="D18" s="179" t="s">
        <v>494</v>
      </c>
      <c r="E18" s="614" t="str">
        <f>F18</f>
        <v>026001PROC_Chaufferie_Int</v>
      </c>
      <c r="F18" s="180" t="str">
        <f t="shared" ref="F18:F49" si="0">CONCATENATE(C18,J18,M18,K18)</f>
        <v>026001PROC_Chaufferie_Int</v>
      </c>
      <c r="G18" s="180" t="str">
        <f t="shared" ref="G18:G49" si="1">CONCATENATE(C18,J18,M18,K18,M18,L18)</f>
        <v>026001PROC_Chaufferie_Int_</v>
      </c>
      <c r="H18" s="178" t="s">
        <v>240</v>
      </c>
      <c r="I18" s="181" t="s">
        <v>19</v>
      </c>
      <c r="J18" s="180" t="s">
        <v>16</v>
      </c>
      <c r="K18" s="182" t="s">
        <v>241</v>
      </c>
      <c r="L18" s="181"/>
      <c r="M18" s="181" t="s">
        <v>10</v>
      </c>
      <c r="N18" s="183">
        <v>3</v>
      </c>
      <c r="O18" s="224"/>
      <c r="P18" s="225"/>
      <c r="Q18" s="184">
        <f>O18*(P18+1)</f>
        <v>0</v>
      </c>
      <c r="R18" s="185">
        <f>Q18/12</f>
        <v>0</v>
      </c>
      <c r="S18" s="597">
        <f>SUM(Q18:Q40)</f>
        <v>0</v>
      </c>
      <c r="T18" s="597">
        <f>SUM(R18:R40)</f>
        <v>0</v>
      </c>
      <c r="U18" s="600"/>
      <c r="V18" s="184">
        <f t="shared" ref="V18:V49" si="2">Q18*$E$11</f>
        <v>0</v>
      </c>
      <c r="W18" s="186">
        <f>V18/12</f>
        <v>0</v>
      </c>
      <c r="X18" s="597">
        <f>SUM(V18:V40)</f>
        <v>0</v>
      </c>
      <c r="Y18" s="597">
        <f>SUM(W18:W40)</f>
        <v>0</v>
      </c>
      <c r="Z18" s="600"/>
      <c r="AA18" s="184">
        <f t="shared" ref="AA18:AA49" si="3">Q18*$E$12</f>
        <v>0</v>
      </c>
      <c r="AB18" s="186">
        <f>AA18/12</f>
        <v>0</v>
      </c>
      <c r="AC18" s="597">
        <f>SUM(AA18:AA40)</f>
        <v>0</v>
      </c>
      <c r="AD18" s="597">
        <f>SUM(AB18:AB40)</f>
        <v>0</v>
      </c>
      <c r="AE18" s="600"/>
      <c r="AF18" s="184">
        <f t="shared" ref="AF18:AF49" si="4">Q18*$E$13</f>
        <v>0</v>
      </c>
      <c r="AG18" s="186">
        <f>AF18/12</f>
        <v>0</v>
      </c>
      <c r="AH18" s="597">
        <f>SUM(AF18:AF40)</f>
        <v>0</v>
      </c>
      <c r="AI18" s="597">
        <f>SUM(AG18:AG40)</f>
        <v>0</v>
      </c>
      <c r="AJ18" s="600"/>
      <c r="AK18" s="184">
        <f t="shared" ref="AK18:AK49" si="5">Q18*$E$14</f>
        <v>0</v>
      </c>
      <c r="AL18" s="186">
        <f>AK18/12</f>
        <v>0</v>
      </c>
      <c r="AM18" s="597">
        <f>SUM(AK18:AK40)</f>
        <v>0</v>
      </c>
      <c r="AN18" s="597">
        <f>SUM(AL18:AL40)</f>
        <v>0</v>
      </c>
      <c r="AO18" s="600"/>
      <c r="AP18" s="184">
        <f t="shared" ref="AP18:AP49" si="6">Q18*$E$15</f>
        <v>0</v>
      </c>
      <c r="AQ18" s="186">
        <f>AP18/12</f>
        <v>0</v>
      </c>
      <c r="AR18" s="597">
        <f>SUM(AP18:AP40)</f>
        <v>0</v>
      </c>
      <c r="AS18" s="597">
        <f>SUM(AQ18:AQ40)</f>
        <v>0</v>
      </c>
      <c r="AT18" s="600"/>
    </row>
    <row r="19" spans="1:46" s="187" customFormat="1" ht="13.5" thickBot="1" x14ac:dyDescent="0.3">
      <c r="A19" s="188">
        <v>4</v>
      </c>
      <c r="B19" s="189" t="s">
        <v>238</v>
      </c>
      <c r="C19" s="190" t="s">
        <v>239</v>
      </c>
      <c r="D19" s="190" t="s">
        <v>494</v>
      </c>
      <c r="E19" s="615"/>
      <c r="F19" s="191" t="str">
        <f t="shared" si="0"/>
        <v>026001PROC_Chaufferie_Int</v>
      </c>
      <c r="G19" s="191" t="str">
        <f t="shared" si="1"/>
        <v>026001PROC_Chaufferie_Int_Comb</v>
      </c>
      <c r="H19" s="189" t="s">
        <v>242</v>
      </c>
      <c r="I19" s="192" t="s">
        <v>19</v>
      </c>
      <c r="J19" s="191" t="s">
        <v>16</v>
      </c>
      <c r="K19" s="192" t="s">
        <v>241</v>
      </c>
      <c r="L19" s="192" t="s">
        <v>243</v>
      </c>
      <c r="M19" s="192" t="s">
        <v>10</v>
      </c>
      <c r="N19" s="193">
        <v>3</v>
      </c>
      <c r="O19" s="226"/>
      <c r="P19" s="227"/>
      <c r="Q19" s="184">
        <f t="shared" ref="Q19:Q77" si="7">O19*(P19+1)</f>
        <v>0</v>
      </c>
      <c r="R19" s="185">
        <f t="shared" ref="R19:R77" si="8">Q19/12</f>
        <v>0</v>
      </c>
      <c r="S19" s="598"/>
      <c r="T19" s="598"/>
      <c r="U19" s="601"/>
      <c r="V19" s="194">
        <f t="shared" si="2"/>
        <v>0</v>
      </c>
      <c r="W19" s="195">
        <f t="shared" ref="W19:W77" si="9">V19/12</f>
        <v>0</v>
      </c>
      <c r="X19" s="598"/>
      <c r="Y19" s="598"/>
      <c r="Z19" s="601"/>
      <c r="AA19" s="194">
        <f t="shared" si="3"/>
        <v>0</v>
      </c>
      <c r="AB19" s="195">
        <f t="shared" ref="AB19:AB77" si="10">AA19/12</f>
        <v>0</v>
      </c>
      <c r="AC19" s="598"/>
      <c r="AD19" s="598"/>
      <c r="AE19" s="601"/>
      <c r="AF19" s="194">
        <f t="shared" si="4"/>
        <v>0</v>
      </c>
      <c r="AG19" s="195">
        <f t="shared" ref="AG19:AG77" si="11">AF19/12</f>
        <v>0</v>
      </c>
      <c r="AH19" s="598"/>
      <c r="AI19" s="598"/>
      <c r="AJ19" s="601"/>
      <c r="AK19" s="194">
        <f t="shared" si="5"/>
        <v>0</v>
      </c>
      <c r="AL19" s="195">
        <f t="shared" ref="AL19:AL77" si="12">AK19/12</f>
        <v>0</v>
      </c>
      <c r="AM19" s="598"/>
      <c r="AN19" s="598"/>
      <c r="AO19" s="601"/>
      <c r="AP19" s="194">
        <f t="shared" si="6"/>
        <v>0</v>
      </c>
      <c r="AQ19" s="195">
        <f t="shared" ref="AQ19:AQ77" si="13">AP19/12</f>
        <v>0</v>
      </c>
      <c r="AR19" s="598"/>
      <c r="AS19" s="598"/>
      <c r="AT19" s="601"/>
    </row>
    <row r="20" spans="1:46" s="187" customFormat="1" ht="13.5" thickBot="1" x14ac:dyDescent="0.3">
      <c r="A20" s="188">
        <v>4</v>
      </c>
      <c r="B20" s="189" t="s">
        <v>238</v>
      </c>
      <c r="C20" s="190" t="s">
        <v>239</v>
      </c>
      <c r="D20" s="190" t="s">
        <v>494</v>
      </c>
      <c r="E20" s="616"/>
      <c r="F20" s="191" t="str">
        <f t="shared" si="0"/>
        <v>026001PROC_Chaufferie_Int</v>
      </c>
      <c r="G20" s="191" t="str">
        <f t="shared" si="1"/>
        <v>026001PROC_Chaufferie_Int_Ramo</v>
      </c>
      <c r="H20" s="189" t="s">
        <v>244</v>
      </c>
      <c r="I20" s="192" t="s">
        <v>19</v>
      </c>
      <c r="J20" s="191" t="s">
        <v>16</v>
      </c>
      <c r="K20" s="192" t="s">
        <v>241</v>
      </c>
      <c r="L20" s="192" t="s">
        <v>245</v>
      </c>
      <c r="M20" s="192" t="s">
        <v>10</v>
      </c>
      <c r="N20" s="193">
        <v>2</v>
      </c>
      <c r="O20" s="226"/>
      <c r="P20" s="227"/>
      <c r="Q20" s="184">
        <f t="shared" si="7"/>
        <v>0</v>
      </c>
      <c r="R20" s="185">
        <f t="shared" si="8"/>
        <v>0</v>
      </c>
      <c r="S20" s="598"/>
      <c r="T20" s="598"/>
      <c r="U20" s="601"/>
      <c r="V20" s="194">
        <f t="shared" si="2"/>
        <v>0</v>
      </c>
      <c r="W20" s="195">
        <f t="shared" si="9"/>
        <v>0</v>
      </c>
      <c r="X20" s="598"/>
      <c r="Y20" s="598"/>
      <c r="Z20" s="601"/>
      <c r="AA20" s="194">
        <f t="shared" si="3"/>
        <v>0</v>
      </c>
      <c r="AB20" s="195">
        <f t="shared" si="10"/>
        <v>0</v>
      </c>
      <c r="AC20" s="598"/>
      <c r="AD20" s="598"/>
      <c r="AE20" s="601"/>
      <c r="AF20" s="194">
        <f t="shared" si="4"/>
        <v>0</v>
      </c>
      <c r="AG20" s="195">
        <f t="shared" si="11"/>
        <v>0</v>
      </c>
      <c r="AH20" s="598"/>
      <c r="AI20" s="598"/>
      <c r="AJ20" s="601"/>
      <c r="AK20" s="194">
        <f t="shared" si="5"/>
        <v>0</v>
      </c>
      <c r="AL20" s="195">
        <f t="shared" si="12"/>
        <v>0</v>
      </c>
      <c r="AM20" s="598"/>
      <c r="AN20" s="598"/>
      <c r="AO20" s="601"/>
      <c r="AP20" s="194">
        <f t="shared" si="6"/>
        <v>0</v>
      </c>
      <c r="AQ20" s="195">
        <f t="shared" si="13"/>
        <v>0</v>
      </c>
      <c r="AR20" s="598"/>
      <c r="AS20" s="598"/>
      <c r="AT20" s="601"/>
    </row>
    <row r="21" spans="1:46" s="187" customFormat="1" ht="13.5" thickBot="1" x14ac:dyDescent="0.3">
      <c r="A21" s="188">
        <v>4</v>
      </c>
      <c r="B21" s="189" t="s">
        <v>238</v>
      </c>
      <c r="C21" s="189" t="s">
        <v>239</v>
      </c>
      <c r="D21" s="189" t="s">
        <v>494</v>
      </c>
      <c r="E21" s="196" t="str">
        <f>F21</f>
        <v>026001VENP_Batiment</v>
      </c>
      <c r="F21" s="191" t="str">
        <f t="shared" si="0"/>
        <v>026001VENP_Batiment</v>
      </c>
      <c r="G21" s="191" t="str">
        <f t="shared" si="1"/>
        <v>026001VENP_Batiment_</v>
      </c>
      <c r="H21" s="189" t="s">
        <v>246</v>
      </c>
      <c r="I21" s="192" t="s">
        <v>12</v>
      </c>
      <c r="J21" s="191" t="s">
        <v>14</v>
      </c>
      <c r="K21" s="192" t="s">
        <v>247</v>
      </c>
      <c r="L21" s="192"/>
      <c r="M21" s="192" t="s">
        <v>10</v>
      </c>
      <c r="N21" s="193">
        <v>4</v>
      </c>
      <c r="O21" s="226"/>
      <c r="P21" s="227"/>
      <c r="Q21" s="184">
        <f t="shared" si="7"/>
        <v>0</v>
      </c>
      <c r="R21" s="185">
        <f t="shared" si="8"/>
        <v>0</v>
      </c>
      <c r="S21" s="598"/>
      <c r="T21" s="598"/>
      <c r="U21" s="601"/>
      <c r="V21" s="194">
        <f t="shared" si="2"/>
        <v>0</v>
      </c>
      <c r="W21" s="195">
        <f t="shared" si="9"/>
        <v>0</v>
      </c>
      <c r="X21" s="598"/>
      <c r="Y21" s="598"/>
      <c r="Z21" s="601"/>
      <c r="AA21" s="194">
        <f t="shared" si="3"/>
        <v>0</v>
      </c>
      <c r="AB21" s="195">
        <f t="shared" si="10"/>
        <v>0</v>
      </c>
      <c r="AC21" s="598"/>
      <c r="AD21" s="598"/>
      <c r="AE21" s="601"/>
      <c r="AF21" s="194">
        <f t="shared" si="4"/>
        <v>0</v>
      </c>
      <c r="AG21" s="195">
        <f t="shared" si="11"/>
        <v>0</v>
      </c>
      <c r="AH21" s="598"/>
      <c r="AI21" s="598"/>
      <c r="AJ21" s="601"/>
      <c r="AK21" s="194">
        <f t="shared" si="5"/>
        <v>0</v>
      </c>
      <c r="AL21" s="195">
        <f t="shared" si="12"/>
        <v>0</v>
      </c>
      <c r="AM21" s="598"/>
      <c r="AN21" s="598"/>
      <c r="AO21" s="601"/>
      <c r="AP21" s="194">
        <f t="shared" si="6"/>
        <v>0</v>
      </c>
      <c r="AQ21" s="195">
        <f t="shared" si="13"/>
        <v>0</v>
      </c>
      <c r="AR21" s="598"/>
      <c r="AS21" s="598"/>
      <c r="AT21" s="601"/>
    </row>
    <row r="22" spans="1:46" s="187" customFormat="1" ht="13.5" thickBot="1" x14ac:dyDescent="0.3">
      <c r="A22" s="188">
        <v>4</v>
      </c>
      <c r="B22" s="189" t="s">
        <v>238</v>
      </c>
      <c r="C22" s="189" t="s">
        <v>239</v>
      </c>
      <c r="D22" s="189" t="s">
        <v>494</v>
      </c>
      <c r="E22" s="196" t="str">
        <f>F22</f>
        <v>026001VENP_Prototype</v>
      </c>
      <c r="F22" s="191" t="str">
        <f t="shared" si="0"/>
        <v>026001VENP_Prototype</v>
      </c>
      <c r="G22" s="191" t="str">
        <f t="shared" si="1"/>
        <v>026001VENP_Prototype_</v>
      </c>
      <c r="H22" s="189" t="s">
        <v>246</v>
      </c>
      <c r="I22" s="192" t="s">
        <v>12</v>
      </c>
      <c r="J22" s="191" t="s">
        <v>14</v>
      </c>
      <c r="K22" s="192" t="s">
        <v>248</v>
      </c>
      <c r="L22" s="192"/>
      <c r="M22" s="192" t="s">
        <v>10</v>
      </c>
      <c r="N22" s="193">
        <v>4</v>
      </c>
      <c r="O22" s="226"/>
      <c r="P22" s="227"/>
      <c r="Q22" s="184">
        <f t="shared" si="7"/>
        <v>0</v>
      </c>
      <c r="R22" s="185">
        <f t="shared" si="8"/>
        <v>0</v>
      </c>
      <c r="S22" s="598"/>
      <c r="T22" s="598"/>
      <c r="U22" s="601"/>
      <c r="V22" s="194">
        <f t="shared" si="2"/>
        <v>0</v>
      </c>
      <c r="W22" s="195">
        <f t="shared" si="9"/>
        <v>0</v>
      </c>
      <c r="X22" s="598"/>
      <c r="Y22" s="598"/>
      <c r="Z22" s="601"/>
      <c r="AA22" s="194">
        <f t="shared" si="3"/>
        <v>0</v>
      </c>
      <c r="AB22" s="195">
        <f t="shared" si="10"/>
        <v>0</v>
      </c>
      <c r="AC22" s="598"/>
      <c r="AD22" s="598"/>
      <c r="AE22" s="601"/>
      <c r="AF22" s="194">
        <f t="shared" si="4"/>
        <v>0</v>
      </c>
      <c r="AG22" s="195">
        <f t="shared" si="11"/>
        <v>0</v>
      </c>
      <c r="AH22" s="598"/>
      <c r="AI22" s="598"/>
      <c r="AJ22" s="601"/>
      <c r="AK22" s="194">
        <f t="shared" si="5"/>
        <v>0</v>
      </c>
      <c r="AL22" s="195">
        <f t="shared" si="12"/>
        <v>0</v>
      </c>
      <c r="AM22" s="598"/>
      <c r="AN22" s="598"/>
      <c r="AO22" s="601"/>
      <c r="AP22" s="194">
        <f t="shared" si="6"/>
        <v>0</v>
      </c>
      <c r="AQ22" s="195">
        <f t="shared" si="13"/>
        <v>0</v>
      </c>
      <c r="AR22" s="598"/>
      <c r="AS22" s="598"/>
      <c r="AT22" s="601"/>
    </row>
    <row r="23" spans="1:46" s="187" customFormat="1" ht="13.5" thickBot="1" x14ac:dyDescent="0.3">
      <c r="A23" s="188">
        <v>4</v>
      </c>
      <c r="B23" s="189" t="s">
        <v>238</v>
      </c>
      <c r="C23" s="190" t="s">
        <v>239</v>
      </c>
      <c r="D23" s="190" t="s">
        <v>494</v>
      </c>
      <c r="E23" s="196" t="str">
        <f>F23</f>
        <v>026001PROM_Prototype</v>
      </c>
      <c r="F23" s="191" t="str">
        <f t="shared" si="0"/>
        <v>026001PROM_Prototype</v>
      </c>
      <c r="G23" s="191" t="str">
        <f t="shared" si="1"/>
        <v>026001PROM_Prototype_</v>
      </c>
      <c r="H23" s="189" t="s">
        <v>249</v>
      </c>
      <c r="I23" s="192" t="s">
        <v>19</v>
      </c>
      <c r="J23" s="191" t="s">
        <v>93</v>
      </c>
      <c r="K23" s="192" t="s">
        <v>248</v>
      </c>
      <c r="L23" s="192"/>
      <c r="M23" s="192" t="s">
        <v>10</v>
      </c>
      <c r="N23" s="193">
        <v>2</v>
      </c>
      <c r="O23" s="226"/>
      <c r="P23" s="227"/>
      <c r="Q23" s="184">
        <f t="shared" si="7"/>
        <v>0</v>
      </c>
      <c r="R23" s="185">
        <f t="shared" si="8"/>
        <v>0</v>
      </c>
      <c r="S23" s="598"/>
      <c r="T23" s="598"/>
      <c r="U23" s="601"/>
      <c r="V23" s="194">
        <f t="shared" si="2"/>
        <v>0</v>
      </c>
      <c r="W23" s="195">
        <f t="shared" si="9"/>
        <v>0</v>
      </c>
      <c r="X23" s="598"/>
      <c r="Y23" s="598"/>
      <c r="Z23" s="601"/>
      <c r="AA23" s="194">
        <f t="shared" si="3"/>
        <v>0</v>
      </c>
      <c r="AB23" s="195">
        <f t="shared" si="10"/>
        <v>0</v>
      </c>
      <c r="AC23" s="598"/>
      <c r="AD23" s="598"/>
      <c r="AE23" s="601"/>
      <c r="AF23" s="194">
        <f t="shared" si="4"/>
        <v>0</v>
      </c>
      <c r="AG23" s="195">
        <f t="shared" si="11"/>
        <v>0</v>
      </c>
      <c r="AH23" s="598"/>
      <c r="AI23" s="598"/>
      <c r="AJ23" s="601"/>
      <c r="AK23" s="194">
        <f t="shared" si="5"/>
        <v>0</v>
      </c>
      <c r="AL23" s="195">
        <f t="shared" si="12"/>
        <v>0</v>
      </c>
      <c r="AM23" s="598"/>
      <c r="AN23" s="598"/>
      <c r="AO23" s="601"/>
      <c r="AP23" s="194">
        <f t="shared" si="6"/>
        <v>0</v>
      </c>
      <c r="AQ23" s="195">
        <f t="shared" si="13"/>
        <v>0</v>
      </c>
      <c r="AR23" s="598"/>
      <c r="AS23" s="598"/>
      <c r="AT23" s="601"/>
    </row>
    <row r="24" spans="1:46" s="187" customFormat="1" ht="13.5" thickBot="1" x14ac:dyDescent="0.3">
      <c r="A24" s="188">
        <v>4</v>
      </c>
      <c r="B24" s="189" t="s">
        <v>250</v>
      </c>
      <c r="C24" s="190" t="s">
        <v>251</v>
      </c>
      <c r="D24" s="190" t="s">
        <v>494</v>
      </c>
      <c r="E24" s="196" t="str">
        <f>F24</f>
        <v>026002VENP_Nord</v>
      </c>
      <c r="F24" s="191" t="str">
        <f t="shared" si="0"/>
        <v>026002VENP_Nord</v>
      </c>
      <c r="G24" s="191" t="str">
        <f t="shared" si="1"/>
        <v>026002VENP_Nord_</v>
      </c>
      <c r="H24" s="189" t="s">
        <v>252</v>
      </c>
      <c r="I24" s="192" t="s">
        <v>12</v>
      </c>
      <c r="J24" s="191" t="s">
        <v>14</v>
      </c>
      <c r="K24" s="192" t="s">
        <v>253</v>
      </c>
      <c r="L24" s="192"/>
      <c r="M24" s="192" t="s">
        <v>10</v>
      </c>
      <c r="N24" s="193">
        <v>3</v>
      </c>
      <c r="O24" s="226"/>
      <c r="P24" s="227"/>
      <c r="Q24" s="184">
        <f t="shared" si="7"/>
        <v>0</v>
      </c>
      <c r="R24" s="185">
        <f t="shared" si="8"/>
        <v>0</v>
      </c>
      <c r="S24" s="598"/>
      <c r="T24" s="598"/>
      <c r="U24" s="601"/>
      <c r="V24" s="194">
        <f t="shared" si="2"/>
        <v>0</v>
      </c>
      <c r="W24" s="195">
        <f t="shared" si="9"/>
        <v>0</v>
      </c>
      <c r="X24" s="598"/>
      <c r="Y24" s="598"/>
      <c r="Z24" s="601"/>
      <c r="AA24" s="194">
        <f t="shared" si="3"/>
        <v>0</v>
      </c>
      <c r="AB24" s="195">
        <f t="shared" si="10"/>
        <v>0</v>
      </c>
      <c r="AC24" s="598"/>
      <c r="AD24" s="598"/>
      <c r="AE24" s="601"/>
      <c r="AF24" s="194">
        <f t="shared" si="4"/>
        <v>0</v>
      </c>
      <c r="AG24" s="195">
        <f t="shared" si="11"/>
        <v>0</v>
      </c>
      <c r="AH24" s="598"/>
      <c r="AI24" s="598"/>
      <c r="AJ24" s="601"/>
      <c r="AK24" s="194">
        <f t="shared" si="5"/>
        <v>0</v>
      </c>
      <c r="AL24" s="195">
        <f t="shared" si="12"/>
        <v>0</v>
      </c>
      <c r="AM24" s="598"/>
      <c r="AN24" s="598"/>
      <c r="AO24" s="601"/>
      <c r="AP24" s="194">
        <f t="shared" si="6"/>
        <v>0</v>
      </c>
      <c r="AQ24" s="195">
        <f t="shared" si="13"/>
        <v>0</v>
      </c>
      <c r="AR24" s="598"/>
      <c r="AS24" s="598"/>
      <c r="AT24" s="601"/>
    </row>
    <row r="25" spans="1:46" s="187" customFormat="1" ht="13.5" thickBot="1" x14ac:dyDescent="0.3">
      <c r="A25" s="188">
        <v>4</v>
      </c>
      <c r="B25" s="189" t="s">
        <v>254</v>
      </c>
      <c r="C25" s="189" t="s">
        <v>255</v>
      </c>
      <c r="D25" s="189" t="s">
        <v>494</v>
      </c>
      <c r="E25" s="612" t="str">
        <f>F25</f>
        <v>026003PROC_Chaufferie_Ext</v>
      </c>
      <c r="F25" s="191" t="str">
        <f t="shared" si="0"/>
        <v>026003PROC_Chaufferie_Ext</v>
      </c>
      <c r="G25" s="191" t="str">
        <f t="shared" si="1"/>
        <v>026003PROC_Chaufferie_Ext_</v>
      </c>
      <c r="H25" s="189" t="s">
        <v>256</v>
      </c>
      <c r="I25" s="192" t="s">
        <v>19</v>
      </c>
      <c r="J25" s="191" t="s">
        <v>16</v>
      </c>
      <c r="K25" s="192" t="s">
        <v>257</v>
      </c>
      <c r="L25" s="192"/>
      <c r="M25" s="192" t="s">
        <v>10</v>
      </c>
      <c r="N25" s="193">
        <v>3</v>
      </c>
      <c r="O25" s="226"/>
      <c r="P25" s="227"/>
      <c r="Q25" s="184">
        <f t="shared" si="7"/>
        <v>0</v>
      </c>
      <c r="R25" s="185">
        <f t="shared" si="8"/>
        <v>0</v>
      </c>
      <c r="S25" s="598"/>
      <c r="T25" s="598"/>
      <c r="U25" s="601"/>
      <c r="V25" s="194">
        <f t="shared" si="2"/>
        <v>0</v>
      </c>
      <c r="W25" s="195">
        <f t="shared" si="9"/>
        <v>0</v>
      </c>
      <c r="X25" s="598"/>
      <c r="Y25" s="598"/>
      <c r="Z25" s="601"/>
      <c r="AA25" s="194">
        <f t="shared" si="3"/>
        <v>0</v>
      </c>
      <c r="AB25" s="195">
        <f t="shared" si="10"/>
        <v>0</v>
      </c>
      <c r="AC25" s="598"/>
      <c r="AD25" s="598"/>
      <c r="AE25" s="601"/>
      <c r="AF25" s="194">
        <f t="shared" si="4"/>
        <v>0</v>
      </c>
      <c r="AG25" s="195">
        <f t="shared" si="11"/>
        <v>0</v>
      </c>
      <c r="AH25" s="598"/>
      <c r="AI25" s="598"/>
      <c r="AJ25" s="601"/>
      <c r="AK25" s="194">
        <f t="shared" si="5"/>
        <v>0</v>
      </c>
      <c r="AL25" s="195">
        <f t="shared" si="12"/>
        <v>0</v>
      </c>
      <c r="AM25" s="598"/>
      <c r="AN25" s="598"/>
      <c r="AO25" s="601"/>
      <c r="AP25" s="194">
        <f t="shared" si="6"/>
        <v>0</v>
      </c>
      <c r="AQ25" s="195">
        <f t="shared" si="13"/>
        <v>0</v>
      </c>
      <c r="AR25" s="598"/>
      <c r="AS25" s="598"/>
      <c r="AT25" s="601"/>
    </row>
    <row r="26" spans="1:46" s="187" customFormat="1" ht="13.5" thickBot="1" x14ac:dyDescent="0.3">
      <c r="A26" s="188">
        <v>4</v>
      </c>
      <c r="B26" s="189" t="s">
        <v>254</v>
      </c>
      <c r="C26" s="190" t="s">
        <v>255</v>
      </c>
      <c r="D26" s="190" t="s">
        <v>494</v>
      </c>
      <c r="E26" s="615"/>
      <c r="F26" s="191" t="str">
        <f t="shared" si="0"/>
        <v>026003PROC_Chaufferie_Ext</v>
      </c>
      <c r="G26" s="191" t="str">
        <f t="shared" si="1"/>
        <v>026003PROC_Chaufferie_Ext_Comb</v>
      </c>
      <c r="H26" s="189" t="s">
        <v>242</v>
      </c>
      <c r="I26" s="192" t="s">
        <v>19</v>
      </c>
      <c r="J26" s="191" t="s">
        <v>16</v>
      </c>
      <c r="K26" s="192" t="s">
        <v>257</v>
      </c>
      <c r="L26" s="192" t="s">
        <v>243</v>
      </c>
      <c r="M26" s="192" t="s">
        <v>10</v>
      </c>
      <c r="N26" s="193">
        <v>3</v>
      </c>
      <c r="O26" s="226"/>
      <c r="P26" s="227"/>
      <c r="Q26" s="184">
        <f t="shared" si="7"/>
        <v>0</v>
      </c>
      <c r="R26" s="185">
        <f t="shared" si="8"/>
        <v>0</v>
      </c>
      <c r="S26" s="598"/>
      <c r="T26" s="598"/>
      <c r="U26" s="601"/>
      <c r="V26" s="194">
        <f t="shared" si="2"/>
        <v>0</v>
      </c>
      <c r="W26" s="195">
        <f t="shared" si="9"/>
        <v>0</v>
      </c>
      <c r="X26" s="598"/>
      <c r="Y26" s="598"/>
      <c r="Z26" s="601"/>
      <c r="AA26" s="194">
        <f t="shared" si="3"/>
        <v>0</v>
      </c>
      <c r="AB26" s="195">
        <f t="shared" si="10"/>
        <v>0</v>
      </c>
      <c r="AC26" s="598"/>
      <c r="AD26" s="598"/>
      <c r="AE26" s="601"/>
      <c r="AF26" s="194">
        <f t="shared" si="4"/>
        <v>0</v>
      </c>
      <c r="AG26" s="195">
        <f t="shared" si="11"/>
        <v>0</v>
      </c>
      <c r="AH26" s="598"/>
      <c r="AI26" s="598"/>
      <c r="AJ26" s="601"/>
      <c r="AK26" s="194">
        <f t="shared" si="5"/>
        <v>0</v>
      </c>
      <c r="AL26" s="195">
        <f t="shared" si="12"/>
        <v>0</v>
      </c>
      <c r="AM26" s="598"/>
      <c r="AN26" s="598"/>
      <c r="AO26" s="601"/>
      <c r="AP26" s="194">
        <f t="shared" si="6"/>
        <v>0</v>
      </c>
      <c r="AQ26" s="195">
        <f t="shared" si="13"/>
        <v>0</v>
      </c>
      <c r="AR26" s="598"/>
      <c r="AS26" s="598"/>
      <c r="AT26" s="601"/>
    </row>
    <row r="27" spans="1:46" s="187" customFormat="1" ht="13.5" thickBot="1" x14ac:dyDescent="0.3">
      <c r="A27" s="188">
        <v>4</v>
      </c>
      <c r="B27" s="189" t="s">
        <v>254</v>
      </c>
      <c r="C27" s="190" t="s">
        <v>255</v>
      </c>
      <c r="D27" s="190" t="s">
        <v>494</v>
      </c>
      <c r="E27" s="616"/>
      <c r="F27" s="191" t="str">
        <f t="shared" si="0"/>
        <v>026003PROC_Chaufferie_Ext</v>
      </c>
      <c r="G27" s="191" t="str">
        <f t="shared" si="1"/>
        <v>026003PROC_Chaufferie_Ext_Ramo</v>
      </c>
      <c r="H27" s="189" t="s">
        <v>244</v>
      </c>
      <c r="I27" s="192" t="s">
        <v>19</v>
      </c>
      <c r="J27" s="191" t="s">
        <v>16</v>
      </c>
      <c r="K27" s="192" t="s">
        <v>257</v>
      </c>
      <c r="L27" s="192" t="s">
        <v>245</v>
      </c>
      <c r="M27" s="192" t="s">
        <v>10</v>
      </c>
      <c r="N27" s="193">
        <v>2</v>
      </c>
      <c r="O27" s="226"/>
      <c r="P27" s="227"/>
      <c r="Q27" s="184">
        <f t="shared" si="7"/>
        <v>0</v>
      </c>
      <c r="R27" s="185">
        <f t="shared" si="8"/>
        <v>0</v>
      </c>
      <c r="S27" s="598"/>
      <c r="T27" s="598"/>
      <c r="U27" s="601"/>
      <c r="V27" s="194">
        <f t="shared" si="2"/>
        <v>0</v>
      </c>
      <c r="W27" s="195">
        <f t="shared" si="9"/>
        <v>0</v>
      </c>
      <c r="X27" s="598"/>
      <c r="Y27" s="598"/>
      <c r="Z27" s="601"/>
      <c r="AA27" s="194">
        <f t="shared" si="3"/>
        <v>0</v>
      </c>
      <c r="AB27" s="195">
        <f t="shared" si="10"/>
        <v>0</v>
      </c>
      <c r="AC27" s="598"/>
      <c r="AD27" s="598"/>
      <c r="AE27" s="601"/>
      <c r="AF27" s="194">
        <f t="shared" si="4"/>
        <v>0</v>
      </c>
      <c r="AG27" s="195">
        <f t="shared" si="11"/>
        <v>0</v>
      </c>
      <c r="AH27" s="598"/>
      <c r="AI27" s="598"/>
      <c r="AJ27" s="601"/>
      <c r="AK27" s="194">
        <f t="shared" si="5"/>
        <v>0</v>
      </c>
      <c r="AL27" s="195">
        <f t="shared" si="12"/>
        <v>0</v>
      </c>
      <c r="AM27" s="598"/>
      <c r="AN27" s="598"/>
      <c r="AO27" s="601"/>
      <c r="AP27" s="194">
        <f t="shared" si="6"/>
        <v>0</v>
      </c>
      <c r="AQ27" s="195">
        <f t="shared" si="13"/>
        <v>0</v>
      </c>
      <c r="AR27" s="598"/>
      <c r="AS27" s="598"/>
      <c r="AT27" s="601"/>
    </row>
    <row r="28" spans="1:46" s="187" customFormat="1" ht="64.5" thickBot="1" x14ac:dyDescent="0.3">
      <c r="A28" s="188">
        <v>4</v>
      </c>
      <c r="B28" s="189" t="s">
        <v>254</v>
      </c>
      <c r="C28" s="189" t="s">
        <v>255</v>
      </c>
      <c r="D28" s="189" t="s">
        <v>494</v>
      </c>
      <c r="E28" s="196" t="str">
        <f t="shared" ref="E28:E33" si="14">F28</f>
        <v>026003VENP_UES</v>
      </c>
      <c r="F28" s="191" t="str">
        <f t="shared" si="0"/>
        <v>026003VENP_UES</v>
      </c>
      <c r="G28" s="191" t="str">
        <f t="shared" si="1"/>
        <v>026003VENP_UES_</v>
      </c>
      <c r="H28" s="189" t="s">
        <v>258</v>
      </c>
      <c r="I28" s="192" t="s">
        <v>12</v>
      </c>
      <c r="J28" s="191" t="s">
        <v>14</v>
      </c>
      <c r="K28" s="192" t="s">
        <v>259</v>
      </c>
      <c r="L28" s="192"/>
      <c r="M28" s="192" t="s">
        <v>10</v>
      </c>
      <c r="N28" s="193">
        <v>4</v>
      </c>
      <c r="O28" s="226"/>
      <c r="P28" s="227"/>
      <c r="Q28" s="184">
        <f t="shared" si="7"/>
        <v>0</v>
      </c>
      <c r="R28" s="185">
        <f t="shared" si="8"/>
        <v>0</v>
      </c>
      <c r="S28" s="598"/>
      <c r="T28" s="598"/>
      <c r="U28" s="601"/>
      <c r="V28" s="194">
        <f t="shared" si="2"/>
        <v>0</v>
      </c>
      <c r="W28" s="195">
        <f t="shared" si="9"/>
        <v>0</v>
      </c>
      <c r="X28" s="598"/>
      <c r="Y28" s="598"/>
      <c r="Z28" s="601"/>
      <c r="AA28" s="194">
        <f t="shared" si="3"/>
        <v>0</v>
      </c>
      <c r="AB28" s="195">
        <f t="shared" si="10"/>
        <v>0</v>
      </c>
      <c r="AC28" s="598"/>
      <c r="AD28" s="598"/>
      <c r="AE28" s="601"/>
      <c r="AF28" s="194">
        <f t="shared" si="4"/>
        <v>0</v>
      </c>
      <c r="AG28" s="195">
        <f t="shared" si="11"/>
        <v>0</v>
      </c>
      <c r="AH28" s="598"/>
      <c r="AI28" s="598"/>
      <c r="AJ28" s="601"/>
      <c r="AK28" s="194">
        <f t="shared" si="5"/>
        <v>0</v>
      </c>
      <c r="AL28" s="195">
        <f t="shared" si="12"/>
        <v>0</v>
      </c>
      <c r="AM28" s="598"/>
      <c r="AN28" s="598"/>
      <c r="AO28" s="601"/>
      <c r="AP28" s="194">
        <f t="shared" si="6"/>
        <v>0</v>
      </c>
      <c r="AQ28" s="195">
        <f t="shared" si="13"/>
        <v>0</v>
      </c>
      <c r="AR28" s="598"/>
      <c r="AS28" s="598"/>
      <c r="AT28" s="601"/>
    </row>
    <row r="29" spans="1:46" s="187" customFormat="1" ht="39" thickBot="1" x14ac:dyDescent="0.3">
      <c r="A29" s="188">
        <v>4</v>
      </c>
      <c r="B29" s="189" t="s">
        <v>254</v>
      </c>
      <c r="C29" s="189" t="s">
        <v>255</v>
      </c>
      <c r="D29" s="189" t="s">
        <v>494</v>
      </c>
      <c r="E29" s="196" t="str">
        <f t="shared" si="14"/>
        <v>026003VENP_Transit</v>
      </c>
      <c r="F29" s="191" t="str">
        <f t="shared" si="0"/>
        <v>026003VENP_Transit</v>
      </c>
      <c r="G29" s="191" t="str">
        <f t="shared" si="1"/>
        <v>026003VENP_Transit_</v>
      </c>
      <c r="H29" s="189" t="s">
        <v>260</v>
      </c>
      <c r="I29" s="192" t="s">
        <v>12</v>
      </c>
      <c r="J29" s="191" t="s">
        <v>14</v>
      </c>
      <c r="K29" s="192" t="s">
        <v>261</v>
      </c>
      <c r="L29" s="192"/>
      <c r="M29" s="192" t="s">
        <v>10</v>
      </c>
      <c r="N29" s="193">
        <v>4</v>
      </c>
      <c r="O29" s="226"/>
      <c r="P29" s="227"/>
      <c r="Q29" s="184">
        <f t="shared" si="7"/>
        <v>0</v>
      </c>
      <c r="R29" s="185">
        <f t="shared" si="8"/>
        <v>0</v>
      </c>
      <c r="S29" s="598"/>
      <c r="T29" s="598"/>
      <c r="U29" s="601"/>
      <c r="V29" s="194">
        <f t="shared" si="2"/>
        <v>0</v>
      </c>
      <c r="W29" s="195">
        <f t="shared" si="9"/>
        <v>0</v>
      </c>
      <c r="X29" s="598"/>
      <c r="Y29" s="598"/>
      <c r="Z29" s="601"/>
      <c r="AA29" s="194">
        <f t="shared" si="3"/>
        <v>0</v>
      </c>
      <c r="AB29" s="195">
        <f t="shared" si="10"/>
        <v>0</v>
      </c>
      <c r="AC29" s="598"/>
      <c r="AD29" s="598"/>
      <c r="AE29" s="601"/>
      <c r="AF29" s="194">
        <f t="shared" si="4"/>
        <v>0</v>
      </c>
      <c r="AG29" s="195">
        <f t="shared" si="11"/>
        <v>0</v>
      </c>
      <c r="AH29" s="598"/>
      <c r="AI29" s="598"/>
      <c r="AJ29" s="601"/>
      <c r="AK29" s="194">
        <f t="shared" si="5"/>
        <v>0</v>
      </c>
      <c r="AL29" s="195">
        <f t="shared" si="12"/>
        <v>0</v>
      </c>
      <c r="AM29" s="598"/>
      <c r="AN29" s="598"/>
      <c r="AO29" s="601"/>
      <c r="AP29" s="194">
        <f t="shared" si="6"/>
        <v>0</v>
      </c>
      <c r="AQ29" s="195">
        <f t="shared" si="13"/>
        <v>0</v>
      </c>
      <c r="AR29" s="598"/>
      <c r="AS29" s="598"/>
      <c r="AT29" s="601"/>
    </row>
    <row r="30" spans="1:46" s="187" customFormat="1" ht="39" thickBot="1" x14ac:dyDescent="0.3">
      <c r="A30" s="188">
        <v>4</v>
      </c>
      <c r="B30" s="189" t="s">
        <v>254</v>
      </c>
      <c r="C30" s="189" t="s">
        <v>255</v>
      </c>
      <c r="D30" s="189" t="s">
        <v>494</v>
      </c>
      <c r="E30" s="196" t="str">
        <f t="shared" si="14"/>
        <v>026003VENP_Chirurgie</v>
      </c>
      <c r="F30" s="191" t="str">
        <f t="shared" si="0"/>
        <v>026003VENP_Chirurgie</v>
      </c>
      <c r="G30" s="191" t="str">
        <f t="shared" si="1"/>
        <v>026003VENP_Chirurgie_</v>
      </c>
      <c r="H30" s="189" t="s">
        <v>262</v>
      </c>
      <c r="I30" s="192" t="s">
        <v>12</v>
      </c>
      <c r="J30" s="191" t="s">
        <v>14</v>
      </c>
      <c r="K30" s="192" t="s">
        <v>263</v>
      </c>
      <c r="L30" s="192"/>
      <c r="M30" s="192" t="s">
        <v>10</v>
      </c>
      <c r="N30" s="193">
        <v>4</v>
      </c>
      <c r="O30" s="226"/>
      <c r="P30" s="227"/>
      <c r="Q30" s="184">
        <f t="shared" si="7"/>
        <v>0</v>
      </c>
      <c r="R30" s="185">
        <f t="shared" si="8"/>
        <v>0</v>
      </c>
      <c r="S30" s="598"/>
      <c r="T30" s="598"/>
      <c r="U30" s="601"/>
      <c r="V30" s="194">
        <f t="shared" si="2"/>
        <v>0</v>
      </c>
      <c r="W30" s="195">
        <f t="shared" si="9"/>
        <v>0</v>
      </c>
      <c r="X30" s="598"/>
      <c r="Y30" s="598"/>
      <c r="Z30" s="601"/>
      <c r="AA30" s="194">
        <f t="shared" si="3"/>
        <v>0</v>
      </c>
      <c r="AB30" s="195">
        <f t="shared" si="10"/>
        <v>0</v>
      </c>
      <c r="AC30" s="598"/>
      <c r="AD30" s="598"/>
      <c r="AE30" s="601"/>
      <c r="AF30" s="194">
        <f t="shared" si="4"/>
        <v>0</v>
      </c>
      <c r="AG30" s="195">
        <f t="shared" si="11"/>
        <v>0</v>
      </c>
      <c r="AH30" s="598"/>
      <c r="AI30" s="598"/>
      <c r="AJ30" s="601"/>
      <c r="AK30" s="194">
        <f t="shared" si="5"/>
        <v>0</v>
      </c>
      <c r="AL30" s="195">
        <f t="shared" si="12"/>
        <v>0</v>
      </c>
      <c r="AM30" s="598"/>
      <c r="AN30" s="598"/>
      <c r="AO30" s="601"/>
      <c r="AP30" s="194">
        <f t="shared" si="6"/>
        <v>0</v>
      </c>
      <c r="AQ30" s="195">
        <f t="shared" si="13"/>
        <v>0</v>
      </c>
      <c r="AR30" s="598"/>
      <c r="AS30" s="598"/>
      <c r="AT30" s="601"/>
    </row>
    <row r="31" spans="1:46" s="187" customFormat="1" ht="39" thickBot="1" x14ac:dyDescent="0.3">
      <c r="A31" s="188">
        <v>4</v>
      </c>
      <c r="B31" s="189" t="s">
        <v>254</v>
      </c>
      <c r="C31" s="189" t="s">
        <v>255</v>
      </c>
      <c r="D31" s="189" t="s">
        <v>494</v>
      </c>
      <c r="E31" s="196" t="str">
        <f t="shared" si="14"/>
        <v>026003VENP_Nouv_CTA</v>
      </c>
      <c r="F31" s="191" t="str">
        <f t="shared" si="0"/>
        <v>026003VENP_Nouv_CTA</v>
      </c>
      <c r="G31" s="191" t="str">
        <f t="shared" si="1"/>
        <v>026003VENP_Nouv_CTA_</v>
      </c>
      <c r="H31" s="189" t="s">
        <v>264</v>
      </c>
      <c r="I31" s="192" t="s">
        <v>12</v>
      </c>
      <c r="J31" s="191" t="s">
        <v>14</v>
      </c>
      <c r="K31" s="192" t="s">
        <v>265</v>
      </c>
      <c r="L31" s="192"/>
      <c r="M31" s="192" t="s">
        <v>10</v>
      </c>
      <c r="N31" s="193">
        <v>4</v>
      </c>
      <c r="O31" s="226"/>
      <c r="P31" s="227"/>
      <c r="Q31" s="184">
        <f t="shared" si="7"/>
        <v>0</v>
      </c>
      <c r="R31" s="185">
        <f t="shared" si="8"/>
        <v>0</v>
      </c>
      <c r="S31" s="598"/>
      <c r="T31" s="598"/>
      <c r="U31" s="601"/>
      <c r="V31" s="194">
        <f t="shared" si="2"/>
        <v>0</v>
      </c>
      <c r="W31" s="195">
        <f t="shared" si="9"/>
        <v>0</v>
      </c>
      <c r="X31" s="598"/>
      <c r="Y31" s="598"/>
      <c r="Z31" s="601"/>
      <c r="AA31" s="194">
        <f t="shared" si="3"/>
        <v>0</v>
      </c>
      <c r="AB31" s="195">
        <f t="shared" si="10"/>
        <v>0</v>
      </c>
      <c r="AC31" s="598"/>
      <c r="AD31" s="598"/>
      <c r="AE31" s="601"/>
      <c r="AF31" s="194">
        <f t="shared" si="4"/>
        <v>0</v>
      </c>
      <c r="AG31" s="195">
        <f t="shared" si="11"/>
        <v>0</v>
      </c>
      <c r="AH31" s="598"/>
      <c r="AI31" s="598"/>
      <c r="AJ31" s="601"/>
      <c r="AK31" s="194">
        <f t="shared" si="5"/>
        <v>0</v>
      </c>
      <c r="AL31" s="195">
        <f t="shared" si="12"/>
        <v>0</v>
      </c>
      <c r="AM31" s="598"/>
      <c r="AN31" s="598"/>
      <c r="AO31" s="601"/>
      <c r="AP31" s="194">
        <f t="shared" si="6"/>
        <v>0</v>
      </c>
      <c r="AQ31" s="195">
        <f t="shared" si="13"/>
        <v>0</v>
      </c>
      <c r="AR31" s="598"/>
      <c r="AS31" s="598"/>
      <c r="AT31" s="601"/>
    </row>
    <row r="32" spans="1:46" s="187" customFormat="1" ht="26.25" thickBot="1" x14ac:dyDescent="0.3">
      <c r="A32" s="188">
        <v>4</v>
      </c>
      <c r="B32" s="189" t="s">
        <v>254</v>
      </c>
      <c r="C32" s="189" t="s">
        <v>255</v>
      </c>
      <c r="D32" s="189" t="s">
        <v>494</v>
      </c>
      <c r="E32" s="196" t="str">
        <f t="shared" si="14"/>
        <v>026003VENP_Atelier</v>
      </c>
      <c r="F32" s="191" t="str">
        <f t="shared" si="0"/>
        <v>026003VENP_Atelier</v>
      </c>
      <c r="G32" s="191" t="str">
        <f t="shared" si="1"/>
        <v>026003VENP_Atelier_</v>
      </c>
      <c r="H32" s="189" t="s">
        <v>266</v>
      </c>
      <c r="I32" s="192" t="s">
        <v>12</v>
      </c>
      <c r="J32" s="191" t="s">
        <v>14</v>
      </c>
      <c r="K32" s="192" t="s">
        <v>267</v>
      </c>
      <c r="L32" s="192"/>
      <c r="M32" s="192" t="s">
        <v>10</v>
      </c>
      <c r="N32" s="193">
        <v>4</v>
      </c>
      <c r="O32" s="226"/>
      <c r="P32" s="227"/>
      <c r="Q32" s="184">
        <f t="shared" si="7"/>
        <v>0</v>
      </c>
      <c r="R32" s="185">
        <f t="shared" si="8"/>
        <v>0</v>
      </c>
      <c r="S32" s="598"/>
      <c r="T32" s="598"/>
      <c r="U32" s="601"/>
      <c r="V32" s="194">
        <f t="shared" si="2"/>
        <v>0</v>
      </c>
      <c r="W32" s="195">
        <f t="shared" si="9"/>
        <v>0</v>
      </c>
      <c r="X32" s="598"/>
      <c r="Y32" s="598"/>
      <c r="Z32" s="601"/>
      <c r="AA32" s="194">
        <f t="shared" si="3"/>
        <v>0</v>
      </c>
      <c r="AB32" s="195">
        <f t="shared" si="10"/>
        <v>0</v>
      </c>
      <c r="AC32" s="598"/>
      <c r="AD32" s="598"/>
      <c r="AE32" s="601"/>
      <c r="AF32" s="194">
        <f t="shared" si="4"/>
        <v>0</v>
      </c>
      <c r="AG32" s="195">
        <f t="shared" si="11"/>
        <v>0</v>
      </c>
      <c r="AH32" s="598"/>
      <c r="AI32" s="598"/>
      <c r="AJ32" s="601"/>
      <c r="AK32" s="194">
        <f t="shared" si="5"/>
        <v>0</v>
      </c>
      <c r="AL32" s="195">
        <f t="shared" si="12"/>
        <v>0</v>
      </c>
      <c r="AM32" s="598"/>
      <c r="AN32" s="598"/>
      <c r="AO32" s="601"/>
      <c r="AP32" s="194">
        <f t="shared" si="6"/>
        <v>0</v>
      </c>
      <c r="AQ32" s="195">
        <f t="shared" si="13"/>
        <v>0</v>
      </c>
      <c r="AR32" s="598"/>
      <c r="AS32" s="598"/>
      <c r="AT32" s="601"/>
    </row>
    <row r="33" spans="1:46" s="187" customFormat="1" ht="13.5" thickBot="1" x14ac:dyDescent="0.3">
      <c r="A33" s="188">
        <v>4</v>
      </c>
      <c r="B33" s="189" t="s">
        <v>268</v>
      </c>
      <c r="C33" s="190" t="s">
        <v>269</v>
      </c>
      <c r="D33" s="190" t="s">
        <v>494</v>
      </c>
      <c r="E33" s="612" t="str">
        <f t="shared" si="14"/>
        <v>026004PROC_Chaufferie_Int</v>
      </c>
      <c r="F33" s="191" t="str">
        <f t="shared" si="0"/>
        <v>026004PROC_Chaufferie_Int</v>
      </c>
      <c r="G33" s="191" t="str">
        <f t="shared" si="1"/>
        <v>026004PROC_Chaufferie_Int_</v>
      </c>
      <c r="H33" s="189" t="s">
        <v>270</v>
      </c>
      <c r="I33" s="192" t="s">
        <v>19</v>
      </c>
      <c r="J33" s="191" t="s">
        <v>16</v>
      </c>
      <c r="K33" s="192" t="s">
        <v>241</v>
      </c>
      <c r="L33" s="192"/>
      <c r="M33" s="192" t="s">
        <v>10</v>
      </c>
      <c r="N33" s="193">
        <v>3</v>
      </c>
      <c r="O33" s="226"/>
      <c r="P33" s="227"/>
      <c r="Q33" s="184">
        <f t="shared" si="7"/>
        <v>0</v>
      </c>
      <c r="R33" s="185">
        <f t="shared" si="8"/>
        <v>0</v>
      </c>
      <c r="S33" s="598"/>
      <c r="T33" s="598"/>
      <c r="U33" s="601"/>
      <c r="V33" s="194">
        <f t="shared" si="2"/>
        <v>0</v>
      </c>
      <c r="W33" s="195">
        <f t="shared" si="9"/>
        <v>0</v>
      </c>
      <c r="X33" s="598"/>
      <c r="Y33" s="598"/>
      <c r="Z33" s="601"/>
      <c r="AA33" s="194">
        <f t="shared" si="3"/>
        <v>0</v>
      </c>
      <c r="AB33" s="195">
        <f t="shared" si="10"/>
        <v>0</v>
      </c>
      <c r="AC33" s="598"/>
      <c r="AD33" s="598"/>
      <c r="AE33" s="601"/>
      <c r="AF33" s="194">
        <f t="shared" si="4"/>
        <v>0</v>
      </c>
      <c r="AG33" s="195">
        <f t="shared" si="11"/>
        <v>0</v>
      </c>
      <c r="AH33" s="598"/>
      <c r="AI33" s="598"/>
      <c r="AJ33" s="601"/>
      <c r="AK33" s="194">
        <f t="shared" si="5"/>
        <v>0</v>
      </c>
      <c r="AL33" s="195">
        <f t="shared" si="12"/>
        <v>0</v>
      </c>
      <c r="AM33" s="598"/>
      <c r="AN33" s="598"/>
      <c r="AO33" s="601"/>
      <c r="AP33" s="194">
        <f t="shared" si="6"/>
        <v>0</v>
      </c>
      <c r="AQ33" s="195">
        <f t="shared" si="13"/>
        <v>0</v>
      </c>
      <c r="AR33" s="598"/>
      <c r="AS33" s="598"/>
      <c r="AT33" s="601"/>
    </row>
    <row r="34" spans="1:46" s="187" customFormat="1" ht="13.5" thickBot="1" x14ac:dyDescent="0.3">
      <c r="A34" s="188">
        <v>4</v>
      </c>
      <c r="B34" s="189" t="s">
        <v>268</v>
      </c>
      <c r="C34" s="190" t="s">
        <v>269</v>
      </c>
      <c r="D34" s="190" t="s">
        <v>494</v>
      </c>
      <c r="E34" s="615"/>
      <c r="F34" s="191" t="str">
        <f t="shared" si="0"/>
        <v>026004PROC_Chaufferie_Int</v>
      </c>
      <c r="G34" s="191" t="str">
        <f t="shared" si="1"/>
        <v>026004PROC_Chaufferie_Int_Comb</v>
      </c>
      <c r="H34" s="189" t="s">
        <v>242</v>
      </c>
      <c r="I34" s="192" t="s">
        <v>19</v>
      </c>
      <c r="J34" s="191" t="s">
        <v>16</v>
      </c>
      <c r="K34" s="192" t="s">
        <v>241</v>
      </c>
      <c r="L34" s="192" t="s">
        <v>243</v>
      </c>
      <c r="M34" s="192" t="s">
        <v>10</v>
      </c>
      <c r="N34" s="193">
        <v>3</v>
      </c>
      <c r="O34" s="226"/>
      <c r="P34" s="227"/>
      <c r="Q34" s="184">
        <f t="shared" si="7"/>
        <v>0</v>
      </c>
      <c r="R34" s="185">
        <f t="shared" si="8"/>
        <v>0</v>
      </c>
      <c r="S34" s="598"/>
      <c r="T34" s="598"/>
      <c r="U34" s="601"/>
      <c r="V34" s="194">
        <f t="shared" si="2"/>
        <v>0</v>
      </c>
      <c r="W34" s="195">
        <f t="shared" si="9"/>
        <v>0</v>
      </c>
      <c r="X34" s="598"/>
      <c r="Y34" s="598"/>
      <c r="Z34" s="601"/>
      <c r="AA34" s="194">
        <f t="shared" si="3"/>
        <v>0</v>
      </c>
      <c r="AB34" s="195">
        <f t="shared" si="10"/>
        <v>0</v>
      </c>
      <c r="AC34" s="598"/>
      <c r="AD34" s="598"/>
      <c r="AE34" s="601"/>
      <c r="AF34" s="194">
        <f t="shared" si="4"/>
        <v>0</v>
      </c>
      <c r="AG34" s="195">
        <f t="shared" si="11"/>
        <v>0</v>
      </c>
      <c r="AH34" s="598"/>
      <c r="AI34" s="598"/>
      <c r="AJ34" s="601"/>
      <c r="AK34" s="194">
        <f t="shared" si="5"/>
        <v>0</v>
      </c>
      <c r="AL34" s="195">
        <f t="shared" si="12"/>
        <v>0</v>
      </c>
      <c r="AM34" s="598"/>
      <c r="AN34" s="598"/>
      <c r="AO34" s="601"/>
      <c r="AP34" s="194">
        <f t="shared" si="6"/>
        <v>0</v>
      </c>
      <c r="AQ34" s="195">
        <f t="shared" si="13"/>
        <v>0</v>
      </c>
      <c r="AR34" s="598"/>
      <c r="AS34" s="598"/>
      <c r="AT34" s="601"/>
    </row>
    <row r="35" spans="1:46" s="187" customFormat="1" ht="13.5" thickBot="1" x14ac:dyDescent="0.3">
      <c r="A35" s="188">
        <v>4</v>
      </c>
      <c r="B35" s="189" t="s">
        <v>268</v>
      </c>
      <c r="C35" s="190" t="s">
        <v>269</v>
      </c>
      <c r="D35" s="190" t="s">
        <v>494</v>
      </c>
      <c r="E35" s="616"/>
      <c r="F35" s="191" t="str">
        <f t="shared" si="0"/>
        <v>026004PROC_Chaufferie_Int</v>
      </c>
      <c r="G35" s="191" t="str">
        <f t="shared" si="1"/>
        <v>026004PROC_Chaufferie_Int_Ramo</v>
      </c>
      <c r="H35" s="189" t="s">
        <v>244</v>
      </c>
      <c r="I35" s="192" t="s">
        <v>19</v>
      </c>
      <c r="J35" s="191" t="s">
        <v>16</v>
      </c>
      <c r="K35" s="192" t="s">
        <v>241</v>
      </c>
      <c r="L35" s="192" t="s">
        <v>245</v>
      </c>
      <c r="M35" s="192" t="s">
        <v>10</v>
      </c>
      <c r="N35" s="193">
        <v>2</v>
      </c>
      <c r="O35" s="226"/>
      <c r="P35" s="227"/>
      <c r="Q35" s="184">
        <f t="shared" si="7"/>
        <v>0</v>
      </c>
      <c r="R35" s="185">
        <f t="shared" si="8"/>
        <v>0</v>
      </c>
      <c r="S35" s="598"/>
      <c r="T35" s="598"/>
      <c r="U35" s="601"/>
      <c r="V35" s="194">
        <f t="shared" si="2"/>
        <v>0</v>
      </c>
      <c r="W35" s="195">
        <f t="shared" si="9"/>
        <v>0</v>
      </c>
      <c r="X35" s="598"/>
      <c r="Y35" s="598"/>
      <c r="Z35" s="601"/>
      <c r="AA35" s="194">
        <f t="shared" si="3"/>
        <v>0</v>
      </c>
      <c r="AB35" s="195">
        <f t="shared" si="10"/>
        <v>0</v>
      </c>
      <c r="AC35" s="598"/>
      <c r="AD35" s="598"/>
      <c r="AE35" s="601"/>
      <c r="AF35" s="194">
        <f t="shared" si="4"/>
        <v>0</v>
      </c>
      <c r="AG35" s="195">
        <f t="shared" si="11"/>
        <v>0</v>
      </c>
      <c r="AH35" s="598"/>
      <c r="AI35" s="598"/>
      <c r="AJ35" s="601"/>
      <c r="AK35" s="194">
        <f t="shared" si="5"/>
        <v>0</v>
      </c>
      <c r="AL35" s="195">
        <f t="shared" si="12"/>
        <v>0</v>
      </c>
      <c r="AM35" s="598"/>
      <c r="AN35" s="598"/>
      <c r="AO35" s="601"/>
      <c r="AP35" s="194">
        <f t="shared" si="6"/>
        <v>0</v>
      </c>
      <c r="AQ35" s="195">
        <f t="shared" si="13"/>
        <v>0</v>
      </c>
      <c r="AR35" s="598"/>
      <c r="AS35" s="598"/>
      <c r="AT35" s="601"/>
    </row>
    <row r="36" spans="1:46" s="187" customFormat="1" ht="51.75" thickBot="1" x14ac:dyDescent="0.3">
      <c r="A36" s="188">
        <v>4</v>
      </c>
      <c r="B36" s="189" t="s">
        <v>268</v>
      </c>
      <c r="C36" s="190" t="s">
        <v>269</v>
      </c>
      <c r="D36" s="190" t="s">
        <v>494</v>
      </c>
      <c r="E36" s="197" t="str">
        <f t="shared" ref="E36:E41" si="15">F36</f>
        <v>026004VENP_Zone_Sud</v>
      </c>
      <c r="F36" s="191" t="str">
        <f t="shared" si="0"/>
        <v>026004VENP_Zone_Sud</v>
      </c>
      <c r="G36" s="191" t="str">
        <f t="shared" si="1"/>
        <v>026004VENP_Zone_Sud_</v>
      </c>
      <c r="H36" s="189" t="s">
        <v>271</v>
      </c>
      <c r="I36" s="192" t="s">
        <v>12</v>
      </c>
      <c r="J36" s="191" t="s">
        <v>14</v>
      </c>
      <c r="K36" s="192" t="s">
        <v>272</v>
      </c>
      <c r="L36" s="192"/>
      <c r="M36" s="192" t="s">
        <v>10</v>
      </c>
      <c r="N36" s="193">
        <v>4</v>
      </c>
      <c r="O36" s="226"/>
      <c r="P36" s="227"/>
      <c r="Q36" s="184">
        <f t="shared" si="7"/>
        <v>0</v>
      </c>
      <c r="R36" s="185">
        <f t="shared" si="8"/>
        <v>0</v>
      </c>
      <c r="S36" s="598"/>
      <c r="T36" s="598"/>
      <c r="U36" s="601"/>
      <c r="V36" s="194">
        <f t="shared" si="2"/>
        <v>0</v>
      </c>
      <c r="W36" s="195">
        <f t="shared" si="9"/>
        <v>0</v>
      </c>
      <c r="X36" s="598"/>
      <c r="Y36" s="598"/>
      <c r="Z36" s="601"/>
      <c r="AA36" s="194">
        <f t="shared" si="3"/>
        <v>0</v>
      </c>
      <c r="AB36" s="195">
        <f t="shared" si="10"/>
        <v>0</v>
      </c>
      <c r="AC36" s="598"/>
      <c r="AD36" s="598"/>
      <c r="AE36" s="601"/>
      <c r="AF36" s="194">
        <f t="shared" si="4"/>
        <v>0</v>
      </c>
      <c r="AG36" s="195">
        <f t="shared" si="11"/>
        <v>0</v>
      </c>
      <c r="AH36" s="598"/>
      <c r="AI36" s="598"/>
      <c r="AJ36" s="601"/>
      <c r="AK36" s="194">
        <f t="shared" si="5"/>
        <v>0</v>
      </c>
      <c r="AL36" s="195">
        <f t="shared" si="12"/>
        <v>0</v>
      </c>
      <c r="AM36" s="598"/>
      <c r="AN36" s="598"/>
      <c r="AO36" s="601"/>
      <c r="AP36" s="194">
        <f t="shared" si="6"/>
        <v>0</v>
      </c>
      <c r="AQ36" s="195">
        <f t="shared" si="13"/>
        <v>0</v>
      </c>
      <c r="AR36" s="598"/>
      <c r="AS36" s="598"/>
      <c r="AT36" s="601"/>
    </row>
    <row r="37" spans="1:46" s="187" customFormat="1" ht="39" thickBot="1" x14ac:dyDescent="0.3">
      <c r="A37" s="188">
        <v>4</v>
      </c>
      <c r="B37" s="189" t="s">
        <v>273</v>
      </c>
      <c r="C37" s="189" t="s">
        <v>274</v>
      </c>
      <c r="D37" s="189" t="s">
        <v>494</v>
      </c>
      <c r="E37" s="197" t="str">
        <f t="shared" si="15"/>
        <v>026007VENP_Quarantaine</v>
      </c>
      <c r="F37" s="191" t="str">
        <f t="shared" si="0"/>
        <v>026007VENP_Quarantaine</v>
      </c>
      <c r="G37" s="191" t="str">
        <f t="shared" si="1"/>
        <v>026007VENP_Quarantaine_</v>
      </c>
      <c r="H37" s="189" t="s">
        <v>275</v>
      </c>
      <c r="I37" s="192" t="s">
        <v>12</v>
      </c>
      <c r="J37" s="191" t="s">
        <v>14</v>
      </c>
      <c r="K37" s="192" t="s">
        <v>276</v>
      </c>
      <c r="L37" s="192"/>
      <c r="M37" s="192" t="s">
        <v>10</v>
      </c>
      <c r="N37" s="193">
        <v>4</v>
      </c>
      <c r="O37" s="226"/>
      <c r="P37" s="227"/>
      <c r="Q37" s="184">
        <f t="shared" si="7"/>
        <v>0</v>
      </c>
      <c r="R37" s="185">
        <f t="shared" si="8"/>
        <v>0</v>
      </c>
      <c r="S37" s="598"/>
      <c r="T37" s="598"/>
      <c r="U37" s="601"/>
      <c r="V37" s="194">
        <f t="shared" si="2"/>
        <v>0</v>
      </c>
      <c r="W37" s="195">
        <f t="shared" si="9"/>
        <v>0</v>
      </c>
      <c r="X37" s="598"/>
      <c r="Y37" s="598"/>
      <c r="Z37" s="601"/>
      <c r="AA37" s="194">
        <f t="shared" si="3"/>
        <v>0</v>
      </c>
      <c r="AB37" s="195">
        <f t="shared" si="10"/>
        <v>0</v>
      </c>
      <c r="AC37" s="598"/>
      <c r="AD37" s="598"/>
      <c r="AE37" s="601"/>
      <c r="AF37" s="194">
        <f t="shared" si="4"/>
        <v>0</v>
      </c>
      <c r="AG37" s="195">
        <f t="shared" si="11"/>
        <v>0</v>
      </c>
      <c r="AH37" s="598"/>
      <c r="AI37" s="598"/>
      <c r="AJ37" s="601"/>
      <c r="AK37" s="194">
        <f t="shared" si="5"/>
        <v>0</v>
      </c>
      <c r="AL37" s="195">
        <f t="shared" si="12"/>
        <v>0</v>
      </c>
      <c r="AM37" s="598"/>
      <c r="AN37" s="598"/>
      <c r="AO37" s="601"/>
      <c r="AP37" s="194">
        <f t="shared" si="6"/>
        <v>0</v>
      </c>
      <c r="AQ37" s="195">
        <f t="shared" si="13"/>
        <v>0</v>
      </c>
      <c r="AR37" s="598"/>
      <c r="AS37" s="598"/>
      <c r="AT37" s="601"/>
    </row>
    <row r="38" spans="1:46" s="187" customFormat="1" ht="26.25" thickBot="1" x14ac:dyDescent="0.3">
      <c r="A38" s="188">
        <v>4</v>
      </c>
      <c r="B38" s="189" t="s">
        <v>273</v>
      </c>
      <c r="C38" s="189" t="s">
        <v>274</v>
      </c>
      <c r="D38" s="189" t="s">
        <v>494</v>
      </c>
      <c r="E38" s="197" t="str">
        <f t="shared" si="15"/>
        <v>026007VENP_Stock</v>
      </c>
      <c r="F38" s="191" t="str">
        <f t="shared" si="0"/>
        <v>026007VENP_Stock</v>
      </c>
      <c r="G38" s="191" t="str">
        <f t="shared" si="1"/>
        <v>026007VENP_Stock_</v>
      </c>
      <c r="H38" s="189" t="s">
        <v>277</v>
      </c>
      <c r="I38" s="192" t="s">
        <v>12</v>
      </c>
      <c r="J38" s="191" t="s">
        <v>14</v>
      </c>
      <c r="K38" s="192" t="s">
        <v>278</v>
      </c>
      <c r="L38" s="192"/>
      <c r="M38" s="192" t="s">
        <v>10</v>
      </c>
      <c r="N38" s="193">
        <v>4</v>
      </c>
      <c r="O38" s="226"/>
      <c r="P38" s="227"/>
      <c r="Q38" s="184">
        <f t="shared" si="7"/>
        <v>0</v>
      </c>
      <c r="R38" s="185">
        <f t="shared" si="8"/>
        <v>0</v>
      </c>
      <c r="S38" s="598"/>
      <c r="T38" s="598"/>
      <c r="U38" s="601"/>
      <c r="V38" s="194">
        <f t="shared" si="2"/>
        <v>0</v>
      </c>
      <c r="W38" s="195">
        <f t="shared" si="9"/>
        <v>0</v>
      </c>
      <c r="X38" s="598"/>
      <c r="Y38" s="598"/>
      <c r="Z38" s="601"/>
      <c r="AA38" s="194">
        <f t="shared" si="3"/>
        <v>0</v>
      </c>
      <c r="AB38" s="195">
        <f t="shared" si="10"/>
        <v>0</v>
      </c>
      <c r="AC38" s="598"/>
      <c r="AD38" s="598"/>
      <c r="AE38" s="601"/>
      <c r="AF38" s="194">
        <f t="shared" si="4"/>
        <v>0</v>
      </c>
      <c r="AG38" s="195">
        <f t="shared" si="11"/>
        <v>0</v>
      </c>
      <c r="AH38" s="598"/>
      <c r="AI38" s="598"/>
      <c r="AJ38" s="601"/>
      <c r="AK38" s="194">
        <f t="shared" si="5"/>
        <v>0</v>
      </c>
      <c r="AL38" s="195">
        <f t="shared" si="12"/>
        <v>0</v>
      </c>
      <c r="AM38" s="598"/>
      <c r="AN38" s="598"/>
      <c r="AO38" s="601"/>
      <c r="AP38" s="194">
        <f t="shared" si="6"/>
        <v>0</v>
      </c>
      <c r="AQ38" s="195">
        <f t="shared" si="13"/>
        <v>0</v>
      </c>
      <c r="AR38" s="598"/>
      <c r="AS38" s="598"/>
      <c r="AT38" s="601"/>
    </row>
    <row r="39" spans="1:46" s="187" customFormat="1" ht="13.5" thickBot="1" x14ac:dyDescent="0.3">
      <c r="A39" s="188">
        <v>4</v>
      </c>
      <c r="B39" s="189" t="s">
        <v>273</v>
      </c>
      <c r="C39" s="189" t="s">
        <v>274</v>
      </c>
      <c r="D39" s="189" t="s">
        <v>494</v>
      </c>
      <c r="E39" s="197" t="str">
        <f t="shared" si="15"/>
        <v>026007PROA_Air_Comp</v>
      </c>
      <c r="F39" s="191" t="str">
        <f t="shared" si="0"/>
        <v>026007PROA_Air_Comp</v>
      </c>
      <c r="G39" s="191" t="str">
        <f t="shared" si="1"/>
        <v>026007PROA_Air_Comp_</v>
      </c>
      <c r="H39" s="189" t="s">
        <v>279</v>
      </c>
      <c r="I39" s="192" t="s">
        <v>19</v>
      </c>
      <c r="J39" s="191" t="s">
        <v>17</v>
      </c>
      <c r="K39" s="192" t="s">
        <v>280</v>
      </c>
      <c r="L39" s="192"/>
      <c r="M39" s="192" t="s">
        <v>10</v>
      </c>
      <c r="N39" s="193">
        <v>1</v>
      </c>
      <c r="O39" s="226"/>
      <c r="P39" s="227"/>
      <c r="Q39" s="184">
        <f t="shared" si="7"/>
        <v>0</v>
      </c>
      <c r="R39" s="185">
        <f t="shared" si="8"/>
        <v>0</v>
      </c>
      <c r="S39" s="598"/>
      <c r="T39" s="598"/>
      <c r="U39" s="601"/>
      <c r="V39" s="194">
        <f t="shared" si="2"/>
        <v>0</v>
      </c>
      <c r="W39" s="195">
        <f t="shared" si="9"/>
        <v>0</v>
      </c>
      <c r="X39" s="598"/>
      <c r="Y39" s="598"/>
      <c r="Z39" s="601"/>
      <c r="AA39" s="194">
        <f t="shared" si="3"/>
        <v>0</v>
      </c>
      <c r="AB39" s="195">
        <f t="shared" si="10"/>
        <v>0</v>
      </c>
      <c r="AC39" s="598"/>
      <c r="AD39" s="598"/>
      <c r="AE39" s="601"/>
      <c r="AF39" s="194">
        <f t="shared" si="4"/>
        <v>0</v>
      </c>
      <c r="AG39" s="195">
        <f t="shared" si="11"/>
        <v>0</v>
      </c>
      <c r="AH39" s="598"/>
      <c r="AI39" s="598"/>
      <c r="AJ39" s="601"/>
      <c r="AK39" s="194">
        <f t="shared" si="5"/>
        <v>0</v>
      </c>
      <c r="AL39" s="195">
        <f t="shared" si="12"/>
        <v>0</v>
      </c>
      <c r="AM39" s="598"/>
      <c r="AN39" s="598"/>
      <c r="AO39" s="601"/>
      <c r="AP39" s="194">
        <f t="shared" si="6"/>
        <v>0</v>
      </c>
      <c r="AQ39" s="195">
        <f t="shared" si="13"/>
        <v>0</v>
      </c>
      <c r="AR39" s="598"/>
      <c r="AS39" s="598"/>
      <c r="AT39" s="601"/>
    </row>
    <row r="40" spans="1:46" s="187" customFormat="1" ht="51.75" thickBot="1" x14ac:dyDescent="0.3">
      <c r="A40" s="198">
        <v>4</v>
      </c>
      <c r="B40" s="199" t="s">
        <v>273</v>
      </c>
      <c r="C40" s="199" t="s">
        <v>274</v>
      </c>
      <c r="D40" s="199" t="s">
        <v>494</v>
      </c>
      <c r="E40" s="200" t="str">
        <f t="shared" si="15"/>
        <v>026007PROC_Chaufferie</v>
      </c>
      <c r="F40" s="201" t="str">
        <f t="shared" si="0"/>
        <v>026007PROC_Chaufferie</v>
      </c>
      <c r="G40" s="201" t="str">
        <f t="shared" si="1"/>
        <v>026007PROC_Chaufferie_</v>
      </c>
      <c r="H40" s="199" t="s">
        <v>281</v>
      </c>
      <c r="I40" s="202" t="s">
        <v>19</v>
      </c>
      <c r="J40" s="201" t="s">
        <v>16</v>
      </c>
      <c r="K40" s="202" t="s">
        <v>282</v>
      </c>
      <c r="L40" s="202"/>
      <c r="M40" s="202" t="s">
        <v>10</v>
      </c>
      <c r="N40" s="203">
        <v>3</v>
      </c>
      <c r="O40" s="228"/>
      <c r="P40" s="229"/>
      <c r="Q40" s="184">
        <f t="shared" si="7"/>
        <v>0</v>
      </c>
      <c r="R40" s="185">
        <f t="shared" si="8"/>
        <v>0</v>
      </c>
      <c r="S40" s="599"/>
      <c r="T40" s="599"/>
      <c r="U40" s="602"/>
      <c r="V40" s="204">
        <f t="shared" si="2"/>
        <v>0</v>
      </c>
      <c r="W40" s="205">
        <f t="shared" si="9"/>
        <v>0</v>
      </c>
      <c r="X40" s="599"/>
      <c r="Y40" s="599"/>
      <c r="Z40" s="602"/>
      <c r="AA40" s="204">
        <f t="shared" si="3"/>
        <v>0</v>
      </c>
      <c r="AB40" s="205">
        <f t="shared" si="10"/>
        <v>0</v>
      </c>
      <c r="AC40" s="599"/>
      <c r="AD40" s="599"/>
      <c r="AE40" s="602"/>
      <c r="AF40" s="204">
        <f t="shared" si="4"/>
        <v>0</v>
      </c>
      <c r="AG40" s="205">
        <f t="shared" si="11"/>
        <v>0</v>
      </c>
      <c r="AH40" s="599"/>
      <c r="AI40" s="599"/>
      <c r="AJ40" s="602"/>
      <c r="AK40" s="204">
        <f t="shared" si="5"/>
        <v>0</v>
      </c>
      <c r="AL40" s="205">
        <f t="shared" si="12"/>
        <v>0</v>
      </c>
      <c r="AM40" s="599"/>
      <c r="AN40" s="599"/>
      <c r="AO40" s="602"/>
      <c r="AP40" s="204">
        <f t="shared" si="6"/>
        <v>0</v>
      </c>
      <c r="AQ40" s="205">
        <f t="shared" si="13"/>
        <v>0</v>
      </c>
      <c r="AR40" s="599"/>
      <c r="AS40" s="599"/>
      <c r="AT40" s="602"/>
    </row>
    <row r="41" spans="1:46" s="187" customFormat="1" ht="64.5" thickBot="1" x14ac:dyDescent="0.3">
      <c r="A41" s="177">
        <v>4</v>
      </c>
      <c r="B41" s="178" t="s">
        <v>283</v>
      </c>
      <c r="C41" s="178" t="s">
        <v>284</v>
      </c>
      <c r="D41" s="178" t="s">
        <v>491</v>
      </c>
      <c r="E41" s="614" t="str">
        <f t="shared" si="15"/>
        <v>032001PROC_Chaufferie</v>
      </c>
      <c r="F41" s="180" t="str">
        <f t="shared" si="0"/>
        <v>032001PROC_Chaufferie</v>
      </c>
      <c r="G41" s="180" t="str">
        <f t="shared" si="1"/>
        <v>032001PROC_Chaufferie_</v>
      </c>
      <c r="H41" s="178" t="s">
        <v>285</v>
      </c>
      <c r="I41" s="181" t="s">
        <v>19</v>
      </c>
      <c r="J41" s="180" t="s">
        <v>16</v>
      </c>
      <c r="K41" s="181" t="s">
        <v>282</v>
      </c>
      <c r="L41" s="181"/>
      <c r="M41" s="181" t="s">
        <v>10</v>
      </c>
      <c r="N41" s="183">
        <v>3</v>
      </c>
      <c r="O41" s="224"/>
      <c r="P41" s="225"/>
      <c r="Q41" s="184">
        <f t="shared" si="7"/>
        <v>0</v>
      </c>
      <c r="R41" s="185">
        <f t="shared" si="8"/>
        <v>0</v>
      </c>
      <c r="S41" s="597">
        <f>SUM(Q41:Q56)</f>
        <v>0</v>
      </c>
      <c r="T41" s="597">
        <f>SUM(R41:R56)</f>
        <v>0</v>
      </c>
      <c r="U41" s="600"/>
      <c r="V41" s="184">
        <f t="shared" si="2"/>
        <v>0</v>
      </c>
      <c r="W41" s="185">
        <f t="shared" si="9"/>
        <v>0</v>
      </c>
      <c r="X41" s="597">
        <f>SUM(V41:V56)</f>
        <v>0</v>
      </c>
      <c r="Y41" s="597">
        <f>SUM(W41:W56)</f>
        <v>0</v>
      </c>
      <c r="Z41" s="600"/>
      <c r="AA41" s="184">
        <f t="shared" si="3"/>
        <v>0</v>
      </c>
      <c r="AB41" s="185">
        <f t="shared" si="10"/>
        <v>0</v>
      </c>
      <c r="AC41" s="597">
        <f>SUM(AA41:AA56)</f>
        <v>0</v>
      </c>
      <c r="AD41" s="597">
        <f>SUM(AB41:AB56)</f>
        <v>0</v>
      </c>
      <c r="AE41" s="600"/>
      <c r="AF41" s="184">
        <f t="shared" si="4"/>
        <v>0</v>
      </c>
      <c r="AG41" s="185">
        <f t="shared" si="11"/>
        <v>0</v>
      </c>
      <c r="AH41" s="597">
        <f>SUM(AF41:AF56)</f>
        <v>0</v>
      </c>
      <c r="AI41" s="597">
        <f>SUM(AG41:AG56)</f>
        <v>0</v>
      </c>
      <c r="AJ41" s="600"/>
      <c r="AK41" s="184">
        <f t="shared" si="5"/>
        <v>0</v>
      </c>
      <c r="AL41" s="185">
        <f t="shared" si="12"/>
        <v>0</v>
      </c>
      <c r="AM41" s="597">
        <f>SUM(AK41:AK56)</f>
        <v>0</v>
      </c>
      <c r="AN41" s="597">
        <f>SUM(AL41:AL56)</f>
        <v>0</v>
      </c>
      <c r="AO41" s="600"/>
      <c r="AP41" s="184">
        <f t="shared" si="6"/>
        <v>0</v>
      </c>
      <c r="AQ41" s="185">
        <f t="shared" si="13"/>
        <v>0</v>
      </c>
      <c r="AR41" s="597">
        <f>SUM(AP41:AP56)</f>
        <v>0</v>
      </c>
      <c r="AS41" s="597">
        <f>SUM(AQ41:AQ56)</f>
        <v>0</v>
      </c>
      <c r="AT41" s="600"/>
    </row>
    <row r="42" spans="1:46" s="187" customFormat="1" ht="13.5" thickBot="1" x14ac:dyDescent="0.3">
      <c r="A42" s="188">
        <v>4</v>
      </c>
      <c r="B42" s="189" t="s">
        <v>283</v>
      </c>
      <c r="C42" s="189" t="s">
        <v>284</v>
      </c>
      <c r="D42" s="189" t="s">
        <v>491</v>
      </c>
      <c r="E42" s="615"/>
      <c r="F42" s="191" t="str">
        <f t="shared" si="0"/>
        <v>032001PROC_Chaufferie</v>
      </c>
      <c r="G42" s="191" t="str">
        <f t="shared" si="1"/>
        <v>032001PROC_Chaufferie_Comb</v>
      </c>
      <c r="H42" s="189" t="s">
        <v>242</v>
      </c>
      <c r="I42" s="192" t="s">
        <v>19</v>
      </c>
      <c r="J42" s="191" t="s">
        <v>16</v>
      </c>
      <c r="K42" s="192" t="s">
        <v>282</v>
      </c>
      <c r="L42" s="192" t="s">
        <v>243</v>
      </c>
      <c r="M42" s="192" t="s">
        <v>10</v>
      </c>
      <c r="N42" s="193">
        <v>3</v>
      </c>
      <c r="O42" s="226"/>
      <c r="P42" s="227"/>
      <c r="Q42" s="184">
        <f t="shared" si="7"/>
        <v>0</v>
      </c>
      <c r="R42" s="185">
        <f t="shared" si="8"/>
        <v>0</v>
      </c>
      <c r="S42" s="598"/>
      <c r="T42" s="598"/>
      <c r="U42" s="601"/>
      <c r="V42" s="194">
        <f t="shared" si="2"/>
        <v>0</v>
      </c>
      <c r="W42" s="206">
        <f t="shared" si="9"/>
        <v>0</v>
      </c>
      <c r="X42" s="598"/>
      <c r="Y42" s="598"/>
      <c r="Z42" s="601"/>
      <c r="AA42" s="194">
        <f t="shared" si="3"/>
        <v>0</v>
      </c>
      <c r="AB42" s="206">
        <f t="shared" si="10"/>
        <v>0</v>
      </c>
      <c r="AC42" s="598"/>
      <c r="AD42" s="598"/>
      <c r="AE42" s="601"/>
      <c r="AF42" s="194">
        <f t="shared" si="4"/>
        <v>0</v>
      </c>
      <c r="AG42" s="206">
        <f t="shared" si="11"/>
        <v>0</v>
      </c>
      <c r="AH42" s="598"/>
      <c r="AI42" s="598"/>
      <c r="AJ42" s="601"/>
      <c r="AK42" s="194">
        <f t="shared" si="5"/>
        <v>0</v>
      </c>
      <c r="AL42" s="206">
        <f t="shared" si="12"/>
        <v>0</v>
      </c>
      <c r="AM42" s="598"/>
      <c r="AN42" s="598"/>
      <c r="AO42" s="601"/>
      <c r="AP42" s="194">
        <f t="shared" si="6"/>
        <v>0</v>
      </c>
      <c r="AQ42" s="206">
        <f t="shared" si="13"/>
        <v>0</v>
      </c>
      <c r="AR42" s="598"/>
      <c r="AS42" s="598"/>
      <c r="AT42" s="601"/>
    </row>
    <row r="43" spans="1:46" s="187" customFormat="1" ht="13.5" thickBot="1" x14ac:dyDescent="0.3">
      <c r="A43" s="188">
        <v>4</v>
      </c>
      <c r="B43" s="189" t="s">
        <v>283</v>
      </c>
      <c r="C43" s="189" t="s">
        <v>284</v>
      </c>
      <c r="D43" s="189" t="s">
        <v>491</v>
      </c>
      <c r="E43" s="615"/>
      <c r="F43" s="191" t="str">
        <f t="shared" si="0"/>
        <v>032001PROC_Chaufferie</v>
      </c>
      <c r="G43" s="191" t="str">
        <f t="shared" si="1"/>
        <v>032001PROC_Chaufferie_Ramo</v>
      </c>
      <c r="H43" s="189" t="s">
        <v>244</v>
      </c>
      <c r="I43" s="192" t="s">
        <v>19</v>
      </c>
      <c r="J43" s="191" t="s">
        <v>16</v>
      </c>
      <c r="K43" s="192" t="s">
        <v>282</v>
      </c>
      <c r="L43" s="192" t="s">
        <v>245</v>
      </c>
      <c r="M43" s="192" t="s">
        <v>10</v>
      </c>
      <c r="N43" s="193">
        <v>2</v>
      </c>
      <c r="O43" s="226"/>
      <c r="P43" s="227"/>
      <c r="Q43" s="184">
        <f t="shared" si="7"/>
        <v>0</v>
      </c>
      <c r="R43" s="185">
        <f t="shared" si="8"/>
        <v>0</v>
      </c>
      <c r="S43" s="598"/>
      <c r="T43" s="598"/>
      <c r="U43" s="601"/>
      <c r="V43" s="194">
        <f t="shared" si="2"/>
        <v>0</v>
      </c>
      <c r="W43" s="206">
        <f t="shared" si="9"/>
        <v>0</v>
      </c>
      <c r="X43" s="598"/>
      <c r="Y43" s="598"/>
      <c r="Z43" s="601"/>
      <c r="AA43" s="194">
        <f t="shared" si="3"/>
        <v>0</v>
      </c>
      <c r="AB43" s="206">
        <f t="shared" si="10"/>
        <v>0</v>
      </c>
      <c r="AC43" s="598"/>
      <c r="AD43" s="598"/>
      <c r="AE43" s="601"/>
      <c r="AF43" s="194">
        <f t="shared" si="4"/>
        <v>0</v>
      </c>
      <c r="AG43" s="206">
        <f t="shared" si="11"/>
        <v>0</v>
      </c>
      <c r="AH43" s="598"/>
      <c r="AI43" s="598"/>
      <c r="AJ43" s="601"/>
      <c r="AK43" s="194">
        <f t="shared" si="5"/>
        <v>0</v>
      </c>
      <c r="AL43" s="206">
        <f t="shared" si="12"/>
        <v>0</v>
      </c>
      <c r="AM43" s="598"/>
      <c r="AN43" s="598"/>
      <c r="AO43" s="601"/>
      <c r="AP43" s="194">
        <f t="shared" si="6"/>
        <v>0</v>
      </c>
      <c r="AQ43" s="206">
        <f t="shared" si="13"/>
        <v>0</v>
      </c>
      <c r="AR43" s="598"/>
      <c r="AS43" s="598"/>
      <c r="AT43" s="601"/>
    </row>
    <row r="44" spans="1:46" s="187" customFormat="1" ht="13.5" thickBot="1" x14ac:dyDescent="0.3">
      <c r="A44" s="188">
        <v>4</v>
      </c>
      <c r="B44" s="189" t="s">
        <v>283</v>
      </c>
      <c r="C44" s="189" t="s">
        <v>284</v>
      </c>
      <c r="D44" s="189" t="s">
        <v>491</v>
      </c>
      <c r="E44" s="616"/>
      <c r="F44" s="191" t="str">
        <f t="shared" si="0"/>
        <v>032001PROC_Chaufferie</v>
      </c>
      <c r="G44" s="191" t="str">
        <f t="shared" si="1"/>
        <v>032001PROC_Chaufferie_Dgaz</v>
      </c>
      <c r="H44" s="189" t="s">
        <v>286</v>
      </c>
      <c r="I44" s="192" t="s">
        <v>19</v>
      </c>
      <c r="J44" s="191" t="s">
        <v>16</v>
      </c>
      <c r="K44" s="192" t="s">
        <v>282</v>
      </c>
      <c r="L44" s="192" t="s">
        <v>287</v>
      </c>
      <c r="M44" s="192" t="s">
        <v>10</v>
      </c>
      <c r="N44" s="193">
        <v>2</v>
      </c>
      <c r="O44" s="226"/>
      <c r="P44" s="227"/>
      <c r="Q44" s="184">
        <f t="shared" si="7"/>
        <v>0</v>
      </c>
      <c r="R44" s="185">
        <f t="shared" si="8"/>
        <v>0</v>
      </c>
      <c r="S44" s="598"/>
      <c r="T44" s="598"/>
      <c r="U44" s="601"/>
      <c r="V44" s="194">
        <f t="shared" si="2"/>
        <v>0</v>
      </c>
      <c r="W44" s="206">
        <f t="shared" si="9"/>
        <v>0</v>
      </c>
      <c r="X44" s="598"/>
      <c r="Y44" s="598"/>
      <c r="Z44" s="601"/>
      <c r="AA44" s="194">
        <f t="shared" si="3"/>
        <v>0</v>
      </c>
      <c r="AB44" s="206">
        <f t="shared" si="10"/>
        <v>0</v>
      </c>
      <c r="AC44" s="598"/>
      <c r="AD44" s="598"/>
      <c r="AE44" s="601"/>
      <c r="AF44" s="194">
        <f t="shared" si="4"/>
        <v>0</v>
      </c>
      <c r="AG44" s="206">
        <f t="shared" si="11"/>
        <v>0</v>
      </c>
      <c r="AH44" s="598"/>
      <c r="AI44" s="598"/>
      <c r="AJ44" s="601"/>
      <c r="AK44" s="194">
        <f t="shared" si="5"/>
        <v>0</v>
      </c>
      <c r="AL44" s="206">
        <f t="shared" si="12"/>
        <v>0</v>
      </c>
      <c r="AM44" s="598"/>
      <c r="AN44" s="598"/>
      <c r="AO44" s="601"/>
      <c r="AP44" s="194">
        <f t="shared" si="6"/>
        <v>0</v>
      </c>
      <c r="AQ44" s="206">
        <f t="shared" si="13"/>
        <v>0</v>
      </c>
      <c r="AR44" s="598"/>
      <c r="AS44" s="598"/>
      <c r="AT44" s="601"/>
    </row>
    <row r="45" spans="1:46" s="187" customFormat="1" ht="13.5" thickBot="1" x14ac:dyDescent="0.3">
      <c r="A45" s="188">
        <v>4</v>
      </c>
      <c r="B45" s="189" t="s">
        <v>283</v>
      </c>
      <c r="C45" s="189" t="s">
        <v>284</v>
      </c>
      <c r="D45" s="189" t="s">
        <v>491</v>
      </c>
      <c r="E45" s="197" t="str">
        <f>F45</f>
        <v>032001VENT_Foyer</v>
      </c>
      <c r="F45" s="191" t="str">
        <f t="shared" si="0"/>
        <v>032001VENT_Foyer</v>
      </c>
      <c r="G45" s="191" t="str">
        <f t="shared" si="1"/>
        <v>032001VENT_Foyer_</v>
      </c>
      <c r="H45" s="189" t="s">
        <v>288</v>
      </c>
      <c r="I45" s="192" t="s">
        <v>12</v>
      </c>
      <c r="J45" s="191" t="s">
        <v>11</v>
      </c>
      <c r="K45" s="192" t="s">
        <v>289</v>
      </c>
      <c r="L45" s="192"/>
      <c r="M45" s="192" t="s">
        <v>10</v>
      </c>
      <c r="N45" s="193">
        <v>3</v>
      </c>
      <c r="O45" s="226"/>
      <c r="P45" s="227"/>
      <c r="Q45" s="184">
        <f t="shared" si="7"/>
        <v>0</v>
      </c>
      <c r="R45" s="185">
        <f t="shared" si="8"/>
        <v>0</v>
      </c>
      <c r="S45" s="598"/>
      <c r="T45" s="598"/>
      <c r="U45" s="601"/>
      <c r="V45" s="194">
        <f t="shared" si="2"/>
        <v>0</v>
      </c>
      <c r="W45" s="206">
        <f t="shared" si="9"/>
        <v>0</v>
      </c>
      <c r="X45" s="598"/>
      <c r="Y45" s="598"/>
      <c r="Z45" s="601"/>
      <c r="AA45" s="194">
        <f t="shared" si="3"/>
        <v>0</v>
      </c>
      <c r="AB45" s="206">
        <f t="shared" si="10"/>
        <v>0</v>
      </c>
      <c r="AC45" s="598"/>
      <c r="AD45" s="598"/>
      <c r="AE45" s="601"/>
      <c r="AF45" s="194">
        <f t="shared" si="4"/>
        <v>0</v>
      </c>
      <c r="AG45" s="206">
        <f t="shared" si="11"/>
        <v>0</v>
      </c>
      <c r="AH45" s="598"/>
      <c r="AI45" s="598"/>
      <c r="AJ45" s="601"/>
      <c r="AK45" s="194">
        <f t="shared" si="5"/>
        <v>0</v>
      </c>
      <c r="AL45" s="206">
        <f t="shared" si="12"/>
        <v>0</v>
      </c>
      <c r="AM45" s="598"/>
      <c r="AN45" s="598"/>
      <c r="AO45" s="601"/>
      <c r="AP45" s="194">
        <f t="shared" si="6"/>
        <v>0</v>
      </c>
      <c r="AQ45" s="206">
        <f t="shared" si="13"/>
        <v>0</v>
      </c>
      <c r="AR45" s="598"/>
      <c r="AS45" s="598"/>
      <c r="AT45" s="601"/>
    </row>
    <row r="46" spans="1:46" s="187" customFormat="1" ht="13.5" thickBot="1" x14ac:dyDescent="0.3">
      <c r="A46" s="188">
        <v>4</v>
      </c>
      <c r="B46" s="189" t="s">
        <v>283</v>
      </c>
      <c r="C46" s="189" t="s">
        <v>284</v>
      </c>
      <c r="D46" s="189" t="s">
        <v>491</v>
      </c>
      <c r="E46" s="612" t="str">
        <f>F46</f>
        <v>032001VENT_Amphis</v>
      </c>
      <c r="F46" s="191" t="str">
        <f t="shared" si="0"/>
        <v>032001VENT_Amphis</v>
      </c>
      <c r="G46" s="191" t="str">
        <f t="shared" si="1"/>
        <v>032001VENT_Amphis_</v>
      </c>
      <c r="H46" s="189" t="s">
        <v>290</v>
      </c>
      <c r="I46" s="192" t="s">
        <v>12</v>
      </c>
      <c r="J46" s="191" t="s">
        <v>11</v>
      </c>
      <c r="K46" s="192" t="s">
        <v>291</v>
      </c>
      <c r="L46" s="192"/>
      <c r="M46" s="192" t="s">
        <v>10</v>
      </c>
      <c r="N46" s="193">
        <v>3</v>
      </c>
      <c r="O46" s="226"/>
      <c r="P46" s="227"/>
      <c r="Q46" s="184">
        <f t="shared" si="7"/>
        <v>0</v>
      </c>
      <c r="R46" s="185">
        <f t="shared" si="8"/>
        <v>0</v>
      </c>
      <c r="S46" s="598"/>
      <c r="T46" s="598"/>
      <c r="U46" s="601"/>
      <c r="V46" s="194">
        <f t="shared" si="2"/>
        <v>0</v>
      </c>
      <c r="W46" s="206">
        <f t="shared" si="9"/>
        <v>0</v>
      </c>
      <c r="X46" s="598"/>
      <c r="Y46" s="598"/>
      <c r="Z46" s="601"/>
      <c r="AA46" s="194">
        <f t="shared" si="3"/>
        <v>0</v>
      </c>
      <c r="AB46" s="206">
        <f t="shared" si="10"/>
        <v>0</v>
      </c>
      <c r="AC46" s="598"/>
      <c r="AD46" s="598"/>
      <c r="AE46" s="601"/>
      <c r="AF46" s="194">
        <f t="shared" si="4"/>
        <v>0</v>
      </c>
      <c r="AG46" s="206">
        <f t="shared" si="11"/>
        <v>0</v>
      </c>
      <c r="AH46" s="598"/>
      <c r="AI46" s="598"/>
      <c r="AJ46" s="601"/>
      <c r="AK46" s="194">
        <f t="shared" si="5"/>
        <v>0</v>
      </c>
      <c r="AL46" s="206">
        <f t="shared" si="12"/>
        <v>0</v>
      </c>
      <c r="AM46" s="598"/>
      <c r="AN46" s="598"/>
      <c r="AO46" s="601"/>
      <c r="AP46" s="194">
        <f t="shared" si="6"/>
        <v>0</v>
      </c>
      <c r="AQ46" s="206">
        <f t="shared" si="13"/>
        <v>0</v>
      </c>
      <c r="AR46" s="598"/>
      <c r="AS46" s="598"/>
      <c r="AT46" s="601"/>
    </row>
    <row r="47" spans="1:46" s="187" customFormat="1" ht="13.5" thickBot="1" x14ac:dyDescent="0.3">
      <c r="A47" s="188">
        <v>4</v>
      </c>
      <c r="B47" s="189" t="s">
        <v>283</v>
      </c>
      <c r="C47" s="189" t="s">
        <v>284</v>
      </c>
      <c r="D47" s="189" t="s">
        <v>491</v>
      </c>
      <c r="E47" s="616"/>
      <c r="F47" s="191" t="str">
        <f t="shared" si="0"/>
        <v>032001VENT_Amphis</v>
      </c>
      <c r="G47" s="191" t="str">
        <f t="shared" si="1"/>
        <v>032001VENT_Amphis_</v>
      </c>
      <c r="H47" s="189" t="s">
        <v>292</v>
      </c>
      <c r="I47" s="192" t="s">
        <v>12</v>
      </c>
      <c r="J47" s="191" t="s">
        <v>11</v>
      </c>
      <c r="K47" s="207" t="s">
        <v>291</v>
      </c>
      <c r="L47" s="208"/>
      <c r="M47" s="192" t="s">
        <v>10</v>
      </c>
      <c r="N47" s="193">
        <v>3</v>
      </c>
      <c r="O47" s="226"/>
      <c r="P47" s="227"/>
      <c r="Q47" s="184">
        <f t="shared" si="7"/>
        <v>0</v>
      </c>
      <c r="R47" s="185">
        <f t="shared" si="8"/>
        <v>0</v>
      </c>
      <c r="S47" s="598"/>
      <c r="T47" s="598"/>
      <c r="U47" s="601"/>
      <c r="V47" s="194">
        <f t="shared" si="2"/>
        <v>0</v>
      </c>
      <c r="W47" s="206">
        <f t="shared" si="9"/>
        <v>0</v>
      </c>
      <c r="X47" s="598"/>
      <c r="Y47" s="598"/>
      <c r="Z47" s="601"/>
      <c r="AA47" s="194">
        <f t="shared" si="3"/>
        <v>0</v>
      </c>
      <c r="AB47" s="206">
        <f t="shared" si="10"/>
        <v>0</v>
      </c>
      <c r="AC47" s="598"/>
      <c r="AD47" s="598"/>
      <c r="AE47" s="601"/>
      <c r="AF47" s="194">
        <f t="shared" si="4"/>
        <v>0</v>
      </c>
      <c r="AG47" s="206">
        <f t="shared" si="11"/>
        <v>0</v>
      </c>
      <c r="AH47" s="598"/>
      <c r="AI47" s="598"/>
      <c r="AJ47" s="601"/>
      <c r="AK47" s="194">
        <f t="shared" si="5"/>
        <v>0</v>
      </c>
      <c r="AL47" s="206">
        <f t="shared" si="12"/>
        <v>0</v>
      </c>
      <c r="AM47" s="598"/>
      <c r="AN47" s="598"/>
      <c r="AO47" s="601"/>
      <c r="AP47" s="194">
        <f t="shared" si="6"/>
        <v>0</v>
      </c>
      <c r="AQ47" s="206">
        <f t="shared" si="13"/>
        <v>0</v>
      </c>
      <c r="AR47" s="598"/>
      <c r="AS47" s="598"/>
      <c r="AT47" s="601"/>
    </row>
    <row r="48" spans="1:46" s="187" customFormat="1" ht="13.5" thickBot="1" x14ac:dyDescent="0.3">
      <c r="A48" s="188">
        <v>4</v>
      </c>
      <c r="B48" s="189" t="s">
        <v>283</v>
      </c>
      <c r="C48" s="189" t="s">
        <v>284</v>
      </c>
      <c r="D48" s="189" t="s">
        <v>491</v>
      </c>
      <c r="E48" s="197" t="str">
        <f t="shared" ref="E48:E55" si="16">F48</f>
        <v>032001VENT_Bibliothèque</v>
      </c>
      <c r="F48" s="191" t="str">
        <f t="shared" si="0"/>
        <v>032001VENT_Bibliothèque</v>
      </c>
      <c r="G48" s="191" t="str">
        <f t="shared" si="1"/>
        <v>032001VENT_Bibliothèque_</v>
      </c>
      <c r="H48" s="189" t="s">
        <v>293</v>
      </c>
      <c r="I48" s="192" t="s">
        <v>12</v>
      </c>
      <c r="J48" s="191" t="s">
        <v>11</v>
      </c>
      <c r="K48" s="207" t="s">
        <v>294</v>
      </c>
      <c r="L48" s="207"/>
      <c r="M48" s="192" t="s">
        <v>10</v>
      </c>
      <c r="N48" s="193">
        <v>3</v>
      </c>
      <c r="O48" s="226"/>
      <c r="P48" s="227"/>
      <c r="Q48" s="184">
        <f t="shared" si="7"/>
        <v>0</v>
      </c>
      <c r="R48" s="185">
        <f t="shared" si="8"/>
        <v>0</v>
      </c>
      <c r="S48" s="598"/>
      <c r="T48" s="598"/>
      <c r="U48" s="601"/>
      <c r="V48" s="194">
        <f t="shared" si="2"/>
        <v>0</v>
      </c>
      <c r="W48" s="206">
        <f t="shared" si="9"/>
        <v>0</v>
      </c>
      <c r="X48" s="598"/>
      <c r="Y48" s="598"/>
      <c r="Z48" s="601"/>
      <c r="AA48" s="194">
        <f t="shared" si="3"/>
        <v>0</v>
      </c>
      <c r="AB48" s="206">
        <f t="shared" si="10"/>
        <v>0</v>
      </c>
      <c r="AC48" s="598"/>
      <c r="AD48" s="598"/>
      <c r="AE48" s="601"/>
      <c r="AF48" s="194">
        <f t="shared" si="4"/>
        <v>0</v>
      </c>
      <c r="AG48" s="206">
        <f t="shared" si="11"/>
        <v>0</v>
      </c>
      <c r="AH48" s="598"/>
      <c r="AI48" s="598"/>
      <c r="AJ48" s="601"/>
      <c r="AK48" s="194">
        <f t="shared" si="5"/>
        <v>0</v>
      </c>
      <c r="AL48" s="206">
        <f t="shared" si="12"/>
        <v>0</v>
      </c>
      <c r="AM48" s="598"/>
      <c r="AN48" s="598"/>
      <c r="AO48" s="601"/>
      <c r="AP48" s="194">
        <f t="shared" si="6"/>
        <v>0</v>
      </c>
      <c r="AQ48" s="206">
        <f t="shared" si="13"/>
        <v>0</v>
      </c>
      <c r="AR48" s="598"/>
      <c r="AS48" s="598"/>
      <c r="AT48" s="601"/>
    </row>
    <row r="49" spans="1:46" s="187" customFormat="1" ht="51.75" thickBot="1" x14ac:dyDescent="0.3">
      <c r="A49" s="188">
        <v>4</v>
      </c>
      <c r="B49" s="189" t="s">
        <v>283</v>
      </c>
      <c r="C49" s="189" t="s">
        <v>284</v>
      </c>
      <c r="D49" s="189" t="s">
        <v>491</v>
      </c>
      <c r="E49" s="197" t="str">
        <f t="shared" si="16"/>
        <v>032001SSTA_Secon</v>
      </c>
      <c r="F49" s="191" t="str">
        <f t="shared" si="0"/>
        <v>032001SSTA_Secon</v>
      </c>
      <c r="G49" s="191" t="str">
        <f t="shared" si="1"/>
        <v>032001SSTA_Secon_</v>
      </c>
      <c r="H49" s="189" t="s">
        <v>295</v>
      </c>
      <c r="I49" s="192" t="s">
        <v>19</v>
      </c>
      <c r="J49" s="191" t="s">
        <v>13</v>
      </c>
      <c r="K49" s="207" t="s">
        <v>296</v>
      </c>
      <c r="L49" s="207"/>
      <c r="M49" s="192" t="s">
        <v>10</v>
      </c>
      <c r="N49" s="193">
        <v>3</v>
      </c>
      <c r="O49" s="226"/>
      <c r="P49" s="227"/>
      <c r="Q49" s="184">
        <f t="shared" si="7"/>
        <v>0</v>
      </c>
      <c r="R49" s="185">
        <f t="shared" si="8"/>
        <v>0</v>
      </c>
      <c r="S49" s="598"/>
      <c r="T49" s="598"/>
      <c r="U49" s="601"/>
      <c r="V49" s="194">
        <f t="shared" si="2"/>
        <v>0</v>
      </c>
      <c r="W49" s="206">
        <f t="shared" si="9"/>
        <v>0</v>
      </c>
      <c r="X49" s="598"/>
      <c r="Y49" s="598"/>
      <c r="Z49" s="601"/>
      <c r="AA49" s="194">
        <f t="shared" si="3"/>
        <v>0</v>
      </c>
      <c r="AB49" s="206">
        <f t="shared" si="10"/>
        <v>0</v>
      </c>
      <c r="AC49" s="598"/>
      <c r="AD49" s="598"/>
      <c r="AE49" s="601"/>
      <c r="AF49" s="194">
        <f t="shared" si="4"/>
        <v>0</v>
      </c>
      <c r="AG49" s="206">
        <f t="shared" si="11"/>
        <v>0</v>
      </c>
      <c r="AH49" s="598"/>
      <c r="AI49" s="598"/>
      <c r="AJ49" s="601"/>
      <c r="AK49" s="194">
        <f t="shared" si="5"/>
        <v>0</v>
      </c>
      <c r="AL49" s="206">
        <f t="shared" si="12"/>
        <v>0</v>
      </c>
      <c r="AM49" s="598"/>
      <c r="AN49" s="598"/>
      <c r="AO49" s="601"/>
      <c r="AP49" s="194">
        <f t="shared" si="6"/>
        <v>0</v>
      </c>
      <c r="AQ49" s="206">
        <f t="shared" si="13"/>
        <v>0</v>
      </c>
      <c r="AR49" s="598"/>
      <c r="AS49" s="598"/>
      <c r="AT49" s="601"/>
    </row>
    <row r="50" spans="1:46" s="209" customFormat="1" ht="51.75" thickBot="1" x14ac:dyDescent="0.3">
      <c r="A50" s="188">
        <v>4</v>
      </c>
      <c r="B50" s="189" t="s">
        <v>283</v>
      </c>
      <c r="C50" s="189" t="s">
        <v>284</v>
      </c>
      <c r="D50" s="189" t="s">
        <v>491</v>
      </c>
      <c r="E50" s="197" t="str">
        <f t="shared" si="16"/>
        <v>032001PROF_Batiment</v>
      </c>
      <c r="F50" s="191" t="str">
        <f t="shared" ref="F50:F77" si="17">CONCATENATE(C50,J50,M50,K50)</f>
        <v>032001PROF_Batiment</v>
      </c>
      <c r="G50" s="191" t="str">
        <f t="shared" ref="G50:G77" si="18">CONCATENATE(C50,J50,M50,K50,M50,L50)</f>
        <v>032001PROF_Batiment_</v>
      </c>
      <c r="H50" s="189" t="s">
        <v>297</v>
      </c>
      <c r="I50" s="192" t="s">
        <v>19</v>
      </c>
      <c r="J50" s="191" t="s">
        <v>15</v>
      </c>
      <c r="K50" s="207" t="s">
        <v>247</v>
      </c>
      <c r="L50" s="207"/>
      <c r="M50" s="192" t="s">
        <v>10</v>
      </c>
      <c r="N50" s="193">
        <v>2</v>
      </c>
      <c r="O50" s="226"/>
      <c r="P50" s="227"/>
      <c r="Q50" s="184">
        <f t="shared" si="7"/>
        <v>0</v>
      </c>
      <c r="R50" s="185">
        <f t="shared" si="8"/>
        <v>0</v>
      </c>
      <c r="S50" s="598"/>
      <c r="T50" s="598"/>
      <c r="U50" s="601"/>
      <c r="V50" s="194">
        <f t="shared" ref="V50:V77" si="19">Q50*$E$11</f>
        <v>0</v>
      </c>
      <c r="W50" s="206">
        <f t="shared" si="9"/>
        <v>0</v>
      </c>
      <c r="X50" s="598"/>
      <c r="Y50" s="598"/>
      <c r="Z50" s="601"/>
      <c r="AA50" s="194">
        <f t="shared" ref="AA50:AA77" si="20">Q50*$E$12</f>
        <v>0</v>
      </c>
      <c r="AB50" s="206">
        <f t="shared" si="10"/>
        <v>0</v>
      </c>
      <c r="AC50" s="598"/>
      <c r="AD50" s="598"/>
      <c r="AE50" s="601"/>
      <c r="AF50" s="194">
        <f t="shared" ref="AF50:AF77" si="21">Q50*$E$13</f>
        <v>0</v>
      </c>
      <c r="AG50" s="206">
        <f t="shared" si="11"/>
        <v>0</v>
      </c>
      <c r="AH50" s="598"/>
      <c r="AI50" s="598"/>
      <c r="AJ50" s="601"/>
      <c r="AK50" s="194">
        <f t="shared" ref="AK50:AK77" si="22">Q50*$E$14</f>
        <v>0</v>
      </c>
      <c r="AL50" s="206">
        <f t="shared" si="12"/>
        <v>0</v>
      </c>
      <c r="AM50" s="598"/>
      <c r="AN50" s="598"/>
      <c r="AO50" s="601"/>
      <c r="AP50" s="194">
        <f t="shared" ref="AP50:AP77" si="23">Q50*$E$15</f>
        <v>0</v>
      </c>
      <c r="AQ50" s="206">
        <f t="shared" si="13"/>
        <v>0</v>
      </c>
      <c r="AR50" s="598"/>
      <c r="AS50" s="598"/>
      <c r="AT50" s="601"/>
    </row>
    <row r="51" spans="1:46" s="209" customFormat="1" ht="39" thickBot="1" x14ac:dyDescent="0.3">
      <c r="A51" s="188">
        <v>4</v>
      </c>
      <c r="B51" s="189" t="s">
        <v>283</v>
      </c>
      <c r="C51" s="189" t="s">
        <v>284</v>
      </c>
      <c r="D51" s="189" t="s">
        <v>491</v>
      </c>
      <c r="E51" s="197" t="str">
        <f t="shared" si="16"/>
        <v>032001PROF_Amphi1</v>
      </c>
      <c r="F51" s="191" t="str">
        <f t="shared" si="17"/>
        <v>032001PROF_Amphi1</v>
      </c>
      <c r="G51" s="191" t="str">
        <f t="shared" si="18"/>
        <v>032001PROF_Amphi1_</v>
      </c>
      <c r="H51" s="210" t="s">
        <v>507</v>
      </c>
      <c r="I51" s="192" t="s">
        <v>19</v>
      </c>
      <c r="J51" s="191" t="s">
        <v>15</v>
      </c>
      <c r="K51" s="207" t="s">
        <v>298</v>
      </c>
      <c r="L51" s="207"/>
      <c r="M51" s="192" t="s">
        <v>10</v>
      </c>
      <c r="N51" s="193">
        <v>2</v>
      </c>
      <c r="O51" s="226"/>
      <c r="P51" s="227"/>
      <c r="Q51" s="184">
        <f t="shared" si="7"/>
        <v>0</v>
      </c>
      <c r="R51" s="185">
        <f t="shared" si="8"/>
        <v>0</v>
      </c>
      <c r="S51" s="598"/>
      <c r="T51" s="598"/>
      <c r="U51" s="601"/>
      <c r="V51" s="194">
        <f t="shared" si="19"/>
        <v>0</v>
      </c>
      <c r="W51" s="206">
        <f t="shared" si="9"/>
        <v>0</v>
      </c>
      <c r="X51" s="598"/>
      <c r="Y51" s="598"/>
      <c r="Z51" s="601"/>
      <c r="AA51" s="194">
        <f t="shared" si="20"/>
        <v>0</v>
      </c>
      <c r="AB51" s="206">
        <f t="shared" si="10"/>
        <v>0</v>
      </c>
      <c r="AC51" s="598"/>
      <c r="AD51" s="598"/>
      <c r="AE51" s="601"/>
      <c r="AF51" s="194">
        <f t="shared" si="21"/>
        <v>0</v>
      </c>
      <c r="AG51" s="206">
        <f t="shared" si="11"/>
        <v>0</v>
      </c>
      <c r="AH51" s="598"/>
      <c r="AI51" s="598"/>
      <c r="AJ51" s="601"/>
      <c r="AK51" s="194">
        <f t="shared" si="22"/>
        <v>0</v>
      </c>
      <c r="AL51" s="206">
        <f t="shared" si="12"/>
        <v>0</v>
      </c>
      <c r="AM51" s="598"/>
      <c r="AN51" s="598"/>
      <c r="AO51" s="601"/>
      <c r="AP51" s="194">
        <f t="shared" si="23"/>
        <v>0</v>
      </c>
      <c r="AQ51" s="206">
        <f t="shared" si="13"/>
        <v>0</v>
      </c>
      <c r="AR51" s="598"/>
      <c r="AS51" s="598"/>
      <c r="AT51" s="601"/>
    </row>
    <row r="52" spans="1:46" s="209" customFormat="1" ht="39" thickBot="1" x14ac:dyDescent="0.3">
      <c r="A52" s="188">
        <v>4</v>
      </c>
      <c r="B52" s="189" t="s">
        <v>283</v>
      </c>
      <c r="C52" s="189" t="s">
        <v>284</v>
      </c>
      <c r="D52" s="189" t="s">
        <v>491</v>
      </c>
      <c r="E52" s="197" t="str">
        <f t="shared" si="16"/>
        <v>032001PROF_Bâtiment</v>
      </c>
      <c r="F52" s="191" t="str">
        <f t="shared" si="17"/>
        <v>032001PROF_Bâtiment</v>
      </c>
      <c r="G52" s="191" t="str">
        <f t="shared" si="18"/>
        <v>032001PROF_Bâtiment_</v>
      </c>
      <c r="H52" s="189" t="s">
        <v>299</v>
      </c>
      <c r="I52" s="192" t="s">
        <v>19</v>
      </c>
      <c r="J52" s="191" t="s">
        <v>15</v>
      </c>
      <c r="K52" s="207" t="s">
        <v>300</v>
      </c>
      <c r="L52" s="207"/>
      <c r="M52" s="192" t="s">
        <v>10</v>
      </c>
      <c r="N52" s="193">
        <v>2</v>
      </c>
      <c r="O52" s="226"/>
      <c r="P52" s="227"/>
      <c r="Q52" s="184">
        <f t="shared" si="7"/>
        <v>0</v>
      </c>
      <c r="R52" s="185">
        <f t="shared" si="8"/>
        <v>0</v>
      </c>
      <c r="S52" s="598"/>
      <c r="T52" s="598"/>
      <c r="U52" s="601"/>
      <c r="V52" s="194">
        <f t="shared" si="19"/>
        <v>0</v>
      </c>
      <c r="W52" s="206">
        <f t="shared" si="9"/>
        <v>0</v>
      </c>
      <c r="X52" s="598"/>
      <c r="Y52" s="598"/>
      <c r="Z52" s="601"/>
      <c r="AA52" s="194">
        <f t="shared" si="20"/>
        <v>0</v>
      </c>
      <c r="AB52" s="206">
        <f t="shared" si="10"/>
        <v>0</v>
      </c>
      <c r="AC52" s="598"/>
      <c r="AD52" s="598"/>
      <c r="AE52" s="601"/>
      <c r="AF52" s="194">
        <f t="shared" si="21"/>
        <v>0</v>
      </c>
      <c r="AG52" s="206">
        <f t="shared" si="11"/>
        <v>0</v>
      </c>
      <c r="AH52" s="598"/>
      <c r="AI52" s="598"/>
      <c r="AJ52" s="601"/>
      <c r="AK52" s="194">
        <f t="shared" si="22"/>
        <v>0</v>
      </c>
      <c r="AL52" s="206">
        <f t="shared" si="12"/>
        <v>0</v>
      </c>
      <c r="AM52" s="598"/>
      <c r="AN52" s="598"/>
      <c r="AO52" s="601"/>
      <c r="AP52" s="194">
        <f t="shared" si="23"/>
        <v>0</v>
      </c>
      <c r="AQ52" s="206">
        <f t="shared" si="13"/>
        <v>0</v>
      </c>
      <c r="AR52" s="598"/>
      <c r="AS52" s="598"/>
      <c r="AT52" s="601"/>
    </row>
    <row r="53" spans="1:46" s="209" customFormat="1" ht="39" thickBot="1" x14ac:dyDescent="0.3">
      <c r="A53" s="188">
        <v>4</v>
      </c>
      <c r="B53" s="189" t="s">
        <v>283</v>
      </c>
      <c r="C53" s="189" t="s">
        <v>284</v>
      </c>
      <c r="D53" s="189" t="s">
        <v>491</v>
      </c>
      <c r="E53" s="197" t="str">
        <f t="shared" si="16"/>
        <v>032001PROA_Batiment</v>
      </c>
      <c r="F53" s="191" t="str">
        <f t="shared" si="17"/>
        <v>032001PROA_Batiment</v>
      </c>
      <c r="G53" s="191" t="str">
        <f t="shared" si="18"/>
        <v>032001PROA_Batiment_</v>
      </c>
      <c r="H53" s="189" t="s">
        <v>301</v>
      </c>
      <c r="I53" s="192" t="s">
        <v>19</v>
      </c>
      <c r="J53" s="191" t="s">
        <v>17</v>
      </c>
      <c r="K53" s="207" t="s">
        <v>247</v>
      </c>
      <c r="L53" s="207"/>
      <c r="M53" s="192" t="s">
        <v>10</v>
      </c>
      <c r="N53" s="193">
        <v>1</v>
      </c>
      <c r="O53" s="226"/>
      <c r="P53" s="227"/>
      <c r="Q53" s="184">
        <f t="shared" si="7"/>
        <v>0</v>
      </c>
      <c r="R53" s="185">
        <f t="shared" si="8"/>
        <v>0</v>
      </c>
      <c r="S53" s="598"/>
      <c r="T53" s="598"/>
      <c r="U53" s="601"/>
      <c r="V53" s="194">
        <f t="shared" si="19"/>
        <v>0</v>
      </c>
      <c r="W53" s="206">
        <f t="shared" si="9"/>
        <v>0</v>
      </c>
      <c r="X53" s="598"/>
      <c r="Y53" s="598"/>
      <c r="Z53" s="601"/>
      <c r="AA53" s="194">
        <f t="shared" si="20"/>
        <v>0</v>
      </c>
      <c r="AB53" s="206">
        <f t="shared" si="10"/>
        <v>0</v>
      </c>
      <c r="AC53" s="598"/>
      <c r="AD53" s="598"/>
      <c r="AE53" s="601"/>
      <c r="AF53" s="194">
        <f t="shared" si="21"/>
        <v>0</v>
      </c>
      <c r="AG53" s="206">
        <f t="shared" si="11"/>
        <v>0</v>
      </c>
      <c r="AH53" s="598"/>
      <c r="AI53" s="598"/>
      <c r="AJ53" s="601"/>
      <c r="AK53" s="194">
        <f t="shared" si="22"/>
        <v>0</v>
      </c>
      <c r="AL53" s="206">
        <f t="shared" si="12"/>
        <v>0</v>
      </c>
      <c r="AM53" s="598"/>
      <c r="AN53" s="598"/>
      <c r="AO53" s="601"/>
      <c r="AP53" s="194">
        <f t="shared" si="23"/>
        <v>0</v>
      </c>
      <c r="AQ53" s="206">
        <f t="shared" si="13"/>
        <v>0</v>
      </c>
      <c r="AR53" s="598"/>
      <c r="AS53" s="598"/>
      <c r="AT53" s="601"/>
    </row>
    <row r="54" spans="1:46" s="209" customFormat="1" ht="51.75" thickBot="1" x14ac:dyDescent="0.3">
      <c r="A54" s="188">
        <v>4</v>
      </c>
      <c r="B54" s="189" t="s">
        <v>283</v>
      </c>
      <c r="C54" s="189" t="s">
        <v>284</v>
      </c>
      <c r="D54" s="189" t="s">
        <v>491</v>
      </c>
      <c r="E54" s="197" t="str">
        <f t="shared" si="16"/>
        <v>032001SSTA_Secon_Ancien</v>
      </c>
      <c r="F54" s="191" t="str">
        <f t="shared" si="17"/>
        <v>032001SSTA_Secon_Ancien</v>
      </c>
      <c r="G54" s="191" t="str">
        <f t="shared" si="18"/>
        <v>032001SSTA_Secon_Ancien_</v>
      </c>
      <c r="H54" s="189" t="s">
        <v>302</v>
      </c>
      <c r="I54" s="192" t="s">
        <v>19</v>
      </c>
      <c r="J54" s="191" t="s">
        <v>13</v>
      </c>
      <c r="K54" s="207" t="s">
        <v>303</v>
      </c>
      <c r="L54" s="207"/>
      <c r="M54" s="192" t="s">
        <v>10</v>
      </c>
      <c r="N54" s="193">
        <v>3</v>
      </c>
      <c r="O54" s="226"/>
      <c r="P54" s="227"/>
      <c r="Q54" s="184">
        <f t="shared" si="7"/>
        <v>0</v>
      </c>
      <c r="R54" s="185">
        <f t="shared" si="8"/>
        <v>0</v>
      </c>
      <c r="S54" s="598"/>
      <c r="T54" s="598"/>
      <c r="U54" s="601"/>
      <c r="V54" s="194">
        <f t="shared" si="19"/>
        <v>0</v>
      </c>
      <c r="W54" s="206">
        <f t="shared" si="9"/>
        <v>0</v>
      </c>
      <c r="X54" s="598"/>
      <c r="Y54" s="598"/>
      <c r="Z54" s="601"/>
      <c r="AA54" s="194">
        <f t="shared" si="20"/>
        <v>0</v>
      </c>
      <c r="AB54" s="206">
        <f t="shared" si="10"/>
        <v>0</v>
      </c>
      <c r="AC54" s="598"/>
      <c r="AD54" s="598"/>
      <c r="AE54" s="601"/>
      <c r="AF54" s="194">
        <f t="shared" si="21"/>
        <v>0</v>
      </c>
      <c r="AG54" s="206">
        <f t="shared" si="11"/>
        <v>0</v>
      </c>
      <c r="AH54" s="598"/>
      <c r="AI54" s="598"/>
      <c r="AJ54" s="601"/>
      <c r="AK54" s="194">
        <f t="shared" si="22"/>
        <v>0</v>
      </c>
      <c r="AL54" s="206">
        <f t="shared" si="12"/>
        <v>0</v>
      </c>
      <c r="AM54" s="598"/>
      <c r="AN54" s="598"/>
      <c r="AO54" s="601"/>
      <c r="AP54" s="194">
        <f t="shared" si="23"/>
        <v>0</v>
      </c>
      <c r="AQ54" s="206">
        <f t="shared" si="13"/>
        <v>0</v>
      </c>
      <c r="AR54" s="598"/>
      <c r="AS54" s="598"/>
      <c r="AT54" s="601"/>
    </row>
    <row r="55" spans="1:46" s="209" customFormat="1" ht="16.5" thickBot="1" x14ac:dyDescent="0.3">
      <c r="A55" s="188">
        <v>4</v>
      </c>
      <c r="B55" s="189" t="s">
        <v>283</v>
      </c>
      <c r="C55" s="189" t="s">
        <v>284</v>
      </c>
      <c r="D55" s="189" t="s">
        <v>491</v>
      </c>
      <c r="E55" s="612" t="str">
        <f t="shared" si="16"/>
        <v>032001VENT_Batiment_Ancien</v>
      </c>
      <c r="F55" s="191" t="str">
        <f t="shared" si="17"/>
        <v>032001VENT_Batiment_Ancien</v>
      </c>
      <c r="G55" s="191" t="str">
        <f t="shared" si="18"/>
        <v>032001VENT_Batiment_Ancien_</v>
      </c>
      <c r="H55" s="189" t="s">
        <v>304</v>
      </c>
      <c r="I55" s="192" t="s">
        <v>12</v>
      </c>
      <c r="J55" s="191" t="s">
        <v>11</v>
      </c>
      <c r="K55" s="207" t="s">
        <v>305</v>
      </c>
      <c r="L55" s="207"/>
      <c r="M55" s="192" t="s">
        <v>10</v>
      </c>
      <c r="N55" s="193">
        <v>3</v>
      </c>
      <c r="O55" s="226"/>
      <c r="P55" s="227"/>
      <c r="Q55" s="184">
        <f t="shared" si="7"/>
        <v>0</v>
      </c>
      <c r="R55" s="185">
        <f t="shared" si="8"/>
        <v>0</v>
      </c>
      <c r="S55" s="598"/>
      <c r="T55" s="598"/>
      <c r="U55" s="601"/>
      <c r="V55" s="194">
        <f t="shared" si="19"/>
        <v>0</v>
      </c>
      <c r="W55" s="206">
        <f t="shared" si="9"/>
        <v>0</v>
      </c>
      <c r="X55" s="598"/>
      <c r="Y55" s="598"/>
      <c r="Z55" s="601"/>
      <c r="AA55" s="194">
        <f t="shared" si="20"/>
        <v>0</v>
      </c>
      <c r="AB55" s="206">
        <f t="shared" si="10"/>
        <v>0</v>
      </c>
      <c r="AC55" s="598"/>
      <c r="AD55" s="598"/>
      <c r="AE55" s="601"/>
      <c r="AF55" s="194">
        <f t="shared" si="21"/>
        <v>0</v>
      </c>
      <c r="AG55" s="206">
        <f t="shared" si="11"/>
        <v>0</v>
      </c>
      <c r="AH55" s="598"/>
      <c r="AI55" s="598"/>
      <c r="AJ55" s="601"/>
      <c r="AK55" s="194">
        <f t="shared" si="22"/>
        <v>0</v>
      </c>
      <c r="AL55" s="206">
        <f t="shared" si="12"/>
        <v>0</v>
      </c>
      <c r="AM55" s="598"/>
      <c r="AN55" s="598"/>
      <c r="AO55" s="601"/>
      <c r="AP55" s="194">
        <f t="shared" si="23"/>
        <v>0</v>
      </c>
      <c r="AQ55" s="206">
        <f t="shared" si="13"/>
        <v>0</v>
      </c>
      <c r="AR55" s="598"/>
      <c r="AS55" s="598"/>
      <c r="AT55" s="601"/>
    </row>
    <row r="56" spans="1:46" s="209" customFormat="1" ht="16.5" thickBot="1" x14ac:dyDescent="0.3">
      <c r="A56" s="198">
        <v>4</v>
      </c>
      <c r="B56" s="199" t="s">
        <v>283</v>
      </c>
      <c r="C56" s="199" t="s">
        <v>284</v>
      </c>
      <c r="D56" s="199" t="s">
        <v>491</v>
      </c>
      <c r="E56" s="613"/>
      <c r="F56" s="201" t="str">
        <f t="shared" si="17"/>
        <v>032001VENT_Batiment_Ancien</v>
      </c>
      <c r="G56" s="201" t="str">
        <f t="shared" si="18"/>
        <v>032001VENT_Batiment_Ancien_</v>
      </c>
      <c r="H56" s="199" t="s">
        <v>306</v>
      </c>
      <c r="I56" s="202" t="s">
        <v>12</v>
      </c>
      <c r="J56" s="201" t="s">
        <v>11</v>
      </c>
      <c r="K56" s="211" t="s">
        <v>305</v>
      </c>
      <c r="L56" s="211"/>
      <c r="M56" s="202" t="s">
        <v>10</v>
      </c>
      <c r="N56" s="203">
        <v>3</v>
      </c>
      <c r="O56" s="228"/>
      <c r="P56" s="229"/>
      <c r="Q56" s="184">
        <f t="shared" si="7"/>
        <v>0</v>
      </c>
      <c r="R56" s="185">
        <f t="shared" si="8"/>
        <v>0</v>
      </c>
      <c r="S56" s="599"/>
      <c r="T56" s="599"/>
      <c r="U56" s="602"/>
      <c r="V56" s="212">
        <f t="shared" si="19"/>
        <v>0</v>
      </c>
      <c r="W56" s="213">
        <f t="shared" si="9"/>
        <v>0</v>
      </c>
      <c r="X56" s="599"/>
      <c r="Y56" s="599"/>
      <c r="Z56" s="602"/>
      <c r="AA56" s="212">
        <f t="shared" si="20"/>
        <v>0</v>
      </c>
      <c r="AB56" s="213">
        <f t="shared" si="10"/>
        <v>0</v>
      </c>
      <c r="AC56" s="599"/>
      <c r="AD56" s="599"/>
      <c r="AE56" s="602"/>
      <c r="AF56" s="212">
        <f t="shared" si="21"/>
        <v>0</v>
      </c>
      <c r="AG56" s="213">
        <f t="shared" si="11"/>
        <v>0</v>
      </c>
      <c r="AH56" s="599"/>
      <c r="AI56" s="599"/>
      <c r="AJ56" s="602"/>
      <c r="AK56" s="212">
        <f t="shared" si="22"/>
        <v>0</v>
      </c>
      <c r="AL56" s="213">
        <f t="shared" si="12"/>
        <v>0</v>
      </c>
      <c r="AM56" s="599"/>
      <c r="AN56" s="599"/>
      <c r="AO56" s="602"/>
      <c r="AP56" s="212">
        <f t="shared" si="23"/>
        <v>0</v>
      </c>
      <c r="AQ56" s="213">
        <f t="shared" si="13"/>
        <v>0</v>
      </c>
      <c r="AR56" s="599"/>
      <c r="AS56" s="599"/>
      <c r="AT56" s="602"/>
    </row>
    <row r="57" spans="1:46" s="209" customFormat="1" ht="90" thickBot="1" x14ac:dyDescent="0.3">
      <c r="A57" s="177">
        <v>4</v>
      </c>
      <c r="B57" s="178" t="s">
        <v>307</v>
      </c>
      <c r="C57" s="178" t="s">
        <v>308</v>
      </c>
      <c r="D57" s="178" t="s">
        <v>495</v>
      </c>
      <c r="E57" s="614" t="str">
        <f>F57</f>
        <v>040001PROC_Chaufferie</v>
      </c>
      <c r="F57" s="180" t="str">
        <f t="shared" si="17"/>
        <v>040001PROC_Chaufferie</v>
      </c>
      <c r="G57" s="180" t="str">
        <f t="shared" si="18"/>
        <v>040001PROC_Chaufferie_</v>
      </c>
      <c r="H57" s="178" t="s">
        <v>508</v>
      </c>
      <c r="I57" s="181" t="s">
        <v>19</v>
      </c>
      <c r="J57" s="180" t="s">
        <v>16</v>
      </c>
      <c r="K57" s="181" t="s">
        <v>282</v>
      </c>
      <c r="L57" s="214"/>
      <c r="M57" s="181" t="s">
        <v>10</v>
      </c>
      <c r="N57" s="183">
        <v>3</v>
      </c>
      <c r="O57" s="224"/>
      <c r="P57" s="225"/>
      <c r="Q57" s="184">
        <f t="shared" si="7"/>
        <v>0</v>
      </c>
      <c r="R57" s="185">
        <f t="shared" si="8"/>
        <v>0</v>
      </c>
      <c r="S57" s="597">
        <f>SUM(Q57:Q77)</f>
        <v>0</v>
      </c>
      <c r="T57" s="597">
        <f>SUM(R57:R77)</f>
        <v>0</v>
      </c>
      <c r="U57" s="600"/>
      <c r="V57" s="184">
        <f t="shared" si="19"/>
        <v>0</v>
      </c>
      <c r="W57" s="185">
        <f t="shared" si="9"/>
        <v>0</v>
      </c>
      <c r="X57" s="597">
        <f>SUM(V57:V77)</f>
        <v>0</v>
      </c>
      <c r="Y57" s="597">
        <f>SUM(W57:W77)</f>
        <v>0</v>
      </c>
      <c r="Z57" s="600"/>
      <c r="AA57" s="184">
        <f t="shared" si="20"/>
        <v>0</v>
      </c>
      <c r="AB57" s="185">
        <f t="shared" si="10"/>
        <v>0</v>
      </c>
      <c r="AC57" s="597">
        <f>SUM(AA57:AA77)</f>
        <v>0</v>
      </c>
      <c r="AD57" s="597">
        <f>SUM(AB57:AB77)</f>
        <v>0</v>
      </c>
      <c r="AE57" s="600"/>
      <c r="AF57" s="184">
        <f t="shared" si="21"/>
        <v>0</v>
      </c>
      <c r="AG57" s="185">
        <f t="shared" si="11"/>
        <v>0</v>
      </c>
      <c r="AH57" s="597">
        <f>SUM(AF57:AF77)</f>
        <v>0</v>
      </c>
      <c r="AI57" s="597">
        <f>SUM(AG57:AG77)</f>
        <v>0</v>
      </c>
      <c r="AJ57" s="600"/>
      <c r="AK57" s="184">
        <f t="shared" si="22"/>
        <v>0</v>
      </c>
      <c r="AL57" s="185">
        <f t="shared" si="12"/>
        <v>0</v>
      </c>
      <c r="AM57" s="597">
        <f>SUM(AK57:AK77)</f>
        <v>0</v>
      </c>
      <c r="AN57" s="597">
        <f>SUM(AL57:AL77)</f>
        <v>0</v>
      </c>
      <c r="AO57" s="600"/>
      <c r="AP57" s="184">
        <f t="shared" si="23"/>
        <v>0</v>
      </c>
      <c r="AQ57" s="185">
        <f t="shared" si="13"/>
        <v>0</v>
      </c>
      <c r="AR57" s="597">
        <f>SUM(AP57:AP77)</f>
        <v>0</v>
      </c>
      <c r="AS57" s="597">
        <f>SUM(AQ57:AQ77)</f>
        <v>0</v>
      </c>
      <c r="AT57" s="600"/>
    </row>
    <row r="58" spans="1:46" s="209" customFormat="1" ht="16.5" thickBot="1" x14ac:dyDescent="0.3">
      <c r="A58" s="188">
        <v>4</v>
      </c>
      <c r="B58" s="189" t="s">
        <v>307</v>
      </c>
      <c r="C58" s="189" t="s">
        <v>308</v>
      </c>
      <c r="D58" s="189" t="s">
        <v>495</v>
      </c>
      <c r="E58" s="615"/>
      <c r="F58" s="191" t="str">
        <f t="shared" si="17"/>
        <v>040001PROC_Chaufferie</v>
      </c>
      <c r="G58" s="191" t="str">
        <f t="shared" si="18"/>
        <v>040001PROC_Chaufferie_Comb</v>
      </c>
      <c r="H58" s="189" t="s">
        <v>242</v>
      </c>
      <c r="I58" s="192" t="s">
        <v>19</v>
      </c>
      <c r="J58" s="191" t="s">
        <v>16</v>
      </c>
      <c r="K58" s="192" t="s">
        <v>282</v>
      </c>
      <c r="L58" s="192" t="s">
        <v>243</v>
      </c>
      <c r="M58" s="192" t="s">
        <v>10</v>
      </c>
      <c r="N58" s="193">
        <v>3</v>
      </c>
      <c r="O58" s="226"/>
      <c r="P58" s="227"/>
      <c r="Q58" s="184">
        <f t="shared" si="7"/>
        <v>0</v>
      </c>
      <c r="R58" s="185">
        <f t="shared" si="8"/>
        <v>0</v>
      </c>
      <c r="S58" s="598"/>
      <c r="T58" s="598"/>
      <c r="U58" s="601"/>
      <c r="V58" s="194">
        <f t="shared" si="19"/>
        <v>0</v>
      </c>
      <c r="W58" s="206">
        <f t="shared" si="9"/>
        <v>0</v>
      </c>
      <c r="X58" s="598"/>
      <c r="Y58" s="598"/>
      <c r="Z58" s="601"/>
      <c r="AA58" s="194">
        <f t="shared" si="20"/>
        <v>0</v>
      </c>
      <c r="AB58" s="206">
        <f t="shared" si="10"/>
        <v>0</v>
      </c>
      <c r="AC58" s="598"/>
      <c r="AD58" s="598"/>
      <c r="AE58" s="601"/>
      <c r="AF58" s="194">
        <f t="shared" si="21"/>
        <v>0</v>
      </c>
      <c r="AG58" s="206">
        <f t="shared" si="11"/>
        <v>0</v>
      </c>
      <c r="AH58" s="598"/>
      <c r="AI58" s="598"/>
      <c r="AJ58" s="601"/>
      <c r="AK58" s="194">
        <f t="shared" si="22"/>
        <v>0</v>
      </c>
      <c r="AL58" s="206">
        <f t="shared" si="12"/>
        <v>0</v>
      </c>
      <c r="AM58" s="598"/>
      <c r="AN58" s="598"/>
      <c r="AO58" s="601"/>
      <c r="AP58" s="194">
        <f t="shared" si="23"/>
        <v>0</v>
      </c>
      <c r="AQ58" s="206">
        <f t="shared" si="13"/>
        <v>0</v>
      </c>
      <c r="AR58" s="598"/>
      <c r="AS58" s="598"/>
      <c r="AT58" s="601"/>
    </row>
    <row r="59" spans="1:46" s="209" customFormat="1" ht="16.5" thickBot="1" x14ac:dyDescent="0.3">
      <c r="A59" s="188">
        <v>4</v>
      </c>
      <c r="B59" s="189" t="s">
        <v>307</v>
      </c>
      <c r="C59" s="189" t="s">
        <v>308</v>
      </c>
      <c r="D59" s="189" t="s">
        <v>495</v>
      </c>
      <c r="E59" s="615"/>
      <c r="F59" s="191" t="str">
        <f t="shared" si="17"/>
        <v>040001PROC_Chaufferie</v>
      </c>
      <c r="G59" s="191" t="str">
        <f t="shared" si="18"/>
        <v>040001PROC_Chaufferie_Ramo</v>
      </c>
      <c r="H59" s="189" t="s">
        <v>244</v>
      </c>
      <c r="I59" s="192" t="s">
        <v>19</v>
      </c>
      <c r="J59" s="191" t="s">
        <v>16</v>
      </c>
      <c r="K59" s="215" t="s">
        <v>282</v>
      </c>
      <c r="L59" s="192" t="s">
        <v>245</v>
      </c>
      <c r="M59" s="192" t="s">
        <v>10</v>
      </c>
      <c r="N59" s="193">
        <v>2</v>
      </c>
      <c r="O59" s="226"/>
      <c r="P59" s="227"/>
      <c r="Q59" s="184">
        <f t="shared" si="7"/>
        <v>0</v>
      </c>
      <c r="R59" s="185">
        <f t="shared" si="8"/>
        <v>0</v>
      </c>
      <c r="S59" s="598"/>
      <c r="T59" s="598"/>
      <c r="U59" s="601"/>
      <c r="V59" s="194">
        <f t="shared" si="19"/>
        <v>0</v>
      </c>
      <c r="W59" s="206">
        <f t="shared" si="9"/>
        <v>0</v>
      </c>
      <c r="X59" s="598"/>
      <c r="Y59" s="598"/>
      <c r="Z59" s="601"/>
      <c r="AA59" s="194">
        <f t="shared" si="20"/>
        <v>0</v>
      </c>
      <c r="AB59" s="206">
        <f t="shared" si="10"/>
        <v>0</v>
      </c>
      <c r="AC59" s="598"/>
      <c r="AD59" s="598"/>
      <c r="AE59" s="601"/>
      <c r="AF59" s="194">
        <f t="shared" si="21"/>
        <v>0</v>
      </c>
      <c r="AG59" s="206">
        <f t="shared" si="11"/>
        <v>0</v>
      </c>
      <c r="AH59" s="598"/>
      <c r="AI59" s="598"/>
      <c r="AJ59" s="601"/>
      <c r="AK59" s="194">
        <f t="shared" si="22"/>
        <v>0</v>
      </c>
      <c r="AL59" s="206">
        <f t="shared" si="12"/>
        <v>0</v>
      </c>
      <c r="AM59" s="598"/>
      <c r="AN59" s="598"/>
      <c r="AO59" s="601"/>
      <c r="AP59" s="194">
        <f t="shared" si="23"/>
        <v>0</v>
      </c>
      <c r="AQ59" s="206">
        <f t="shared" si="13"/>
        <v>0</v>
      </c>
      <c r="AR59" s="598"/>
      <c r="AS59" s="598"/>
      <c r="AT59" s="601"/>
    </row>
    <row r="60" spans="1:46" s="209" customFormat="1" ht="16.5" thickBot="1" x14ac:dyDescent="0.3">
      <c r="A60" s="188">
        <v>4</v>
      </c>
      <c r="B60" s="189" t="s">
        <v>307</v>
      </c>
      <c r="C60" s="189" t="s">
        <v>308</v>
      </c>
      <c r="D60" s="189" t="s">
        <v>495</v>
      </c>
      <c r="E60" s="616"/>
      <c r="F60" s="191" t="str">
        <f t="shared" si="17"/>
        <v>040001PROC_Chaufferie</v>
      </c>
      <c r="G60" s="191" t="str">
        <f t="shared" si="18"/>
        <v>040001PROC_Chaufferie_Dgaz</v>
      </c>
      <c r="H60" s="189" t="s">
        <v>286</v>
      </c>
      <c r="I60" s="192" t="s">
        <v>19</v>
      </c>
      <c r="J60" s="191" t="s">
        <v>16</v>
      </c>
      <c r="K60" s="215" t="s">
        <v>282</v>
      </c>
      <c r="L60" s="192" t="s">
        <v>287</v>
      </c>
      <c r="M60" s="192" t="s">
        <v>10</v>
      </c>
      <c r="N60" s="193">
        <v>2</v>
      </c>
      <c r="O60" s="226"/>
      <c r="P60" s="227"/>
      <c r="Q60" s="184">
        <f t="shared" si="7"/>
        <v>0</v>
      </c>
      <c r="R60" s="185">
        <f t="shared" si="8"/>
        <v>0</v>
      </c>
      <c r="S60" s="598"/>
      <c r="T60" s="598"/>
      <c r="U60" s="601"/>
      <c r="V60" s="194">
        <f t="shared" si="19"/>
        <v>0</v>
      </c>
      <c r="W60" s="206">
        <f t="shared" si="9"/>
        <v>0</v>
      </c>
      <c r="X60" s="598"/>
      <c r="Y60" s="598"/>
      <c r="Z60" s="601"/>
      <c r="AA60" s="194">
        <f t="shared" si="20"/>
        <v>0</v>
      </c>
      <c r="AB60" s="206">
        <f t="shared" si="10"/>
        <v>0</v>
      </c>
      <c r="AC60" s="598"/>
      <c r="AD60" s="598"/>
      <c r="AE60" s="601"/>
      <c r="AF60" s="194">
        <f t="shared" si="21"/>
        <v>0</v>
      </c>
      <c r="AG60" s="206">
        <f t="shared" si="11"/>
        <v>0</v>
      </c>
      <c r="AH60" s="598"/>
      <c r="AI60" s="598"/>
      <c r="AJ60" s="601"/>
      <c r="AK60" s="194">
        <f t="shared" si="22"/>
        <v>0</v>
      </c>
      <c r="AL60" s="206">
        <f t="shared" si="12"/>
        <v>0</v>
      </c>
      <c r="AM60" s="598"/>
      <c r="AN60" s="598"/>
      <c r="AO60" s="601"/>
      <c r="AP60" s="194">
        <f t="shared" si="23"/>
        <v>0</v>
      </c>
      <c r="AQ60" s="206">
        <f t="shared" si="13"/>
        <v>0</v>
      </c>
      <c r="AR60" s="598"/>
      <c r="AS60" s="598"/>
      <c r="AT60" s="601"/>
    </row>
    <row r="61" spans="1:46" s="209" customFormat="1" ht="102.75" thickBot="1" x14ac:dyDescent="0.3">
      <c r="A61" s="188">
        <v>4</v>
      </c>
      <c r="B61" s="189" t="s">
        <v>307</v>
      </c>
      <c r="C61" s="189" t="s">
        <v>308</v>
      </c>
      <c r="D61" s="189" t="s">
        <v>495</v>
      </c>
      <c r="E61" s="197" t="str">
        <f t="shared" ref="E61:E77" si="24">F61</f>
        <v>040001VENT_Amphis</v>
      </c>
      <c r="F61" s="191" t="str">
        <f t="shared" si="17"/>
        <v>040001VENT_Amphis</v>
      </c>
      <c r="G61" s="191" t="str">
        <f t="shared" si="18"/>
        <v>040001VENT_Amphis_</v>
      </c>
      <c r="H61" s="189" t="s">
        <v>509</v>
      </c>
      <c r="I61" s="192" t="s">
        <v>12</v>
      </c>
      <c r="J61" s="191" t="s">
        <v>11</v>
      </c>
      <c r="K61" s="207" t="s">
        <v>291</v>
      </c>
      <c r="L61" s="207"/>
      <c r="M61" s="192" t="s">
        <v>10</v>
      </c>
      <c r="N61" s="193">
        <v>3</v>
      </c>
      <c r="O61" s="226"/>
      <c r="P61" s="227"/>
      <c r="Q61" s="184">
        <f t="shared" si="7"/>
        <v>0</v>
      </c>
      <c r="R61" s="185">
        <f t="shared" si="8"/>
        <v>0</v>
      </c>
      <c r="S61" s="598"/>
      <c r="T61" s="598"/>
      <c r="U61" s="601"/>
      <c r="V61" s="194">
        <f t="shared" si="19"/>
        <v>0</v>
      </c>
      <c r="W61" s="206">
        <f t="shared" si="9"/>
        <v>0</v>
      </c>
      <c r="X61" s="598"/>
      <c r="Y61" s="598"/>
      <c r="Z61" s="601"/>
      <c r="AA61" s="194">
        <f t="shared" si="20"/>
        <v>0</v>
      </c>
      <c r="AB61" s="206">
        <f t="shared" si="10"/>
        <v>0</v>
      </c>
      <c r="AC61" s="598"/>
      <c r="AD61" s="598"/>
      <c r="AE61" s="601"/>
      <c r="AF61" s="194">
        <f t="shared" si="21"/>
        <v>0</v>
      </c>
      <c r="AG61" s="206">
        <f t="shared" si="11"/>
        <v>0</v>
      </c>
      <c r="AH61" s="598"/>
      <c r="AI61" s="598"/>
      <c r="AJ61" s="601"/>
      <c r="AK61" s="194">
        <f t="shared" si="22"/>
        <v>0</v>
      </c>
      <c r="AL61" s="206">
        <f t="shared" si="12"/>
        <v>0</v>
      </c>
      <c r="AM61" s="598"/>
      <c r="AN61" s="598"/>
      <c r="AO61" s="601"/>
      <c r="AP61" s="194">
        <f t="shared" si="23"/>
        <v>0</v>
      </c>
      <c r="AQ61" s="206">
        <f t="shared" si="13"/>
        <v>0</v>
      </c>
      <c r="AR61" s="598"/>
      <c r="AS61" s="598"/>
      <c r="AT61" s="601"/>
    </row>
    <row r="62" spans="1:46" s="209" customFormat="1" ht="179.25" thickBot="1" x14ac:dyDescent="0.3">
      <c r="A62" s="188">
        <v>4</v>
      </c>
      <c r="B62" s="189" t="s">
        <v>307</v>
      </c>
      <c r="C62" s="189" t="s">
        <v>308</v>
      </c>
      <c r="D62" s="189" t="s">
        <v>495</v>
      </c>
      <c r="E62" s="197" t="str">
        <f t="shared" si="24"/>
        <v>040001VENT_Batiment A1.11</v>
      </c>
      <c r="F62" s="191" t="str">
        <f t="shared" si="17"/>
        <v>040001VENT_Batiment A1.11</v>
      </c>
      <c r="G62" s="191" t="str">
        <f t="shared" si="18"/>
        <v>040001VENT_Batiment A1.11_</v>
      </c>
      <c r="H62" s="197" t="s">
        <v>510</v>
      </c>
      <c r="I62" s="192" t="s">
        <v>12</v>
      </c>
      <c r="J62" s="191" t="s">
        <v>11</v>
      </c>
      <c r="K62" s="207" t="s">
        <v>497</v>
      </c>
      <c r="L62" s="207"/>
      <c r="M62" s="192" t="s">
        <v>10</v>
      </c>
      <c r="N62" s="193">
        <v>3</v>
      </c>
      <c r="O62" s="226"/>
      <c r="P62" s="227"/>
      <c r="Q62" s="184">
        <f t="shared" si="7"/>
        <v>0</v>
      </c>
      <c r="R62" s="185">
        <f t="shared" si="8"/>
        <v>0</v>
      </c>
      <c r="S62" s="598"/>
      <c r="T62" s="598"/>
      <c r="U62" s="601"/>
      <c r="V62" s="194">
        <f t="shared" si="19"/>
        <v>0</v>
      </c>
      <c r="W62" s="206">
        <f t="shared" si="9"/>
        <v>0</v>
      </c>
      <c r="X62" s="598"/>
      <c r="Y62" s="598"/>
      <c r="Z62" s="601"/>
      <c r="AA62" s="194">
        <f t="shared" si="20"/>
        <v>0</v>
      </c>
      <c r="AB62" s="206">
        <f t="shared" si="10"/>
        <v>0</v>
      </c>
      <c r="AC62" s="598"/>
      <c r="AD62" s="598"/>
      <c r="AE62" s="601"/>
      <c r="AF62" s="194">
        <f t="shared" si="21"/>
        <v>0</v>
      </c>
      <c r="AG62" s="206">
        <f t="shared" si="11"/>
        <v>0</v>
      </c>
      <c r="AH62" s="598"/>
      <c r="AI62" s="598"/>
      <c r="AJ62" s="601"/>
      <c r="AK62" s="194">
        <f t="shared" si="22"/>
        <v>0</v>
      </c>
      <c r="AL62" s="206">
        <f t="shared" si="12"/>
        <v>0</v>
      </c>
      <c r="AM62" s="598"/>
      <c r="AN62" s="598"/>
      <c r="AO62" s="601"/>
      <c r="AP62" s="194">
        <f t="shared" si="23"/>
        <v>0</v>
      </c>
      <c r="AQ62" s="206">
        <f t="shared" si="13"/>
        <v>0</v>
      </c>
      <c r="AR62" s="598"/>
      <c r="AS62" s="598"/>
      <c r="AT62" s="601"/>
    </row>
    <row r="63" spans="1:46" s="209" customFormat="1" ht="64.5" thickBot="1" x14ac:dyDescent="0.3">
      <c r="A63" s="188">
        <v>4</v>
      </c>
      <c r="B63" s="189" t="s">
        <v>307</v>
      </c>
      <c r="C63" s="189" t="s">
        <v>308</v>
      </c>
      <c r="D63" s="189" t="s">
        <v>495</v>
      </c>
      <c r="E63" s="197" t="str">
        <f t="shared" si="24"/>
        <v>040001VENT_Batiment A127b</v>
      </c>
      <c r="F63" s="191" t="str">
        <f t="shared" si="17"/>
        <v>040001VENT_Batiment A127b</v>
      </c>
      <c r="G63" s="191" t="str">
        <f t="shared" si="18"/>
        <v>040001VENT_Batiment A127b_</v>
      </c>
      <c r="H63" s="189" t="s">
        <v>511</v>
      </c>
      <c r="I63" s="192" t="s">
        <v>12</v>
      </c>
      <c r="J63" s="191" t="s">
        <v>11</v>
      </c>
      <c r="K63" s="207" t="s">
        <v>498</v>
      </c>
      <c r="L63" s="207"/>
      <c r="M63" s="192" t="s">
        <v>10</v>
      </c>
      <c r="N63" s="193">
        <v>3</v>
      </c>
      <c r="O63" s="226"/>
      <c r="P63" s="227"/>
      <c r="Q63" s="184">
        <f t="shared" si="7"/>
        <v>0</v>
      </c>
      <c r="R63" s="185">
        <f t="shared" si="8"/>
        <v>0</v>
      </c>
      <c r="S63" s="598"/>
      <c r="T63" s="598"/>
      <c r="U63" s="601"/>
      <c r="V63" s="194">
        <f t="shared" si="19"/>
        <v>0</v>
      </c>
      <c r="W63" s="206">
        <f t="shared" si="9"/>
        <v>0</v>
      </c>
      <c r="X63" s="598"/>
      <c r="Y63" s="598"/>
      <c r="Z63" s="601"/>
      <c r="AA63" s="194">
        <f t="shared" si="20"/>
        <v>0</v>
      </c>
      <c r="AB63" s="206">
        <f t="shared" si="10"/>
        <v>0</v>
      </c>
      <c r="AC63" s="598"/>
      <c r="AD63" s="598"/>
      <c r="AE63" s="601"/>
      <c r="AF63" s="194">
        <f t="shared" si="21"/>
        <v>0</v>
      </c>
      <c r="AG63" s="206">
        <f t="shared" si="11"/>
        <v>0</v>
      </c>
      <c r="AH63" s="598"/>
      <c r="AI63" s="598"/>
      <c r="AJ63" s="601"/>
      <c r="AK63" s="194">
        <f t="shared" si="22"/>
        <v>0</v>
      </c>
      <c r="AL63" s="206">
        <f t="shared" si="12"/>
        <v>0</v>
      </c>
      <c r="AM63" s="598"/>
      <c r="AN63" s="598"/>
      <c r="AO63" s="601"/>
      <c r="AP63" s="194">
        <f t="shared" si="23"/>
        <v>0</v>
      </c>
      <c r="AQ63" s="206">
        <f t="shared" si="13"/>
        <v>0</v>
      </c>
      <c r="AR63" s="598"/>
      <c r="AS63" s="598"/>
      <c r="AT63" s="601"/>
    </row>
    <row r="64" spans="1:46" s="209" customFormat="1" ht="77.25" thickBot="1" x14ac:dyDescent="0.3">
      <c r="A64" s="188">
        <v>4</v>
      </c>
      <c r="B64" s="189" t="s">
        <v>307</v>
      </c>
      <c r="C64" s="189" t="s">
        <v>308</v>
      </c>
      <c r="D64" s="189" t="s">
        <v>495</v>
      </c>
      <c r="E64" s="197" t="str">
        <f t="shared" si="24"/>
        <v>040001VENT_Batiment A0.26</v>
      </c>
      <c r="F64" s="191" t="str">
        <f t="shared" si="17"/>
        <v>040001VENT_Batiment A0.26</v>
      </c>
      <c r="G64" s="191" t="str">
        <f t="shared" si="18"/>
        <v>040001VENT_Batiment A0.26_</v>
      </c>
      <c r="H64" s="189" t="s">
        <v>512</v>
      </c>
      <c r="I64" s="192" t="s">
        <v>12</v>
      </c>
      <c r="J64" s="191" t="s">
        <v>11</v>
      </c>
      <c r="K64" s="207" t="s">
        <v>499</v>
      </c>
      <c r="L64" s="207"/>
      <c r="M64" s="192" t="s">
        <v>10</v>
      </c>
      <c r="N64" s="193">
        <v>3</v>
      </c>
      <c r="O64" s="226"/>
      <c r="P64" s="227"/>
      <c r="Q64" s="184">
        <f t="shared" si="7"/>
        <v>0</v>
      </c>
      <c r="R64" s="185">
        <f t="shared" si="8"/>
        <v>0</v>
      </c>
      <c r="S64" s="598"/>
      <c r="T64" s="598"/>
      <c r="U64" s="601"/>
      <c r="V64" s="194">
        <f t="shared" si="19"/>
        <v>0</v>
      </c>
      <c r="W64" s="206">
        <f t="shared" si="9"/>
        <v>0</v>
      </c>
      <c r="X64" s="598"/>
      <c r="Y64" s="598"/>
      <c r="Z64" s="601"/>
      <c r="AA64" s="194">
        <f t="shared" si="20"/>
        <v>0</v>
      </c>
      <c r="AB64" s="206">
        <f t="shared" si="10"/>
        <v>0</v>
      </c>
      <c r="AC64" s="598"/>
      <c r="AD64" s="598"/>
      <c r="AE64" s="601"/>
      <c r="AF64" s="194">
        <f t="shared" si="21"/>
        <v>0</v>
      </c>
      <c r="AG64" s="206">
        <f t="shared" si="11"/>
        <v>0</v>
      </c>
      <c r="AH64" s="598"/>
      <c r="AI64" s="598"/>
      <c r="AJ64" s="601"/>
      <c r="AK64" s="194">
        <f t="shared" si="22"/>
        <v>0</v>
      </c>
      <c r="AL64" s="206">
        <f t="shared" si="12"/>
        <v>0</v>
      </c>
      <c r="AM64" s="598"/>
      <c r="AN64" s="598"/>
      <c r="AO64" s="601"/>
      <c r="AP64" s="194">
        <f t="shared" si="23"/>
        <v>0</v>
      </c>
      <c r="AQ64" s="206">
        <f t="shared" si="13"/>
        <v>0</v>
      </c>
      <c r="AR64" s="598"/>
      <c r="AS64" s="598"/>
      <c r="AT64" s="601"/>
    </row>
    <row r="65" spans="1:46" s="209" customFormat="1" ht="90" thickBot="1" x14ac:dyDescent="0.3">
      <c r="A65" s="188">
        <v>4</v>
      </c>
      <c r="B65" s="189" t="s">
        <v>307</v>
      </c>
      <c r="C65" s="189" t="s">
        <v>308</v>
      </c>
      <c r="D65" s="189" t="s">
        <v>495</v>
      </c>
      <c r="E65" s="197" t="str">
        <f t="shared" si="24"/>
        <v>040001VENT_Batiment A2.08</v>
      </c>
      <c r="F65" s="191" t="str">
        <f t="shared" si="17"/>
        <v>040001VENT_Batiment A2.08</v>
      </c>
      <c r="G65" s="191" t="str">
        <f t="shared" si="18"/>
        <v>040001VENT_Batiment A2.08_</v>
      </c>
      <c r="H65" s="189" t="s">
        <v>513</v>
      </c>
      <c r="I65" s="192" t="s">
        <v>12</v>
      </c>
      <c r="J65" s="191" t="s">
        <v>11</v>
      </c>
      <c r="K65" s="207" t="s">
        <v>500</v>
      </c>
      <c r="L65" s="207"/>
      <c r="M65" s="192" t="s">
        <v>10</v>
      </c>
      <c r="N65" s="193">
        <v>3</v>
      </c>
      <c r="O65" s="226"/>
      <c r="P65" s="227"/>
      <c r="Q65" s="184">
        <f t="shared" si="7"/>
        <v>0</v>
      </c>
      <c r="R65" s="185">
        <f t="shared" si="8"/>
        <v>0</v>
      </c>
      <c r="S65" s="598"/>
      <c r="T65" s="598"/>
      <c r="U65" s="601"/>
      <c r="V65" s="194">
        <f t="shared" si="19"/>
        <v>0</v>
      </c>
      <c r="W65" s="206">
        <f t="shared" si="9"/>
        <v>0</v>
      </c>
      <c r="X65" s="598"/>
      <c r="Y65" s="598"/>
      <c r="Z65" s="601"/>
      <c r="AA65" s="194">
        <f t="shared" si="20"/>
        <v>0</v>
      </c>
      <c r="AB65" s="206">
        <f t="shared" si="10"/>
        <v>0</v>
      </c>
      <c r="AC65" s="598"/>
      <c r="AD65" s="598"/>
      <c r="AE65" s="601"/>
      <c r="AF65" s="194">
        <f t="shared" si="21"/>
        <v>0</v>
      </c>
      <c r="AG65" s="206">
        <f t="shared" si="11"/>
        <v>0</v>
      </c>
      <c r="AH65" s="598"/>
      <c r="AI65" s="598"/>
      <c r="AJ65" s="601"/>
      <c r="AK65" s="194">
        <f t="shared" si="22"/>
        <v>0</v>
      </c>
      <c r="AL65" s="206">
        <f t="shared" si="12"/>
        <v>0</v>
      </c>
      <c r="AM65" s="598"/>
      <c r="AN65" s="598"/>
      <c r="AO65" s="601"/>
      <c r="AP65" s="194">
        <f t="shared" si="23"/>
        <v>0</v>
      </c>
      <c r="AQ65" s="206">
        <f t="shared" si="13"/>
        <v>0</v>
      </c>
      <c r="AR65" s="598"/>
      <c r="AS65" s="598"/>
      <c r="AT65" s="601"/>
    </row>
    <row r="66" spans="1:46" s="209" customFormat="1" ht="16.5" thickBot="1" x14ac:dyDescent="0.3">
      <c r="A66" s="188">
        <v>4</v>
      </c>
      <c r="B66" s="189" t="s">
        <v>307</v>
      </c>
      <c r="C66" s="189" t="s">
        <v>308</v>
      </c>
      <c r="D66" s="189" t="s">
        <v>495</v>
      </c>
      <c r="E66" s="197" t="str">
        <f t="shared" si="24"/>
        <v>040001VENT_Batiment</v>
      </c>
      <c r="F66" s="191" t="str">
        <f t="shared" si="17"/>
        <v>040001VENT_Batiment</v>
      </c>
      <c r="G66" s="191" t="str">
        <f t="shared" si="18"/>
        <v>040001VENT_Batiment_</v>
      </c>
      <c r="H66" s="189" t="s">
        <v>309</v>
      </c>
      <c r="I66" s="192" t="s">
        <v>12</v>
      </c>
      <c r="J66" s="191" t="s">
        <v>11</v>
      </c>
      <c r="K66" s="216" t="s">
        <v>247</v>
      </c>
      <c r="L66" s="207"/>
      <c r="M66" s="192" t="s">
        <v>10</v>
      </c>
      <c r="N66" s="193">
        <v>3</v>
      </c>
      <c r="O66" s="226"/>
      <c r="P66" s="227"/>
      <c r="Q66" s="184">
        <f t="shared" si="7"/>
        <v>0</v>
      </c>
      <c r="R66" s="185">
        <f t="shared" si="8"/>
        <v>0</v>
      </c>
      <c r="S66" s="598"/>
      <c r="T66" s="598"/>
      <c r="U66" s="601"/>
      <c r="V66" s="194">
        <f t="shared" si="19"/>
        <v>0</v>
      </c>
      <c r="W66" s="206">
        <f t="shared" si="9"/>
        <v>0</v>
      </c>
      <c r="X66" s="598"/>
      <c r="Y66" s="598"/>
      <c r="Z66" s="601"/>
      <c r="AA66" s="194">
        <f t="shared" si="20"/>
        <v>0</v>
      </c>
      <c r="AB66" s="206">
        <f t="shared" si="10"/>
        <v>0</v>
      </c>
      <c r="AC66" s="598"/>
      <c r="AD66" s="598"/>
      <c r="AE66" s="601"/>
      <c r="AF66" s="194">
        <f t="shared" si="21"/>
        <v>0</v>
      </c>
      <c r="AG66" s="206">
        <f t="shared" si="11"/>
        <v>0</v>
      </c>
      <c r="AH66" s="598"/>
      <c r="AI66" s="598"/>
      <c r="AJ66" s="601"/>
      <c r="AK66" s="194">
        <f t="shared" si="22"/>
        <v>0</v>
      </c>
      <c r="AL66" s="206">
        <f t="shared" si="12"/>
        <v>0</v>
      </c>
      <c r="AM66" s="598"/>
      <c r="AN66" s="598"/>
      <c r="AO66" s="601"/>
      <c r="AP66" s="194">
        <f t="shared" si="23"/>
        <v>0</v>
      </c>
      <c r="AQ66" s="206">
        <f t="shared" si="13"/>
        <v>0</v>
      </c>
      <c r="AR66" s="598"/>
      <c r="AS66" s="598"/>
      <c r="AT66" s="601"/>
    </row>
    <row r="67" spans="1:46" s="209" customFormat="1" ht="51.75" thickBot="1" x14ac:dyDescent="0.3">
      <c r="A67" s="188">
        <v>4</v>
      </c>
      <c r="B67" s="189" t="s">
        <v>307</v>
      </c>
      <c r="C67" s="189" t="s">
        <v>308</v>
      </c>
      <c r="D67" s="189" t="s">
        <v>495</v>
      </c>
      <c r="E67" s="197" t="str">
        <f t="shared" si="24"/>
        <v>040001PROA_Air_Comp</v>
      </c>
      <c r="F67" s="191" t="str">
        <f t="shared" si="17"/>
        <v>040001PROA_Air_Comp</v>
      </c>
      <c r="G67" s="191" t="str">
        <f t="shared" si="18"/>
        <v>040001PROA_Air_Comp_</v>
      </c>
      <c r="H67" s="189" t="s">
        <v>514</v>
      </c>
      <c r="I67" s="192" t="s">
        <v>19</v>
      </c>
      <c r="J67" s="191" t="s">
        <v>17</v>
      </c>
      <c r="K67" s="207" t="s">
        <v>280</v>
      </c>
      <c r="L67" s="207"/>
      <c r="M67" s="192" t="s">
        <v>10</v>
      </c>
      <c r="N67" s="193">
        <v>2</v>
      </c>
      <c r="O67" s="226"/>
      <c r="P67" s="227"/>
      <c r="Q67" s="184">
        <f t="shared" si="7"/>
        <v>0</v>
      </c>
      <c r="R67" s="185">
        <f t="shared" si="8"/>
        <v>0</v>
      </c>
      <c r="S67" s="598"/>
      <c r="T67" s="598"/>
      <c r="U67" s="601"/>
      <c r="V67" s="194">
        <f t="shared" si="19"/>
        <v>0</v>
      </c>
      <c r="W67" s="206">
        <f t="shared" si="9"/>
        <v>0</v>
      </c>
      <c r="X67" s="598"/>
      <c r="Y67" s="598"/>
      <c r="Z67" s="601"/>
      <c r="AA67" s="194">
        <f t="shared" si="20"/>
        <v>0</v>
      </c>
      <c r="AB67" s="206">
        <f t="shared" si="10"/>
        <v>0</v>
      </c>
      <c r="AC67" s="598"/>
      <c r="AD67" s="598"/>
      <c r="AE67" s="601"/>
      <c r="AF67" s="194">
        <f t="shared" si="21"/>
        <v>0</v>
      </c>
      <c r="AG67" s="206">
        <f t="shared" si="11"/>
        <v>0</v>
      </c>
      <c r="AH67" s="598"/>
      <c r="AI67" s="598"/>
      <c r="AJ67" s="601"/>
      <c r="AK67" s="194">
        <f t="shared" si="22"/>
        <v>0</v>
      </c>
      <c r="AL67" s="206">
        <f t="shared" si="12"/>
        <v>0</v>
      </c>
      <c r="AM67" s="598"/>
      <c r="AN67" s="598"/>
      <c r="AO67" s="601"/>
      <c r="AP67" s="194">
        <f t="shared" si="23"/>
        <v>0</v>
      </c>
      <c r="AQ67" s="206">
        <f t="shared" si="13"/>
        <v>0</v>
      </c>
      <c r="AR67" s="598"/>
      <c r="AS67" s="598"/>
      <c r="AT67" s="601"/>
    </row>
    <row r="68" spans="1:46" s="209" customFormat="1" ht="39" thickBot="1" x14ac:dyDescent="0.3">
      <c r="A68" s="188">
        <v>4</v>
      </c>
      <c r="B68" s="189" t="s">
        <v>307</v>
      </c>
      <c r="C68" s="189" t="s">
        <v>308</v>
      </c>
      <c r="D68" s="189" t="s">
        <v>495</v>
      </c>
      <c r="E68" s="197" t="str">
        <f t="shared" si="24"/>
        <v>040001SSTA_02_Secon</v>
      </c>
      <c r="F68" s="191" t="str">
        <f t="shared" si="17"/>
        <v>040001SSTA_02_Secon</v>
      </c>
      <c r="G68" s="191" t="str">
        <f t="shared" si="18"/>
        <v>040001SSTA_02_Secon_</v>
      </c>
      <c r="H68" s="189" t="s">
        <v>515</v>
      </c>
      <c r="I68" s="192" t="s">
        <v>19</v>
      </c>
      <c r="J68" s="191" t="s">
        <v>13</v>
      </c>
      <c r="K68" s="207" t="s">
        <v>310</v>
      </c>
      <c r="L68" s="207"/>
      <c r="M68" s="192" t="s">
        <v>10</v>
      </c>
      <c r="N68" s="193">
        <v>3</v>
      </c>
      <c r="O68" s="226"/>
      <c r="P68" s="227"/>
      <c r="Q68" s="184">
        <f t="shared" si="7"/>
        <v>0</v>
      </c>
      <c r="R68" s="185">
        <f t="shared" si="8"/>
        <v>0</v>
      </c>
      <c r="S68" s="598"/>
      <c r="T68" s="598"/>
      <c r="U68" s="601"/>
      <c r="V68" s="194">
        <f t="shared" si="19"/>
        <v>0</v>
      </c>
      <c r="W68" s="206">
        <f t="shared" si="9"/>
        <v>0</v>
      </c>
      <c r="X68" s="598"/>
      <c r="Y68" s="598"/>
      <c r="Z68" s="601"/>
      <c r="AA68" s="194">
        <f t="shared" si="20"/>
        <v>0</v>
      </c>
      <c r="AB68" s="206">
        <f t="shared" si="10"/>
        <v>0</v>
      </c>
      <c r="AC68" s="598"/>
      <c r="AD68" s="598"/>
      <c r="AE68" s="601"/>
      <c r="AF68" s="194">
        <f t="shared" si="21"/>
        <v>0</v>
      </c>
      <c r="AG68" s="206">
        <f t="shared" si="11"/>
        <v>0</v>
      </c>
      <c r="AH68" s="598"/>
      <c r="AI68" s="598"/>
      <c r="AJ68" s="601"/>
      <c r="AK68" s="194">
        <f t="shared" si="22"/>
        <v>0</v>
      </c>
      <c r="AL68" s="206">
        <f t="shared" si="12"/>
        <v>0</v>
      </c>
      <c r="AM68" s="598"/>
      <c r="AN68" s="598"/>
      <c r="AO68" s="601"/>
      <c r="AP68" s="194">
        <f t="shared" si="23"/>
        <v>0</v>
      </c>
      <c r="AQ68" s="206">
        <f t="shared" si="13"/>
        <v>0</v>
      </c>
      <c r="AR68" s="598"/>
      <c r="AS68" s="598"/>
      <c r="AT68" s="601"/>
    </row>
    <row r="69" spans="1:46" s="209" customFormat="1" ht="51.75" thickBot="1" x14ac:dyDescent="0.3">
      <c r="A69" s="188">
        <v>4</v>
      </c>
      <c r="B69" s="189" t="s">
        <v>307</v>
      </c>
      <c r="C69" s="189" t="s">
        <v>308</v>
      </c>
      <c r="D69" s="189" t="s">
        <v>495</v>
      </c>
      <c r="E69" s="197" t="str">
        <f t="shared" si="24"/>
        <v>040001PROF_Informatique</v>
      </c>
      <c r="F69" s="191" t="str">
        <f t="shared" si="17"/>
        <v>040001PROF_Informatique</v>
      </c>
      <c r="G69" s="191" t="str">
        <f t="shared" si="18"/>
        <v>040001PROF_Informatique_</v>
      </c>
      <c r="H69" s="189" t="s">
        <v>516</v>
      </c>
      <c r="I69" s="192" t="s">
        <v>19</v>
      </c>
      <c r="J69" s="191" t="s">
        <v>15</v>
      </c>
      <c r="K69" s="207" t="s">
        <v>311</v>
      </c>
      <c r="L69" s="207"/>
      <c r="M69" s="192" t="s">
        <v>10</v>
      </c>
      <c r="N69" s="193">
        <v>2</v>
      </c>
      <c r="O69" s="226"/>
      <c r="P69" s="227"/>
      <c r="Q69" s="184">
        <f t="shared" si="7"/>
        <v>0</v>
      </c>
      <c r="R69" s="185">
        <f t="shared" si="8"/>
        <v>0</v>
      </c>
      <c r="S69" s="598"/>
      <c r="T69" s="598"/>
      <c r="U69" s="601"/>
      <c r="V69" s="194">
        <f t="shared" si="19"/>
        <v>0</v>
      </c>
      <c r="W69" s="206">
        <f t="shared" si="9"/>
        <v>0</v>
      </c>
      <c r="X69" s="598"/>
      <c r="Y69" s="598"/>
      <c r="Z69" s="601"/>
      <c r="AA69" s="194">
        <f t="shared" si="20"/>
        <v>0</v>
      </c>
      <c r="AB69" s="206">
        <f t="shared" si="10"/>
        <v>0</v>
      </c>
      <c r="AC69" s="598"/>
      <c r="AD69" s="598"/>
      <c r="AE69" s="601"/>
      <c r="AF69" s="194">
        <f t="shared" si="21"/>
        <v>0</v>
      </c>
      <c r="AG69" s="206">
        <f t="shared" si="11"/>
        <v>0</v>
      </c>
      <c r="AH69" s="598"/>
      <c r="AI69" s="598"/>
      <c r="AJ69" s="601"/>
      <c r="AK69" s="194">
        <f t="shared" si="22"/>
        <v>0</v>
      </c>
      <c r="AL69" s="206">
        <f t="shared" si="12"/>
        <v>0</v>
      </c>
      <c r="AM69" s="598"/>
      <c r="AN69" s="598"/>
      <c r="AO69" s="601"/>
      <c r="AP69" s="194">
        <f t="shared" si="23"/>
        <v>0</v>
      </c>
      <c r="AQ69" s="206">
        <f t="shared" si="13"/>
        <v>0</v>
      </c>
      <c r="AR69" s="598"/>
      <c r="AS69" s="598"/>
      <c r="AT69" s="601"/>
    </row>
    <row r="70" spans="1:46" s="209" customFormat="1" ht="26.25" thickBot="1" x14ac:dyDescent="0.3">
      <c r="A70" s="188">
        <v>4</v>
      </c>
      <c r="B70" s="189" t="s">
        <v>307</v>
      </c>
      <c r="C70" s="189" t="s">
        <v>308</v>
      </c>
      <c r="D70" s="189" t="s">
        <v>495</v>
      </c>
      <c r="E70" s="197" t="str">
        <f t="shared" si="24"/>
        <v>040001PROF_Serveur</v>
      </c>
      <c r="F70" s="191" t="str">
        <f t="shared" si="17"/>
        <v>040001PROF_Serveur</v>
      </c>
      <c r="G70" s="191" t="str">
        <f t="shared" si="18"/>
        <v>040001PROF_Serveur_</v>
      </c>
      <c r="H70" s="189" t="s">
        <v>312</v>
      </c>
      <c r="I70" s="192" t="s">
        <v>19</v>
      </c>
      <c r="J70" s="191" t="s">
        <v>15</v>
      </c>
      <c r="K70" s="207" t="s">
        <v>313</v>
      </c>
      <c r="L70" s="207"/>
      <c r="M70" s="192" t="s">
        <v>10</v>
      </c>
      <c r="N70" s="193">
        <v>2</v>
      </c>
      <c r="O70" s="226"/>
      <c r="P70" s="227"/>
      <c r="Q70" s="184">
        <f t="shared" si="7"/>
        <v>0</v>
      </c>
      <c r="R70" s="185">
        <f t="shared" si="8"/>
        <v>0</v>
      </c>
      <c r="S70" s="598"/>
      <c r="T70" s="598"/>
      <c r="U70" s="601"/>
      <c r="V70" s="194">
        <f t="shared" si="19"/>
        <v>0</v>
      </c>
      <c r="W70" s="206">
        <f t="shared" si="9"/>
        <v>0</v>
      </c>
      <c r="X70" s="598"/>
      <c r="Y70" s="598"/>
      <c r="Z70" s="601"/>
      <c r="AA70" s="194">
        <f t="shared" si="20"/>
        <v>0</v>
      </c>
      <c r="AB70" s="206">
        <f t="shared" si="10"/>
        <v>0</v>
      </c>
      <c r="AC70" s="598"/>
      <c r="AD70" s="598"/>
      <c r="AE70" s="601"/>
      <c r="AF70" s="194">
        <f t="shared" si="21"/>
        <v>0</v>
      </c>
      <c r="AG70" s="206">
        <f t="shared" si="11"/>
        <v>0</v>
      </c>
      <c r="AH70" s="598"/>
      <c r="AI70" s="598"/>
      <c r="AJ70" s="601"/>
      <c r="AK70" s="194">
        <f t="shared" si="22"/>
        <v>0</v>
      </c>
      <c r="AL70" s="206">
        <f t="shared" si="12"/>
        <v>0</v>
      </c>
      <c r="AM70" s="598"/>
      <c r="AN70" s="598"/>
      <c r="AO70" s="601"/>
      <c r="AP70" s="194">
        <f t="shared" si="23"/>
        <v>0</v>
      </c>
      <c r="AQ70" s="206">
        <f t="shared" si="13"/>
        <v>0</v>
      </c>
      <c r="AR70" s="598"/>
      <c r="AS70" s="598"/>
      <c r="AT70" s="601"/>
    </row>
    <row r="71" spans="1:46" s="209" customFormat="1" ht="39" thickBot="1" x14ac:dyDescent="0.3">
      <c r="A71" s="188">
        <v>4</v>
      </c>
      <c r="B71" s="189" t="s">
        <v>307</v>
      </c>
      <c r="C71" s="189" t="s">
        <v>308</v>
      </c>
      <c r="D71" s="189" t="s">
        <v>495</v>
      </c>
      <c r="E71" s="197" t="str">
        <f t="shared" si="24"/>
        <v>040001PROF_Batiment</v>
      </c>
      <c r="F71" s="191" t="str">
        <f t="shared" si="17"/>
        <v>040001PROF_Batiment</v>
      </c>
      <c r="G71" s="191" t="str">
        <f t="shared" si="18"/>
        <v>040001PROF_Batiment_</v>
      </c>
      <c r="H71" s="189" t="s">
        <v>314</v>
      </c>
      <c r="I71" s="192" t="s">
        <v>19</v>
      </c>
      <c r="J71" s="191" t="s">
        <v>15</v>
      </c>
      <c r="K71" s="207" t="s">
        <v>247</v>
      </c>
      <c r="L71" s="207"/>
      <c r="M71" s="192" t="s">
        <v>10</v>
      </c>
      <c r="N71" s="193">
        <v>2</v>
      </c>
      <c r="O71" s="226"/>
      <c r="P71" s="227"/>
      <c r="Q71" s="184">
        <f t="shared" si="7"/>
        <v>0</v>
      </c>
      <c r="R71" s="185">
        <f t="shared" si="8"/>
        <v>0</v>
      </c>
      <c r="S71" s="598"/>
      <c r="T71" s="598"/>
      <c r="U71" s="601"/>
      <c r="V71" s="194">
        <f t="shared" si="19"/>
        <v>0</v>
      </c>
      <c r="W71" s="206">
        <f t="shared" si="9"/>
        <v>0</v>
      </c>
      <c r="X71" s="598"/>
      <c r="Y71" s="598"/>
      <c r="Z71" s="601"/>
      <c r="AA71" s="194">
        <f t="shared" si="20"/>
        <v>0</v>
      </c>
      <c r="AB71" s="206">
        <f t="shared" si="10"/>
        <v>0</v>
      </c>
      <c r="AC71" s="598"/>
      <c r="AD71" s="598"/>
      <c r="AE71" s="601"/>
      <c r="AF71" s="194">
        <f t="shared" si="21"/>
        <v>0</v>
      </c>
      <c r="AG71" s="206">
        <f t="shared" si="11"/>
        <v>0</v>
      </c>
      <c r="AH71" s="598"/>
      <c r="AI71" s="598"/>
      <c r="AJ71" s="601"/>
      <c r="AK71" s="194">
        <f t="shared" si="22"/>
        <v>0</v>
      </c>
      <c r="AL71" s="206">
        <f t="shared" si="12"/>
        <v>0</v>
      </c>
      <c r="AM71" s="598"/>
      <c r="AN71" s="598"/>
      <c r="AO71" s="601"/>
      <c r="AP71" s="194">
        <f t="shared" si="23"/>
        <v>0</v>
      </c>
      <c r="AQ71" s="206">
        <f t="shared" si="13"/>
        <v>0</v>
      </c>
      <c r="AR71" s="598"/>
      <c r="AS71" s="598"/>
      <c r="AT71" s="601"/>
    </row>
    <row r="72" spans="1:46" s="209" customFormat="1" ht="26.25" thickBot="1" x14ac:dyDescent="0.3">
      <c r="A72" s="217">
        <v>4</v>
      </c>
      <c r="B72" s="210" t="s">
        <v>307</v>
      </c>
      <c r="C72" s="210" t="s">
        <v>308</v>
      </c>
      <c r="D72" s="210" t="s">
        <v>495</v>
      </c>
      <c r="E72" s="218" t="str">
        <f t="shared" si="24"/>
        <v>040001PROF_DHPI</v>
      </c>
      <c r="F72" s="191" t="str">
        <f t="shared" si="17"/>
        <v>040001PROF_DHPI</v>
      </c>
      <c r="G72" s="191" t="str">
        <f t="shared" si="18"/>
        <v>040001PROF_DHPI_</v>
      </c>
      <c r="H72" s="210" t="s">
        <v>315</v>
      </c>
      <c r="I72" s="192" t="s">
        <v>19</v>
      </c>
      <c r="J72" s="191" t="s">
        <v>15</v>
      </c>
      <c r="K72" s="207" t="s">
        <v>316</v>
      </c>
      <c r="L72" s="207"/>
      <c r="M72" s="192" t="s">
        <v>10</v>
      </c>
      <c r="N72" s="193">
        <v>2</v>
      </c>
      <c r="O72" s="226"/>
      <c r="P72" s="227"/>
      <c r="Q72" s="184">
        <f t="shared" si="7"/>
        <v>0</v>
      </c>
      <c r="R72" s="185">
        <f t="shared" si="8"/>
        <v>0</v>
      </c>
      <c r="S72" s="598"/>
      <c r="T72" s="598"/>
      <c r="U72" s="601"/>
      <c r="V72" s="194">
        <f t="shared" si="19"/>
        <v>0</v>
      </c>
      <c r="W72" s="206">
        <f t="shared" si="9"/>
        <v>0</v>
      </c>
      <c r="X72" s="598"/>
      <c r="Y72" s="598"/>
      <c r="Z72" s="601"/>
      <c r="AA72" s="194">
        <f t="shared" si="20"/>
        <v>0</v>
      </c>
      <c r="AB72" s="206">
        <f t="shared" si="10"/>
        <v>0</v>
      </c>
      <c r="AC72" s="598"/>
      <c r="AD72" s="598"/>
      <c r="AE72" s="601"/>
      <c r="AF72" s="194">
        <f t="shared" si="21"/>
        <v>0</v>
      </c>
      <c r="AG72" s="206">
        <f t="shared" si="11"/>
        <v>0</v>
      </c>
      <c r="AH72" s="598"/>
      <c r="AI72" s="598"/>
      <c r="AJ72" s="601"/>
      <c r="AK72" s="194">
        <f t="shared" si="22"/>
        <v>0</v>
      </c>
      <c r="AL72" s="206">
        <f t="shared" si="12"/>
        <v>0</v>
      </c>
      <c r="AM72" s="598"/>
      <c r="AN72" s="598"/>
      <c r="AO72" s="601"/>
      <c r="AP72" s="194">
        <f t="shared" si="23"/>
        <v>0</v>
      </c>
      <c r="AQ72" s="206">
        <f t="shared" si="13"/>
        <v>0</v>
      </c>
      <c r="AR72" s="598"/>
      <c r="AS72" s="598"/>
      <c r="AT72" s="601"/>
    </row>
    <row r="73" spans="1:46" s="209" customFormat="1" ht="204.75" thickBot="1" x14ac:dyDescent="0.3">
      <c r="A73" s="188">
        <v>4</v>
      </c>
      <c r="B73" s="189" t="s">
        <v>307</v>
      </c>
      <c r="C73" s="189" t="s">
        <v>308</v>
      </c>
      <c r="D73" s="189" t="s">
        <v>495</v>
      </c>
      <c r="E73" s="197" t="str">
        <f t="shared" si="24"/>
        <v>040001VENT_02_Batiment_RDC</v>
      </c>
      <c r="F73" s="191" t="str">
        <f t="shared" si="17"/>
        <v>040001VENT_02_Batiment_RDC</v>
      </c>
      <c r="G73" s="191" t="str">
        <f t="shared" si="18"/>
        <v>040001VENT_02_Batiment_RDC_</v>
      </c>
      <c r="H73" s="189" t="s">
        <v>517</v>
      </c>
      <c r="I73" s="192" t="s">
        <v>12</v>
      </c>
      <c r="J73" s="191" t="s">
        <v>11</v>
      </c>
      <c r="K73" s="207" t="s">
        <v>317</v>
      </c>
      <c r="L73" s="207"/>
      <c r="M73" s="192" t="s">
        <v>10</v>
      </c>
      <c r="N73" s="193">
        <v>3</v>
      </c>
      <c r="O73" s="226"/>
      <c r="P73" s="227"/>
      <c r="Q73" s="184">
        <f t="shared" si="7"/>
        <v>0</v>
      </c>
      <c r="R73" s="185">
        <f t="shared" si="8"/>
        <v>0</v>
      </c>
      <c r="S73" s="598"/>
      <c r="T73" s="598"/>
      <c r="U73" s="601"/>
      <c r="V73" s="194">
        <f t="shared" si="19"/>
        <v>0</v>
      </c>
      <c r="W73" s="206">
        <f t="shared" si="9"/>
        <v>0</v>
      </c>
      <c r="X73" s="598"/>
      <c r="Y73" s="598"/>
      <c r="Z73" s="601"/>
      <c r="AA73" s="194">
        <f t="shared" si="20"/>
        <v>0</v>
      </c>
      <c r="AB73" s="206">
        <f t="shared" si="10"/>
        <v>0</v>
      </c>
      <c r="AC73" s="598"/>
      <c r="AD73" s="598"/>
      <c r="AE73" s="601"/>
      <c r="AF73" s="194">
        <f t="shared" si="21"/>
        <v>0</v>
      </c>
      <c r="AG73" s="206">
        <f t="shared" si="11"/>
        <v>0</v>
      </c>
      <c r="AH73" s="598"/>
      <c r="AI73" s="598"/>
      <c r="AJ73" s="601"/>
      <c r="AK73" s="194">
        <f t="shared" si="22"/>
        <v>0</v>
      </c>
      <c r="AL73" s="206">
        <f t="shared" si="12"/>
        <v>0</v>
      </c>
      <c r="AM73" s="598"/>
      <c r="AN73" s="598"/>
      <c r="AO73" s="601"/>
      <c r="AP73" s="194">
        <f t="shared" si="23"/>
        <v>0</v>
      </c>
      <c r="AQ73" s="206">
        <f t="shared" si="13"/>
        <v>0</v>
      </c>
      <c r="AR73" s="598"/>
      <c r="AS73" s="598"/>
      <c r="AT73" s="601"/>
    </row>
    <row r="74" spans="1:46" s="209" customFormat="1" ht="179.25" thickBot="1" x14ac:dyDescent="0.3">
      <c r="A74" s="188">
        <v>4</v>
      </c>
      <c r="B74" s="189" t="s">
        <v>307</v>
      </c>
      <c r="C74" s="189" t="s">
        <v>308</v>
      </c>
      <c r="D74" s="189" t="s">
        <v>495</v>
      </c>
      <c r="E74" s="197" t="str">
        <f t="shared" si="24"/>
        <v>040001VENT_02_Bat_Toiture</v>
      </c>
      <c r="F74" s="191" t="str">
        <f t="shared" si="17"/>
        <v>040001VENT_02_Bat_Toiture</v>
      </c>
      <c r="G74" s="191" t="str">
        <f t="shared" si="18"/>
        <v>040001VENT_02_Bat_Toiture_</v>
      </c>
      <c r="H74" s="197" t="s">
        <v>518</v>
      </c>
      <c r="I74" s="192" t="s">
        <v>12</v>
      </c>
      <c r="J74" s="191" t="s">
        <v>11</v>
      </c>
      <c r="K74" s="207" t="s">
        <v>318</v>
      </c>
      <c r="L74" s="207"/>
      <c r="M74" s="192" t="s">
        <v>10</v>
      </c>
      <c r="N74" s="193">
        <v>3</v>
      </c>
      <c r="O74" s="226"/>
      <c r="P74" s="227"/>
      <c r="Q74" s="184">
        <f t="shared" si="7"/>
        <v>0</v>
      </c>
      <c r="R74" s="185">
        <f t="shared" si="8"/>
        <v>0</v>
      </c>
      <c r="S74" s="598"/>
      <c r="T74" s="598"/>
      <c r="U74" s="601"/>
      <c r="V74" s="194">
        <f t="shared" si="19"/>
        <v>0</v>
      </c>
      <c r="W74" s="206">
        <f t="shared" si="9"/>
        <v>0</v>
      </c>
      <c r="X74" s="598"/>
      <c r="Y74" s="598"/>
      <c r="Z74" s="601"/>
      <c r="AA74" s="194">
        <f t="shared" si="20"/>
        <v>0</v>
      </c>
      <c r="AB74" s="206">
        <f t="shared" si="10"/>
        <v>0</v>
      </c>
      <c r="AC74" s="598"/>
      <c r="AD74" s="598"/>
      <c r="AE74" s="601"/>
      <c r="AF74" s="194">
        <f t="shared" si="21"/>
        <v>0</v>
      </c>
      <c r="AG74" s="206">
        <f t="shared" si="11"/>
        <v>0</v>
      </c>
      <c r="AH74" s="598"/>
      <c r="AI74" s="598"/>
      <c r="AJ74" s="601"/>
      <c r="AK74" s="194">
        <f t="shared" si="22"/>
        <v>0</v>
      </c>
      <c r="AL74" s="206">
        <f t="shared" si="12"/>
        <v>0</v>
      </c>
      <c r="AM74" s="598"/>
      <c r="AN74" s="598"/>
      <c r="AO74" s="601"/>
      <c r="AP74" s="194">
        <f t="shared" si="23"/>
        <v>0</v>
      </c>
      <c r="AQ74" s="206">
        <f t="shared" si="13"/>
        <v>0</v>
      </c>
      <c r="AR74" s="598"/>
      <c r="AS74" s="598"/>
      <c r="AT74" s="601"/>
    </row>
    <row r="75" spans="1:46" s="209" customFormat="1" ht="141" thickBot="1" x14ac:dyDescent="0.3">
      <c r="A75" s="188">
        <v>4</v>
      </c>
      <c r="B75" s="189" t="s">
        <v>307</v>
      </c>
      <c r="C75" s="189" t="s">
        <v>308</v>
      </c>
      <c r="D75" s="189" t="s">
        <v>495</v>
      </c>
      <c r="E75" s="197" t="str">
        <f t="shared" si="24"/>
        <v>040001VENT_Amphis</v>
      </c>
      <c r="F75" s="191" t="str">
        <f t="shared" si="17"/>
        <v>040001VENT_Amphis</v>
      </c>
      <c r="G75" s="191" t="str">
        <f t="shared" si="18"/>
        <v>040001VENT_Amphis_</v>
      </c>
      <c r="H75" s="197" t="s">
        <v>519</v>
      </c>
      <c r="I75" s="192" t="s">
        <v>12</v>
      </c>
      <c r="J75" s="191" t="s">
        <v>11</v>
      </c>
      <c r="K75" s="207" t="s">
        <v>291</v>
      </c>
      <c r="L75" s="207"/>
      <c r="M75" s="192" t="s">
        <v>10</v>
      </c>
      <c r="N75" s="193">
        <v>3</v>
      </c>
      <c r="O75" s="226"/>
      <c r="P75" s="227"/>
      <c r="Q75" s="184">
        <f t="shared" si="7"/>
        <v>0</v>
      </c>
      <c r="R75" s="185">
        <f t="shared" si="8"/>
        <v>0</v>
      </c>
      <c r="S75" s="598"/>
      <c r="T75" s="598"/>
      <c r="U75" s="601"/>
      <c r="V75" s="194">
        <f t="shared" si="19"/>
        <v>0</v>
      </c>
      <c r="W75" s="206">
        <f t="shared" si="9"/>
        <v>0</v>
      </c>
      <c r="X75" s="598"/>
      <c r="Y75" s="598"/>
      <c r="Z75" s="601"/>
      <c r="AA75" s="194">
        <f t="shared" si="20"/>
        <v>0</v>
      </c>
      <c r="AB75" s="206">
        <f t="shared" si="10"/>
        <v>0</v>
      </c>
      <c r="AC75" s="598"/>
      <c r="AD75" s="598"/>
      <c r="AE75" s="601"/>
      <c r="AF75" s="194">
        <f t="shared" si="21"/>
        <v>0</v>
      </c>
      <c r="AG75" s="206">
        <f t="shared" si="11"/>
        <v>0</v>
      </c>
      <c r="AH75" s="598"/>
      <c r="AI75" s="598"/>
      <c r="AJ75" s="601"/>
      <c r="AK75" s="194">
        <f t="shared" si="22"/>
        <v>0</v>
      </c>
      <c r="AL75" s="206">
        <f t="shared" si="12"/>
        <v>0</v>
      </c>
      <c r="AM75" s="598"/>
      <c r="AN75" s="598"/>
      <c r="AO75" s="601"/>
      <c r="AP75" s="194">
        <f t="shared" si="23"/>
        <v>0</v>
      </c>
      <c r="AQ75" s="206">
        <f t="shared" si="13"/>
        <v>0</v>
      </c>
      <c r="AR75" s="598"/>
      <c r="AS75" s="598"/>
      <c r="AT75" s="601"/>
    </row>
    <row r="76" spans="1:46" s="209" customFormat="1" ht="26.25" thickBot="1" x14ac:dyDescent="0.3">
      <c r="A76" s="188">
        <v>4</v>
      </c>
      <c r="B76" s="189" t="s">
        <v>319</v>
      </c>
      <c r="C76" s="189" t="s">
        <v>308</v>
      </c>
      <c r="D76" s="189" t="s">
        <v>495</v>
      </c>
      <c r="E76" s="197" t="str">
        <f t="shared" si="24"/>
        <v>040001VENT_Batiment_Toiture</v>
      </c>
      <c r="F76" s="191" t="str">
        <f t="shared" si="17"/>
        <v>040001VENT_Batiment_Toiture</v>
      </c>
      <c r="G76" s="191" t="str">
        <f t="shared" si="18"/>
        <v>040001VENT_Batiment_Toiture_</v>
      </c>
      <c r="H76" s="189" t="s">
        <v>520</v>
      </c>
      <c r="I76" s="192" t="s">
        <v>12</v>
      </c>
      <c r="J76" s="191" t="s">
        <v>11</v>
      </c>
      <c r="K76" s="207" t="s">
        <v>320</v>
      </c>
      <c r="L76" s="207"/>
      <c r="M76" s="192" t="s">
        <v>10</v>
      </c>
      <c r="N76" s="193">
        <v>3</v>
      </c>
      <c r="O76" s="226"/>
      <c r="P76" s="227"/>
      <c r="Q76" s="184">
        <f t="shared" si="7"/>
        <v>0</v>
      </c>
      <c r="R76" s="185">
        <f t="shared" si="8"/>
        <v>0</v>
      </c>
      <c r="S76" s="598"/>
      <c r="T76" s="598"/>
      <c r="U76" s="601"/>
      <c r="V76" s="194">
        <f t="shared" si="19"/>
        <v>0</v>
      </c>
      <c r="W76" s="206">
        <f t="shared" si="9"/>
        <v>0</v>
      </c>
      <c r="X76" s="598"/>
      <c r="Y76" s="598"/>
      <c r="Z76" s="601"/>
      <c r="AA76" s="194">
        <f t="shared" si="20"/>
        <v>0</v>
      </c>
      <c r="AB76" s="206">
        <f t="shared" si="10"/>
        <v>0</v>
      </c>
      <c r="AC76" s="598"/>
      <c r="AD76" s="598"/>
      <c r="AE76" s="601"/>
      <c r="AF76" s="194">
        <f t="shared" si="21"/>
        <v>0</v>
      </c>
      <c r="AG76" s="206">
        <f t="shared" si="11"/>
        <v>0</v>
      </c>
      <c r="AH76" s="598"/>
      <c r="AI76" s="598"/>
      <c r="AJ76" s="601"/>
      <c r="AK76" s="194">
        <f t="shared" si="22"/>
        <v>0</v>
      </c>
      <c r="AL76" s="206">
        <f t="shared" si="12"/>
        <v>0</v>
      </c>
      <c r="AM76" s="598"/>
      <c r="AN76" s="598"/>
      <c r="AO76" s="601"/>
      <c r="AP76" s="194">
        <f t="shared" si="23"/>
        <v>0</v>
      </c>
      <c r="AQ76" s="206">
        <f t="shared" si="13"/>
        <v>0</v>
      </c>
      <c r="AR76" s="598"/>
      <c r="AS76" s="598"/>
      <c r="AT76" s="601"/>
    </row>
    <row r="77" spans="1:46" s="209" customFormat="1" ht="39" thickBot="1" x14ac:dyDescent="0.3">
      <c r="A77" s="198">
        <v>4</v>
      </c>
      <c r="B77" s="199" t="s">
        <v>319</v>
      </c>
      <c r="C77" s="199" t="s">
        <v>321</v>
      </c>
      <c r="D77" s="199" t="s">
        <v>495</v>
      </c>
      <c r="E77" s="200" t="str">
        <f t="shared" si="24"/>
        <v>040101PROC_Chaufferie_Log</v>
      </c>
      <c r="F77" s="201" t="str">
        <f t="shared" si="17"/>
        <v>040101PROC_Chaufferie_Log</v>
      </c>
      <c r="G77" s="201" t="str">
        <f t="shared" si="18"/>
        <v>040101PROC_Chaufferie_Log_</v>
      </c>
      <c r="H77" s="199" t="s">
        <v>521</v>
      </c>
      <c r="I77" s="202" t="s">
        <v>19</v>
      </c>
      <c r="J77" s="201" t="s">
        <v>16</v>
      </c>
      <c r="K77" s="202" t="s">
        <v>322</v>
      </c>
      <c r="L77" s="211"/>
      <c r="M77" s="202" t="s">
        <v>10</v>
      </c>
      <c r="N77" s="203">
        <v>3</v>
      </c>
      <c r="O77" s="228"/>
      <c r="P77" s="229"/>
      <c r="Q77" s="184">
        <f t="shared" si="7"/>
        <v>0</v>
      </c>
      <c r="R77" s="185">
        <f t="shared" si="8"/>
        <v>0</v>
      </c>
      <c r="S77" s="599"/>
      <c r="T77" s="599"/>
      <c r="U77" s="602"/>
      <c r="V77" s="212">
        <f t="shared" si="19"/>
        <v>0</v>
      </c>
      <c r="W77" s="213">
        <f t="shared" si="9"/>
        <v>0</v>
      </c>
      <c r="X77" s="599"/>
      <c r="Y77" s="599"/>
      <c r="Z77" s="602"/>
      <c r="AA77" s="212">
        <f t="shared" si="20"/>
        <v>0</v>
      </c>
      <c r="AB77" s="213">
        <f t="shared" si="10"/>
        <v>0</v>
      </c>
      <c r="AC77" s="599"/>
      <c r="AD77" s="599"/>
      <c r="AE77" s="602"/>
      <c r="AF77" s="212">
        <f t="shared" si="21"/>
        <v>0</v>
      </c>
      <c r="AG77" s="213">
        <f t="shared" si="11"/>
        <v>0</v>
      </c>
      <c r="AH77" s="599"/>
      <c r="AI77" s="599"/>
      <c r="AJ77" s="602"/>
      <c r="AK77" s="212">
        <f t="shared" si="22"/>
        <v>0</v>
      </c>
      <c r="AL77" s="213">
        <f t="shared" si="12"/>
        <v>0</v>
      </c>
      <c r="AM77" s="599"/>
      <c r="AN77" s="599"/>
      <c r="AO77" s="602"/>
      <c r="AP77" s="212">
        <f t="shared" si="23"/>
        <v>0</v>
      </c>
      <c r="AQ77" s="213">
        <f t="shared" si="13"/>
        <v>0</v>
      </c>
      <c r="AR77" s="599"/>
      <c r="AS77" s="599"/>
      <c r="AT77" s="602"/>
    </row>
    <row r="78" spans="1:46" s="219" customFormat="1" ht="13.5" x14ac:dyDescent="0.25">
      <c r="D78" s="220"/>
      <c r="E78" s="220"/>
      <c r="F78" s="220"/>
      <c r="G78" s="220"/>
      <c r="N78" s="220"/>
      <c r="O78" s="221"/>
      <c r="P78" s="222"/>
      <c r="Q78" s="223">
        <f>SUM(Q18:Q77)</f>
        <v>0</v>
      </c>
      <c r="R78" s="223">
        <f t="shared" ref="R78:U78" si="25">SUM(R18:R77)</f>
        <v>0</v>
      </c>
      <c r="S78" s="223">
        <f t="shared" si="25"/>
        <v>0</v>
      </c>
      <c r="T78" s="223">
        <f t="shared" si="25"/>
        <v>0</v>
      </c>
      <c r="U78" s="223">
        <f t="shared" si="25"/>
        <v>0</v>
      </c>
      <c r="V78" s="223">
        <f t="shared" ref="V78:AT78" si="26">SUM(V18:V77)</f>
        <v>0</v>
      </c>
      <c r="W78" s="223">
        <f t="shared" si="26"/>
        <v>0</v>
      </c>
      <c r="X78" s="223">
        <f t="shared" si="26"/>
        <v>0</v>
      </c>
      <c r="Y78" s="223">
        <f t="shared" si="26"/>
        <v>0</v>
      </c>
      <c r="Z78" s="223">
        <f t="shared" si="26"/>
        <v>0</v>
      </c>
      <c r="AA78" s="223">
        <f t="shared" si="26"/>
        <v>0</v>
      </c>
      <c r="AB78" s="223">
        <f t="shared" si="26"/>
        <v>0</v>
      </c>
      <c r="AC78" s="223">
        <f t="shared" si="26"/>
        <v>0</v>
      </c>
      <c r="AD78" s="223">
        <f t="shared" si="26"/>
        <v>0</v>
      </c>
      <c r="AE78" s="223">
        <f t="shared" si="26"/>
        <v>0</v>
      </c>
      <c r="AF78" s="223">
        <f t="shared" si="26"/>
        <v>0</v>
      </c>
      <c r="AG78" s="223">
        <f t="shared" si="26"/>
        <v>0</v>
      </c>
      <c r="AH78" s="223">
        <f t="shared" si="26"/>
        <v>0</v>
      </c>
      <c r="AI78" s="223">
        <f t="shared" si="26"/>
        <v>0</v>
      </c>
      <c r="AJ78" s="223">
        <f t="shared" si="26"/>
        <v>0</v>
      </c>
      <c r="AK78" s="223">
        <f t="shared" si="26"/>
        <v>0</v>
      </c>
      <c r="AL78" s="223">
        <f t="shared" si="26"/>
        <v>0</v>
      </c>
      <c r="AM78" s="223">
        <f t="shared" si="26"/>
        <v>0</v>
      </c>
      <c r="AN78" s="223">
        <f t="shared" si="26"/>
        <v>0</v>
      </c>
      <c r="AO78" s="223">
        <f t="shared" si="26"/>
        <v>0</v>
      </c>
      <c r="AP78" s="223">
        <f t="shared" si="26"/>
        <v>0</v>
      </c>
      <c r="AQ78" s="223">
        <f t="shared" si="26"/>
        <v>0</v>
      </c>
      <c r="AR78" s="223">
        <f t="shared" si="26"/>
        <v>0</v>
      </c>
      <c r="AS78" s="223">
        <f t="shared" si="26"/>
        <v>0</v>
      </c>
      <c r="AT78" s="223">
        <f t="shared" si="26"/>
        <v>0</v>
      </c>
    </row>
    <row r="79" spans="1:46" x14ac:dyDescent="0.25">
      <c r="D79" s="134"/>
      <c r="E79" s="134"/>
    </row>
    <row r="80" spans="1:46" x14ac:dyDescent="0.25">
      <c r="D80" s="134"/>
      <c r="E80" s="134"/>
    </row>
    <row r="81" spans="4:5" x14ac:dyDescent="0.25">
      <c r="D81" s="134"/>
      <c r="E81" s="134"/>
    </row>
    <row r="82" spans="4:5" x14ac:dyDescent="0.25">
      <c r="D82" s="134"/>
      <c r="E82" s="134"/>
    </row>
    <row r="83" spans="4:5" x14ac:dyDescent="0.25">
      <c r="D83" s="134"/>
      <c r="E83" s="134"/>
    </row>
    <row r="84" spans="4:5" x14ac:dyDescent="0.25">
      <c r="D84" s="134"/>
      <c r="E84" s="134"/>
    </row>
    <row r="85" spans="4:5" x14ac:dyDescent="0.25">
      <c r="D85" s="134"/>
      <c r="E85" s="134"/>
    </row>
    <row r="86" spans="4:5" x14ac:dyDescent="0.25">
      <c r="D86" s="134"/>
      <c r="E86" s="134"/>
    </row>
    <row r="87" spans="4:5" x14ac:dyDescent="0.25">
      <c r="D87" s="134"/>
      <c r="E87" s="134"/>
    </row>
    <row r="88" spans="4:5" x14ac:dyDescent="0.25">
      <c r="D88" s="134"/>
      <c r="E88" s="134"/>
    </row>
    <row r="89" spans="4:5" x14ac:dyDescent="0.25">
      <c r="D89" s="134"/>
      <c r="E89" s="134"/>
    </row>
    <row r="90" spans="4:5" x14ac:dyDescent="0.25">
      <c r="D90" s="134"/>
      <c r="E90" s="134"/>
    </row>
  </sheetData>
  <sheetProtection algorithmName="SHA-512" hashValue="G0bK5XRYww8FTNxgwdvglsS7j0ThrJlAuGA6DyuMxe/mwN6t+9qfqvgGTK6OJ/iuz6NLM4mMZMEhJakjfYLgug==" saltValue="Q++za3pgmsSHOArUM/vJlA==" spinCount="100000" sheet="1" objects="1" scenarios="1"/>
  <autoFilter ref="A17:AT77"/>
  <dataConsolidate/>
  <mergeCells count="67">
    <mergeCell ref="AT57:AT77"/>
    <mergeCell ref="AT41:AT56"/>
    <mergeCell ref="AT18:AT40"/>
    <mergeCell ref="A1:B1"/>
    <mergeCell ref="E55:E56"/>
    <mergeCell ref="E57:E60"/>
    <mergeCell ref="E18:E20"/>
    <mergeCell ref="E25:E27"/>
    <mergeCell ref="E33:E35"/>
    <mergeCell ref="E41:E44"/>
    <mergeCell ref="E46:E47"/>
    <mergeCell ref="Z18:Z40"/>
    <mergeCell ref="AC18:AC40"/>
    <mergeCell ref="AD18:AD40"/>
    <mergeCell ref="AE18:AE40"/>
    <mergeCell ref="AH18:AH40"/>
    <mergeCell ref="A3:C3"/>
    <mergeCell ref="A4:C4"/>
    <mergeCell ref="A6:B6"/>
    <mergeCell ref="A7:C7"/>
    <mergeCell ref="O16:P16"/>
    <mergeCell ref="AR18:AR40"/>
    <mergeCell ref="AS18:AS40"/>
    <mergeCell ref="AR41:AR56"/>
    <mergeCell ref="AS41:AS56"/>
    <mergeCell ref="AI18:AI40"/>
    <mergeCell ref="AJ18:AJ40"/>
    <mergeCell ref="AI41:AI56"/>
    <mergeCell ref="AJ41:AJ56"/>
    <mergeCell ref="AM18:AM40"/>
    <mergeCell ref="AN18:AN40"/>
    <mergeCell ref="AO18:AO40"/>
    <mergeCell ref="AM41:AM56"/>
    <mergeCell ref="AN41:AN56"/>
    <mergeCell ref="AO41:AO56"/>
    <mergeCell ref="Z57:Z77"/>
    <mergeCell ref="Z41:Z56"/>
    <mergeCell ref="AH57:AH77"/>
    <mergeCell ref="AR57:AR77"/>
    <mergeCell ref="AS57:AS77"/>
    <mergeCell ref="AM57:AM77"/>
    <mergeCell ref="AN57:AN77"/>
    <mergeCell ref="AO57:AO77"/>
    <mergeCell ref="AI57:AI77"/>
    <mergeCell ref="AJ57:AJ77"/>
    <mergeCell ref="AC41:AC56"/>
    <mergeCell ref="AD41:AD56"/>
    <mergeCell ref="AE41:AE56"/>
    <mergeCell ref="AC57:AC77"/>
    <mergeCell ref="AD57:AD77"/>
    <mergeCell ref="AE57:AE77"/>
    <mergeCell ref="AH41:AH56"/>
    <mergeCell ref="S57:S77"/>
    <mergeCell ref="T57:T77"/>
    <mergeCell ref="U57:U77"/>
    <mergeCell ref="X18:X40"/>
    <mergeCell ref="Y18:Y40"/>
    <mergeCell ref="X41:X56"/>
    <mergeCell ref="Y41:Y56"/>
    <mergeCell ref="S18:S40"/>
    <mergeCell ref="T18:T40"/>
    <mergeCell ref="U18:U40"/>
    <mergeCell ref="S41:S56"/>
    <mergeCell ref="T41:T56"/>
    <mergeCell ref="U41:U56"/>
    <mergeCell ref="X57:X77"/>
    <mergeCell ref="Y57:Y77"/>
  </mergeCells>
  <conditionalFormatting sqref="F18:F43 F45:F59 F61:F77">
    <cfRule type="expression" dxfId="26" priority="3">
      <formula>ISBLANK(#REF!)</formula>
    </cfRule>
  </conditionalFormatting>
  <conditionalFormatting sqref="F44">
    <cfRule type="expression" dxfId="25" priority="2">
      <formula>ISBLANK(#REF!)</formula>
    </cfRule>
  </conditionalFormatting>
  <conditionalFormatting sqref="F60">
    <cfRule type="expression" dxfId="24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'D:\FMT_2024\Lot 4\[DPGF_Secteur4_V2.xlsx]Liste_D'!#REF!</xm:f>
          </x14:formula1>
          <xm:sqref>I18:J77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4"/>
  <sheetViews>
    <sheetView topLeftCell="T1" zoomScale="90" zoomScaleNormal="90" workbookViewId="0">
      <selection activeCell="W22" sqref="W22"/>
    </sheetView>
  </sheetViews>
  <sheetFormatPr baseColWidth="10" defaultColWidth="10.85546875" defaultRowHeight="12" outlineLevelCol="2" x14ac:dyDescent="0.25"/>
  <cols>
    <col min="1" max="1" width="20.140625" style="230" bestFit="1" customWidth="1"/>
    <col min="2" max="2" width="12.140625" style="230" bestFit="1" customWidth="1"/>
    <col min="3" max="3" width="19.85546875" style="230" bestFit="1" customWidth="1"/>
    <col min="4" max="4" width="23" style="230" bestFit="1" customWidth="1"/>
    <col min="5" max="5" width="36.5703125" style="230" bestFit="1" customWidth="1" outlineLevel="1"/>
    <col min="6" max="6" width="22.28515625" style="230" bestFit="1" customWidth="1" outlineLevel="1"/>
    <col min="7" max="7" width="13.85546875" style="230" bestFit="1" customWidth="1" outlineLevel="1"/>
    <col min="8" max="8" width="15.28515625" style="230" bestFit="1" customWidth="1" outlineLevel="1"/>
    <col min="9" max="9" width="13.85546875" style="220" bestFit="1" customWidth="1" outlineLevel="1"/>
    <col min="10" max="10" width="24.140625" style="230" bestFit="1" customWidth="1" outlineLevel="1"/>
    <col min="11" max="11" width="8.42578125" style="230" hidden="1" customWidth="1" outlineLevel="1"/>
    <col min="12" max="12" width="16.5703125" style="230" bestFit="1" customWidth="1" outlineLevel="1"/>
    <col min="13" max="13" width="15.7109375" style="230" bestFit="1" customWidth="1" outlineLevel="2"/>
    <col min="14" max="14" width="14.42578125" style="230" bestFit="1" customWidth="1" outlineLevel="2"/>
    <col min="15" max="15" width="16" style="230" bestFit="1" customWidth="1" outlineLevel="2"/>
    <col min="16" max="16" width="15.5703125" style="230" bestFit="1" customWidth="1" outlineLevel="2"/>
    <col min="17" max="17" width="14.28515625" style="230" bestFit="1" customWidth="1" outlineLevel="2"/>
    <col min="18" max="18" width="13.7109375" style="230" bestFit="1" customWidth="1" outlineLevel="2"/>
    <col min="19" max="19" width="18.85546875" style="230" bestFit="1" customWidth="1" outlineLevel="2"/>
    <col min="20" max="20" width="22" style="230" bestFit="1" customWidth="1" outlineLevel="2"/>
    <col min="21" max="21" width="19.5703125" style="230" bestFit="1" customWidth="1" outlineLevel="2"/>
    <col min="22" max="22" width="19.85546875" style="230" hidden="1" customWidth="1" outlineLevel="2"/>
    <col min="23" max="23" width="18.85546875" style="230" bestFit="1" customWidth="1" collapsed="1"/>
    <col min="24" max="24" width="23" style="230" bestFit="1" customWidth="1" outlineLevel="1" collapsed="1"/>
    <col min="25" max="25" width="20.85546875" style="230" bestFit="1" customWidth="1" outlineLevel="1"/>
    <col min="26" max="26" width="18.42578125" style="221" bestFit="1" customWidth="1" outlineLevel="1"/>
    <col min="27" max="27" width="16.5703125" style="222" customWidth="1" outlineLevel="1"/>
    <col min="28" max="28" width="16.5703125" style="222" bestFit="1" customWidth="1" outlineLevel="1"/>
    <col min="29" max="29" width="12.85546875" style="222" customWidth="1" outlineLevel="1"/>
    <col min="30" max="30" width="19.42578125" style="222" bestFit="1" customWidth="1" outlineLevel="1"/>
    <col min="31" max="31" width="21.5703125" style="222" bestFit="1" customWidth="1" outlineLevel="1"/>
    <col min="32" max="32" width="21.5703125" style="221" bestFit="1" customWidth="1"/>
    <col min="33" max="33" width="15.28515625" style="221" hidden="1" customWidth="1"/>
    <col min="34" max="34" width="19.42578125" style="221" hidden="1" customWidth="1"/>
    <col min="35" max="35" width="24.28515625" style="221" hidden="1" customWidth="1" outlineLevel="1"/>
    <col min="36" max="36" width="21.5703125" style="221" hidden="1" customWidth="1" outlineLevel="1"/>
    <col min="37" max="37" width="15.7109375" style="221" hidden="1" customWidth="1" outlineLevel="1"/>
    <col min="38" max="38" width="19.42578125" style="221" hidden="1" customWidth="1"/>
    <col min="39" max="39" width="15.42578125" style="221" hidden="1" customWidth="1" outlineLevel="1"/>
    <col min="40" max="41" width="12.85546875" style="221" hidden="1" customWidth="1" outlineLevel="1"/>
    <col min="42" max="42" width="19.42578125" style="221" hidden="1" customWidth="1"/>
    <col min="43" max="43" width="15.42578125" style="221" hidden="1" customWidth="1" outlineLevel="1"/>
    <col min="44" max="45" width="12.85546875" style="221" hidden="1" customWidth="1" outlineLevel="1"/>
    <col min="46" max="46" width="19.42578125" style="221" hidden="1" customWidth="1"/>
    <col min="47" max="47" width="15.42578125" style="221" hidden="1" customWidth="1" outlineLevel="1"/>
    <col min="48" max="49" width="10.85546875" style="221" hidden="1" customWidth="1" outlineLevel="1"/>
    <col min="50" max="50" width="11.5703125" style="221" hidden="1" customWidth="1"/>
    <col min="51" max="51" width="15.42578125" style="221" hidden="1" customWidth="1" outlineLevel="1"/>
    <col min="52" max="53" width="10.85546875" style="230" hidden="1" customWidth="1" outlineLevel="1"/>
    <col min="54" max="54" width="10.85546875" style="230" collapsed="1"/>
    <col min="55" max="16384" width="10.85546875" style="230"/>
  </cols>
  <sheetData>
    <row r="1" spans="1:6" ht="20.25" x14ac:dyDescent="0.35">
      <c r="A1" s="632" t="s">
        <v>529</v>
      </c>
      <c r="B1" s="632"/>
    </row>
    <row r="3" spans="1:6" hidden="1" x14ac:dyDescent="0.25">
      <c r="A3" s="634" t="s">
        <v>21</v>
      </c>
      <c r="B3" s="634"/>
      <c r="C3" s="634"/>
      <c r="D3" s="231"/>
      <c r="E3" s="231"/>
      <c r="F3" s="232"/>
    </row>
    <row r="4" spans="1:6" hidden="1" x14ac:dyDescent="0.25">
      <c r="A4" s="231"/>
      <c r="B4" s="231"/>
      <c r="C4" s="231"/>
      <c r="D4" s="231"/>
      <c r="E4" s="231"/>
      <c r="F4" s="232"/>
    </row>
    <row r="5" spans="1:6" hidden="1" x14ac:dyDescent="0.25">
      <c r="A5" s="635" t="s">
        <v>22</v>
      </c>
      <c r="B5" s="636"/>
      <c r="C5" s="636"/>
      <c r="D5" s="231"/>
      <c r="E5" s="231"/>
      <c r="F5" s="232"/>
    </row>
    <row r="6" spans="1:6" hidden="1" x14ac:dyDescent="0.25">
      <c r="A6" s="233"/>
      <c r="B6" s="231"/>
      <c r="C6" s="231"/>
      <c r="D6" s="231"/>
      <c r="E6" s="231"/>
      <c r="F6" s="232"/>
    </row>
    <row r="7" spans="1:6" hidden="1" x14ac:dyDescent="0.25">
      <c r="A7" s="637" t="s">
        <v>23</v>
      </c>
      <c r="B7" s="638"/>
      <c r="C7" s="231"/>
      <c r="D7" s="231"/>
      <c r="E7" s="231"/>
      <c r="F7" s="232"/>
    </row>
    <row r="8" spans="1:6" hidden="1" x14ac:dyDescent="0.25">
      <c r="A8" s="639" t="s">
        <v>24</v>
      </c>
      <c r="B8" s="640"/>
      <c r="C8" s="640"/>
      <c r="D8" s="231"/>
      <c r="E8" s="231"/>
      <c r="F8" s="232"/>
    </row>
    <row r="9" spans="1:6" hidden="1" x14ac:dyDescent="0.25">
      <c r="A9" s="231"/>
      <c r="B9" s="231"/>
      <c r="C9" s="231"/>
      <c r="D9" s="231"/>
      <c r="E9" s="231"/>
      <c r="F9" s="232"/>
    </row>
    <row r="10" spans="1:6" hidden="1" x14ac:dyDescent="0.25">
      <c r="A10" s="231"/>
      <c r="B10" s="231"/>
      <c r="C10" s="231"/>
      <c r="D10" s="234" t="s">
        <v>25</v>
      </c>
      <c r="E10" s="641" t="s">
        <v>26</v>
      </c>
      <c r="F10" s="642"/>
    </row>
    <row r="11" spans="1:6" hidden="1" x14ac:dyDescent="0.25">
      <c r="A11" s="235" t="s">
        <v>27</v>
      </c>
      <c r="B11" s="236" t="s">
        <v>28</v>
      </c>
      <c r="C11" s="237" t="s">
        <v>29</v>
      </c>
      <c r="D11" s="238"/>
      <c r="E11" s="239"/>
      <c r="F11" s="240"/>
    </row>
    <row r="12" spans="1:6" hidden="1" x14ac:dyDescent="0.25">
      <c r="A12" s="147" t="s">
        <v>30</v>
      </c>
      <c r="B12" s="148" t="s">
        <v>31</v>
      </c>
      <c r="C12" s="149" t="s">
        <v>32</v>
      </c>
      <c r="D12" s="241"/>
      <c r="E12" s="242" t="e">
        <f>0.15+0.85*$D$12/$D$11</f>
        <v>#DIV/0!</v>
      </c>
    </row>
    <row r="13" spans="1:6" hidden="1" x14ac:dyDescent="0.25">
      <c r="A13" s="152"/>
      <c r="B13" s="148" t="s">
        <v>33</v>
      </c>
      <c r="C13" s="149" t="s">
        <v>32</v>
      </c>
      <c r="D13" s="243"/>
      <c r="E13" s="244" t="e">
        <f>0.15+0.85*$D$13/$D$11</f>
        <v>#DIV/0!</v>
      </c>
    </row>
    <row r="14" spans="1:6" hidden="1" x14ac:dyDescent="0.25">
      <c r="A14" s="152"/>
      <c r="B14" s="148" t="s">
        <v>34</v>
      </c>
      <c r="C14" s="149" t="s">
        <v>32</v>
      </c>
      <c r="D14" s="245"/>
      <c r="E14" s="246" t="e">
        <f>0.15+0.85*$D$14/$D$11</f>
        <v>#DIV/0!</v>
      </c>
    </row>
    <row r="15" spans="1:6" hidden="1" x14ac:dyDescent="0.25">
      <c r="A15" s="152"/>
      <c r="B15" s="148" t="s">
        <v>35</v>
      </c>
      <c r="C15" s="149" t="s">
        <v>32</v>
      </c>
      <c r="D15" s="247"/>
      <c r="E15" s="248" t="e">
        <f>0.15+0.85*$D$15/$D$11</f>
        <v>#DIV/0!</v>
      </c>
    </row>
    <row r="16" spans="1:6" ht="12.75" hidden="1" thickBot="1" x14ac:dyDescent="0.3">
      <c r="A16" s="156"/>
      <c r="B16" s="157" t="s">
        <v>36</v>
      </c>
      <c r="C16" s="158" t="s">
        <v>32</v>
      </c>
      <c r="D16" s="249"/>
      <c r="E16" s="250" t="e">
        <f>0.15+0.85*$D$16/$D$11</f>
        <v>#DIV/0!</v>
      </c>
    </row>
    <row r="18" spans="1:53" ht="12.75" thickBot="1" x14ac:dyDescent="0.3"/>
    <row r="19" spans="1:53" ht="15" customHeight="1" thickBot="1" x14ac:dyDescent="0.3">
      <c r="M19" s="643" t="s">
        <v>131</v>
      </c>
      <c r="N19" s="644"/>
      <c r="O19" s="644"/>
      <c r="P19" s="644"/>
      <c r="Q19" s="644"/>
      <c r="R19" s="644"/>
      <c r="S19" s="644"/>
      <c r="T19" s="644"/>
      <c r="U19" s="644"/>
      <c r="V19" s="645"/>
      <c r="W19" s="251"/>
      <c r="X19" s="252"/>
      <c r="Y19" s="633" t="s">
        <v>50</v>
      </c>
      <c r="Z19" s="633"/>
      <c r="AA19" s="230"/>
      <c r="AB19" s="253"/>
      <c r="AC19" s="253"/>
      <c r="AD19" s="253"/>
      <c r="AE19" s="253"/>
    </row>
    <row r="20" spans="1:53" ht="150" customHeight="1" thickBot="1" x14ac:dyDescent="0.3">
      <c r="A20" s="389" t="s">
        <v>1</v>
      </c>
      <c r="B20" s="389" t="s">
        <v>2</v>
      </c>
      <c r="C20" s="389" t="s">
        <v>493</v>
      </c>
      <c r="D20" s="389" t="s">
        <v>120</v>
      </c>
      <c r="E20" s="397" t="s">
        <v>3</v>
      </c>
      <c r="F20" s="389" t="s">
        <v>5</v>
      </c>
      <c r="G20" s="389" t="s">
        <v>6</v>
      </c>
      <c r="H20" s="389" t="s">
        <v>122</v>
      </c>
      <c r="I20" s="389" t="s">
        <v>8</v>
      </c>
      <c r="J20" s="389" t="s">
        <v>9</v>
      </c>
      <c r="K20" s="397" t="s">
        <v>10</v>
      </c>
      <c r="L20" s="398" t="s">
        <v>121</v>
      </c>
      <c r="M20" s="390" t="s">
        <v>123</v>
      </c>
      <c r="N20" s="390" t="s">
        <v>124</v>
      </c>
      <c r="O20" s="390" t="s">
        <v>125</v>
      </c>
      <c r="P20" s="390" t="s">
        <v>126</v>
      </c>
      <c r="Q20" s="390" t="s">
        <v>128</v>
      </c>
      <c r="R20" s="390" t="s">
        <v>129</v>
      </c>
      <c r="S20" s="399" t="s">
        <v>127</v>
      </c>
      <c r="T20" s="390" t="s">
        <v>130</v>
      </c>
      <c r="U20" s="400" t="s">
        <v>147</v>
      </c>
      <c r="V20" s="400"/>
      <c r="W20" s="401" t="s">
        <v>218</v>
      </c>
      <c r="X20" s="401" t="s">
        <v>219</v>
      </c>
      <c r="Y20" s="402" t="s">
        <v>214</v>
      </c>
      <c r="Z20" s="403" t="s">
        <v>215</v>
      </c>
      <c r="AA20" s="404" t="s">
        <v>162</v>
      </c>
      <c r="AB20" s="405" t="s">
        <v>216</v>
      </c>
      <c r="AC20" s="403" t="s">
        <v>213</v>
      </c>
      <c r="AD20" s="406" t="s">
        <v>501</v>
      </c>
      <c r="AE20" s="396" t="s">
        <v>224</v>
      </c>
      <c r="AF20" s="396" t="s">
        <v>225</v>
      </c>
      <c r="AG20" s="254" t="s">
        <v>53</v>
      </c>
      <c r="AH20" s="255" t="s">
        <v>502</v>
      </c>
      <c r="AI20" s="256" t="s">
        <v>226</v>
      </c>
      <c r="AJ20" s="256" t="s">
        <v>227</v>
      </c>
      <c r="AK20" s="257" t="s">
        <v>54</v>
      </c>
      <c r="AL20" s="258" t="s">
        <v>503</v>
      </c>
      <c r="AM20" s="259" t="s">
        <v>228</v>
      </c>
      <c r="AN20" s="259" t="s">
        <v>229</v>
      </c>
      <c r="AO20" s="260" t="s">
        <v>56</v>
      </c>
      <c r="AP20" s="261" t="s">
        <v>504</v>
      </c>
      <c r="AQ20" s="262" t="s">
        <v>230</v>
      </c>
      <c r="AR20" s="262" t="s">
        <v>231</v>
      </c>
      <c r="AS20" s="263" t="s">
        <v>57</v>
      </c>
      <c r="AT20" s="264" t="s">
        <v>505</v>
      </c>
      <c r="AU20" s="265" t="s">
        <v>232</v>
      </c>
      <c r="AV20" s="265" t="s">
        <v>233</v>
      </c>
      <c r="AW20" s="266" t="s">
        <v>58</v>
      </c>
      <c r="AX20" s="267" t="s">
        <v>506</v>
      </c>
      <c r="AY20" s="268" t="s">
        <v>234</v>
      </c>
      <c r="AZ20" s="268" t="s">
        <v>235</v>
      </c>
      <c r="BA20" s="269" t="s">
        <v>59</v>
      </c>
    </row>
    <row r="21" spans="1:53" s="281" customFormat="1" ht="16.5" customHeight="1" x14ac:dyDescent="0.25">
      <c r="A21" s="214" t="s">
        <v>440</v>
      </c>
      <c r="B21" s="270" t="s">
        <v>239</v>
      </c>
      <c r="C21" s="271" t="s">
        <v>490</v>
      </c>
      <c r="D21" s="180" t="str">
        <f t="shared" ref="D21:D52" si="0">CONCATENATE(B21,G21,K21,I21)</f>
        <v>026001VENP_Accueil</v>
      </c>
      <c r="E21" s="272" t="str">
        <f t="shared" ref="E21:E52" si="1">CONCATENATE(B21,G21,K21,I21,K21,J21)</f>
        <v>026001VENP_Accueil_Cta_01</v>
      </c>
      <c r="F21" s="181" t="s">
        <v>12</v>
      </c>
      <c r="G21" s="182" t="s">
        <v>14</v>
      </c>
      <c r="H21" s="207">
        <v>2</v>
      </c>
      <c r="I21" s="214" t="s">
        <v>441</v>
      </c>
      <c r="J21" s="207" t="s">
        <v>442</v>
      </c>
      <c r="K21" s="273" t="s">
        <v>10</v>
      </c>
      <c r="L21" s="274">
        <v>1</v>
      </c>
      <c r="M21" s="214">
        <v>640</v>
      </c>
      <c r="N21" s="214">
        <v>930</v>
      </c>
      <c r="O21" s="214">
        <v>48</v>
      </c>
      <c r="P21" s="214"/>
      <c r="Q21" s="216" t="s">
        <v>134</v>
      </c>
      <c r="R21" s="275" t="s">
        <v>136</v>
      </c>
      <c r="S21" s="214" t="s">
        <v>138</v>
      </c>
      <c r="T21" s="276" t="s">
        <v>158</v>
      </c>
      <c r="U21" s="273" t="s">
        <v>148</v>
      </c>
      <c r="V21" s="277"/>
      <c r="W21" s="711"/>
      <c r="X21" s="711"/>
      <c r="Y21" s="352"/>
      <c r="Z21" s="333"/>
      <c r="AA21" s="278"/>
      <c r="AB21" s="278"/>
      <c r="AC21" s="358"/>
      <c r="AD21" s="278">
        <f>AB21*(AC21+1)</f>
        <v>0</v>
      </c>
      <c r="AE21" s="626">
        <f>SUM(AD21:AD68)</f>
        <v>0</v>
      </c>
      <c r="AF21" s="626">
        <f>AE21/12</f>
        <v>0</v>
      </c>
      <c r="AG21" s="629"/>
      <c r="AH21" s="279" t="e">
        <f t="shared" ref="AH21:AH52" si="2">AD21*$E$12</f>
        <v>#DIV/0!</v>
      </c>
      <c r="AI21" s="623" t="e">
        <f>SUM(AH21:AH68)</f>
        <v>#DIV/0!</v>
      </c>
      <c r="AJ21" s="623" t="e">
        <f>AI21/12</f>
        <v>#DIV/0!</v>
      </c>
      <c r="AK21" s="620"/>
      <c r="AL21" s="280" t="e">
        <f t="shared" ref="AL21:AL52" si="3">AD21*$E$13</f>
        <v>#DIV/0!</v>
      </c>
      <c r="AM21" s="623" t="e">
        <f>SUM(AL21:AL68)</f>
        <v>#DIV/0!</v>
      </c>
      <c r="AN21" s="623" t="e">
        <f>AM21/12</f>
        <v>#DIV/0!</v>
      </c>
      <c r="AO21" s="620"/>
      <c r="AP21" s="280" t="e">
        <f t="shared" ref="AP21:AP52" si="4">AD21*$E$14</f>
        <v>#DIV/0!</v>
      </c>
      <c r="AQ21" s="623" t="e">
        <f>SUM(AP21:AP68)</f>
        <v>#DIV/0!</v>
      </c>
      <c r="AR21" s="623" t="e">
        <f>AQ21/12</f>
        <v>#DIV/0!</v>
      </c>
      <c r="AS21" s="620"/>
      <c r="AT21" s="280" t="e">
        <f t="shared" ref="AT21:AT52" si="5">AD21*$E$15</f>
        <v>#DIV/0!</v>
      </c>
      <c r="AU21" s="623" t="e">
        <f>SUM(AT21:AT68)</f>
        <v>#DIV/0!</v>
      </c>
      <c r="AV21" s="623" t="e">
        <f>AU21/12</f>
        <v>#DIV/0!</v>
      </c>
      <c r="AW21" s="620"/>
      <c r="AX21" s="280" t="e">
        <f t="shared" ref="AX21:AX52" si="6">AD21*$E$16</f>
        <v>#DIV/0!</v>
      </c>
      <c r="AY21" s="623" t="e">
        <f>SUM(AX21:AX68)</f>
        <v>#DIV/0!</v>
      </c>
      <c r="AZ21" s="620" t="e">
        <f>AY21/12</f>
        <v>#DIV/0!</v>
      </c>
      <c r="BA21" s="617"/>
    </row>
    <row r="22" spans="1:53" s="281" customFormat="1" ht="16.5" customHeight="1" x14ac:dyDescent="0.25">
      <c r="A22" s="207" t="s">
        <v>440</v>
      </c>
      <c r="B22" s="282" t="s">
        <v>239</v>
      </c>
      <c r="C22" s="283" t="s">
        <v>490</v>
      </c>
      <c r="D22" s="284" t="str">
        <f t="shared" si="0"/>
        <v>026001VENP_Accueil</v>
      </c>
      <c r="E22" s="285" t="str">
        <f t="shared" si="1"/>
        <v>026001VENP_Accueil_Ext_01</v>
      </c>
      <c r="F22" s="215" t="s">
        <v>12</v>
      </c>
      <c r="G22" s="192" t="s">
        <v>14</v>
      </c>
      <c r="H22" s="207">
        <v>1</v>
      </c>
      <c r="I22" s="207" t="s">
        <v>441</v>
      </c>
      <c r="J22" s="207" t="s">
        <v>443</v>
      </c>
      <c r="K22" s="286" t="s">
        <v>10</v>
      </c>
      <c r="L22" s="287">
        <v>1</v>
      </c>
      <c r="M22" s="207">
        <v>405</v>
      </c>
      <c r="N22" s="207">
        <v>470</v>
      </c>
      <c r="O22" s="207">
        <v>25</v>
      </c>
      <c r="P22" s="207" t="s">
        <v>444</v>
      </c>
      <c r="Q22" s="216" t="s">
        <v>134</v>
      </c>
      <c r="R22" s="207" t="s">
        <v>137</v>
      </c>
      <c r="S22" s="207" t="s">
        <v>146</v>
      </c>
      <c r="T22" s="288" t="s">
        <v>168</v>
      </c>
      <c r="U22" s="289" t="s">
        <v>154</v>
      </c>
      <c r="V22" s="290"/>
      <c r="W22" s="712"/>
      <c r="X22" s="712"/>
      <c r="Y22" s="353"/>
      <c r="Z22" s="334"/>
      <c r="AA22" s="291"/>
      <c r="AB22" s="292"/>
      <c r="AC22" s="359"/>
      <c r="AD22" s="292">
        <f t="shared" ref="AD22:AD34" si="7">AB22*(AC22+1)</f>
        <v>0</v>
      </c>
      <c r="AE22" s="627"/>
      <c r="AF22" s="627"/>
      <c r="AG22" s="630"/>
      <c r="AH22" s="293" t="e">
        <f t="shared" si="2"/>
        <v>#DIV/0!</v>
      </c>
      <c r="AI22" s="624"/>
      <c r="AJ22" s="624"/>
      <c r="AK22" s="621"/>
      <c r="AL22" s="293" t="e">
        <f t="shared" si="3"/>
        <v>#DIV/0!</v>
      </c>
      <c r="AM22" s="624"/>
      <c r="AN22" s="624"/>
      <c r="AO22" s="621"/>
      <c r="AP22" s="293" t="e">
        <f t="shared" si="4"/>
        <v>#DIV/0!</v>
      </c>
      <c r="AQ22" s="624"/>
      <c r="AR22" s="624"/>
      <c r="AS22" s="621"/>
      <c r="AT22" s="293" t="e">
        <f t="shared" si="5"/>
        <v>#DIV/0!</v>
      </c>
      <c r="AU22" s="624"/>
      <c r="AV22" s="624"/>
      <c r="AW22" s="621"/>
      <c r="AX22" s="293" t="e">
        <f t="shared" si="6"/>
        <v>#DIV/0!</v>
      </c>
      <c r="AY22" s="624"/>
      <c r="AZ22" s="621"/>
      <c r="BA22" s="618"/>
    </row>
    <row r="23" spans="1:53" s="281" customFormat="1" ht="16.5" customHeight="1" x14ac:dyDescent="0.25">
      <c r="A23" s="207" t="s">
        <v>440</v>
      </c>
      <c r="B23" s="282" t="s">
        <v>251</v>
      </c>
      <c r="C23" s="283" t="s">
        <v>490</v>
      </c>
      <c r="D23" s="191" t="str">
        <f t="shared" si="0"/>
        <v>026002VENP_Nord</v>
      </c>
      <c r="E23" s="294" t="str">
        <f t="shared" si="1"/>
        <v>026002VENP_Nord_Cta_01</v>
      </c>
      <c r="F23" s="192" t="s">
        <v>12</v>
      </c>
      <c r="G23" s="192" t="s">
        <v>14</v>
      </c>
      <c r="H23" s="207">
        <v>4</v>
      </c>
      <c r="I23" s="207" t="s">
        <v>253</v>
      </c>
      <c r="J23" s="207" t="s">
        <v>442</v>
      </c>
      <c r="K23" s="286" t="s">
        <v>10</v>
      </c>
      <c r="L23" s="287">
        <v>2</v>
      </c>
      <c r="M23" s="207">
        <v>210</v>
      </c>
      <c r="N23" s="207">
        <v>490</v>
      </c>
      <c r="O23" s="207">
        <v>95</v>
      </c>
      <c r="P23" s="207"/>
      <c r="Q23" s="216" t="s">
        <v>134</v>
      </c>
      <c r="R23" s="207" t="s">
        <v>136</v>
      </c>
      <c r="S23" s="207" t="s">
        <v>138</v>
      </c>
      <c r="T23" s="288" t="s">
        <v>158</v>
      </c>
      <c r="U23" s="289" t="s">
        <v>148</v>
      </c>
      <c r="V23" s="290"/>
      <c r="W23" s="712"/>
      <c r="X23" s="712"/>
      <c r="Y23" s="353"/>
      <c r="Z23" s="334"/>
      <c r="AA23" s="291"/>
      <c r="AB23" s="292"/>
      <c r="AC23" s="359"/>
      <c r="AD23" s="292">
        <f t="shared" si="7"/>
        <v>0</v>
      </c>
      <c r="AE23" s="627"/>
      <c r="AF23" s="627"/>
      <c r="AG23" s="630"/>
      <c r="AH23" s="293" t="e">
        <f t="shared" si="2"/>
        <v>#DIV/0!</v>
      </c>
      <c r="AI23" s="624"/>
      <c r="AJ23" s="624"/>
      <c r="AK23" s="621"/>
      <c r="AL23" s="293" t="e">
        <f t="shared" si="3"/>
        <v>#DIV/0!</v>
      </c>
      <c r="AM23" s="624"/>
      <c r="AN23" s="624"/>
      <c r="AO23" s="621"/>
      <c r="AP23" s="293" t="e">
        <f t="shared" si="4"/>
        <v>#DIV/0!</v>
      </c>
      <c r="AQ23" s="624"/>
      <c r="AR23" s="624"/>
      <c r="AS23" s="621"/>
      <c r="AT23" s="293" t="e">
        <f t="shared" si="5"/>
        <v>#DIV/0!</v>
      </c>
      <c r="AU23" s="624"/>
      <c r="AV23" s="624"/>
      <c r="AW23" s="621"/>
      <c r="AX23" s="293" t="e">
        <f t="shared" si="6"/>
        <v>#DIV/0!</v>
      </c>
      <c r="AY23" s="624"/>
      <c r="AZ23" s="621"/>
      <c r="BA23" s="618"/>
    </row>
    <row r="24" spans="1:53" s="281" customFormat="1" ht="16.5" customHeight="1" x14ac:dyDescent="0.25">
      <c r="A24" s="207" t="s">
        <v>440</v>
      </c>
      <c r="B24" s="282" t="s">
        <v>269</v>
      </c>
      <c r="C24" s="283" t="s">
        <v>490</v>
      </c>
      <c r="D24" s="191" t="str">
        <f t="shared" si="0"/>
        <v>026004VENP_Sud</v>
      </c>
      <c r="E24" s="294" t="str">
        <f t="shared" si="1"/>
        <v>026004VENP_Sud_Cta_01</v>
      </c>
      <c r="F24" s="192" t="s">
        <v>12</v>
      </c>
      <c r="G24" s="192" t="s">
        <v>14</v>
      </c>
      <c r="H24" s="207">
        <v>4</v>
      </c>
      <c r="I24" s="207" t="s">
        <v>445</v>
      </c>
      <c r="J24" s="207" t="s">
        <v>442</v>
      </c>
      <c r="K24" s="286" t="s">
        <v>10</v>
      </c>
      <c r="L24" s="287">
        <v>2</v>
      </c>
      <c r="M24" s="207">
        <v>210</v>
      </c>
      <c r="N24" s="207">
        <v>490</v>
      </c>
      <c r="O24" s="207">
        <v>95</v>
      </c>
      <c r="P24" s="207"/>
      <c r="Q24" s="216" t="s">
        <v>134</v>
      </c>
      <c r="R24" s="207" t="s">
        <v>136</v>
      </c>
      <c r="S24" s="207" t="s">
        <v>138</v>
      </c>
      <c r="T24" s="288" t="s">
        <v>158</v>
      </c>
      <c r="U24" s="289" t="s">
        <v>148</v>
      </c>
      <c r="V24" s="290"/>
      <c r="W24" s="712"/>
      <c r="X24" s="712"/>
      <c r="Y24" s="353"/>
      <c r="Z24" s="334"/>
      <c r="AA24" s="291"/>
      <c r="AB24" s="292"/>
      <c r="AC24" s="359"/>
      <c r="AD24" s="292">
        <f t="shared" si="7"/>
        <v>0</v>
      </c>
      <c r="AE24" s="627"/>
      <c r="AF24" s="627"/>
      <c r="AG24" s="630"/>
      <c r="AH24" s="293" t="e">
        <f t="shared" si="2"/>
        <v>#DIV/0!</v>
      </c>
      <c r="AI24" s="624"/>
      <c r="AJ24" s="624"/>
      <c r="AK24" s="621"/>
      <c r="AL24" s="293" t="e">
        <f t="shared" si="3"/>
        <v>#DIV/0!</v>
      </c>
      <c r="AM24" s="624"/>
      <c r="AN24" s="624"/>
      <c r="AO24" s="621"/>
      <c r="AP24" s="293" t="e">
        <f t="shared" si="4"/>
        <v>#DIV/0!</v>
      </c>
      <c r="AQ24" s="624"/>
      <c r="AR24" s="624"/>
      <c r="AS24" s="621"/>
      <c r="AT24" s="293" t="e">
        <f t="shared" si="5"/>
        <v>#DIV/0!</v>
      </c>
      <c r="AU24" s="624"/>
      <c r="AV24" s="624"/>
      <c r="AW24" s="621"/>
      <c r="AX24" s="293" t="e">
        <f t="shared" si="6"/>
        <v>#DIV/0!</v>
      </c>
      <c r="AY24" s="624"/>
      <c r="AZ24" s="621"/>
      <c r="BA24" s="618"/>
    </row>
    <row r="25" spans="1:53" s="281" customFormat="1" ht="16.5" customHeight="1" x14ac:dyDescent="0.25">
      <c r="A25" s="207" t="s">
        <v>440</v>
      </c>
      <c r="B25" s="282" t="s">
        <v>269</v>
      </c>
      <c r="C25" s="283" t="s">
        <v>490</v>
      </c>
      <c r="D25" s="191" t="str">
        <f t="shared" si="0"/>
        <v>026004VENP_Sud</v>
      </c>
      <c r="E25" s="294" t="str">
        <f t="shared" si="1"/>
        <v>026004VENP_Sud_Ext_01</v>
      </c>
      <c r="F25" s="192" t="s">
        <v>12</v>
      </c>
      <c r="G25" s="192" t="s">
        <v>14</v>
      </c>
      <c r="H25" s="207">
        <v>2</v>
      </c>
      <c r="I25" s="207" t="s">
        <v>445</v>
      </c>
      <c r="J25" s="207" t="s">
        <v>443</v>
      </c>
      <c r="K25" s="286" t="s">
        <v>10</v>
      </c>
      <c r="L25" s="287">
        <v>1</v>
      </c>
      <c r="M25" s="207">
        <v>287</v>
      </c>
      <c r="N25" s="207">
        <v>580</v>
      </c>
      <c r="O25" s="207">
        <v>48</v>
      </c>
      <c r="P25" s="207"/>
      <c r="Q25" s="216" t="s">
        <v>134</v>
      </c>
      <c r="R25" s="275" t="s">
        <v>136</v>
      </c>
      <c r="S25" s="207" t="s">
        <v>138</v>
      </c>
      <c r="T25" s="288" t="s">
        <v>160</v>
      </c>
      <c r="U25" s="289" t="s">
        <v>148</v>
      </c>
      <c r="V25" s="290"/>
      <c r="W25" s="712"/>
      <c r="X25" s="712"/>
      <c r="Y25" s="353"/>
      <c r="Z25" s="334"/>
      <c r="AA25" s="291"/>
      <c r="AB25" s="292"/>
      <c r="AC25" s="359"/>
      <c r="AD25" s="292">
        <f t="shared" si="7"/>
        <v>0</v>
      </c>
      <c r="AE25" s="627"/>
      <c r="AF25" s="627"/>
      <c r="AG25" s="630"/>
      <c r="AH25" s="293" t="e">
        <f t="shared" si="2"/>
        <v>#DIV/0!</v>
      </c>
      <c r="AI25" s="624"/>
      <c r="AJ25" s="624"/>
      <c r="AK25" s="621"/>
      <c r="AL25" s="293" t="e">
        <f t="shared" si="3"/>
        <v>#DIV/0!</v>
      </c>
      <c r="AM25" s="624"/>
      <c r="AN25" s="624"/>
      <c r="AO25" s="621"/>
      <c r="AP25" s="293" t="e">
        <f t="shared" si="4"/>
        <v>#DIV/0!</v>
      </c>
      <c r="AQ25" s="624"/>
      <c r="AR25" s="624"/>
      <c r="AS25" s="621"/>
      <c r="AT25" s="293" t="e">
        <f t="shared" si="5"/>
        <v>#DIV/0!</v>
      </c>
      <c r="AU25" s="624"/>
      <c r="AV25" s="624"/>
      <c r="AW25" s="621"/>
      <c r="AX25" s="293" t="e">
        <f t="shared" si="6"/>
        <v>#DIV/0!</v>
      </c>
      <c r="AY25" s="624"/>
      <c r="AZ25" s="621"/>
      <c r="BA25" s="618"/>
    </row>
    <row r="26" spans="1:53" s="281" customFormat="1" ht="16.5" customHeight="1" x14ac:dyDescent="0.25">
      <c r="A26" s="207" t="s">
        <v>440</v>
      </c>
      <c r="B26" s="282" t="s">
        <v>255</v>
      </c>
      <c r="C26" s="283" t="s">
        <v>490</v>
      </c>
      <c r="D26" s="191" t="str">
        <f t="shared" si="0"/>
        <v>026003VENP_UES / Ouistitis</v>
      </c>
      <c r="E26" s="294" t="str">
        <f t="shared" si="1"/>
        <v>026003VENP_UES / Ouistitis_Cta_01</v>
      </c>
      <c r="F26" s="192" t="s">
        <v>12</v>
      </c>
      <c r="G26" s="192" t="s">
        <v>14</v>
      </c>
      <c r="H26" s="207">
        <v>2</v>
      </c>
      <c r="I26" s="207" t="s">
        <v>446</v>
      </c>
      <c r="J26" s="207" t="s">
        <v>442</v>
      </c>
      <c r="K26" s="286" t="s">
        <v>10</v>
      </c>
      <c r="L26" s="287">
        <v>1</v>
      </c>
      <c r="M26" s="207">
        <v>345</v>
      </c>
      <c r="N26" s="207">
        <v>735</v>
      </c>
      <c r="O26" s="207">
        <v>48</v>
      </c>
      <c r="P26" s="207"/>
      <c r="Q26" s="216" t="s">
        <v>134</v>
      </c>
      <c r="R26" s="275" t="s">
        <v>136</v>
      </c>
      <c r="S26" s="207" t="s">
        <v>138</v>
      </c>
      <c r="T26" s="288" t="s">
        <v>160</v>
      </c>
      <c r="U26" s="289" t="s">
        <v>148</v>
      </c>
      <c r="V26" s="290"/>
      <c r="W26" s="712"/>
      <c r="X26" s="712"/>
      <c r="Y26" s="353"/>
      <c r="Z26" s="334"/>
      <c r="AA26" s="291"/>
      <c r="AB26" s="292"/>
      <c r="AC26" s="359"/>
      <c r="AD26" s="292">
        <f t="shared" si="7"/>
        <v>0</v>
      </c>
      <c r="AE26" s="627"/>
      <c r="AF26" s="627"/>
      <c r="AG26" s="630"/>
      <c r="AH26" s="293" t="e">
        <f t="shared" si="2"/>
        <v>#DIV/0!</v>
      </c>
      <c r="AI26" s="624"/>
      <c r="AJ26" s="624"/>
      <c r="AK26" s="621"/>
      <c r="AL26" s="293" t="e">
        <f t="shared" si="3"/>
        <v>#DIV/0!</v>
      </c>
      <c r="AM26" s="624"/>
      <c r="AN26" s="624"/>
      <c r="AO26" s="621"/>
      <c r="AP26" s="293" t="e">
        <f t="shared" si="4"/>
        <v>#DIV/0!</v>
      </c>
      <c r="AQ26" s="624"/>
      <c r="AR26" s="624"/>
      <c r="AS26" s="621"/>
      <c r="AT26" s="293" t="e">
        <f t="shared" si="5"/>
        <v>#DIV/0!</v>
      </c>
      <c r="AU26" s="624"/>
      <c r="AV26" s="624"/>
      <c r="AW26" s="621"/>
      <c r="AX26" s="293" t="e">
        <f t="shared" si="6"/>
        <v>#DIV/0!</v>
      </c>
      <c r="AY26" s="624"/>
      <c r="AZ26" s="621"/>
      <c r="BA26" s="618"/>
    </row>
    <row r="27" spans="1:53" s="281" customFormat="1" ht="16.5" customHeight="1" x14ac:dyDescent="0.25">
      <c r="A27" s="207" t="s">
        <v>440</v>
      </c>
      <c r="B27" s="282" t="s">
        <v>255</v>
      </c>
      <c r="C27" s="283" t="s">
        <v>490</v>
      </c>
      <c r="D27" s="191" t="str">
        <f t="shared" si="0"/>
        <v>026003VENP_UES / Ouistitis</v>
      </c>
      <c r="E27" s="294" t="str">
        <f t="shared" si="1"/>
        <v>026003VENP_UES / Ouistitis_Cta_02</v>
      </c>
      <c r="F27" s="192" t="s">
        <v>12</v>
      </c>
      <c r="G27" s="192" t="s">
        <v>14</v>
      </c>
      <c r="H27" s="207">
        <v>2</v>
      </c>
      <c r="I27" s="207" t="s">
        <v>446</v>
      </c>
      <c r="J27" s="207" t="s">
        <v>447</v>
      </c>
      <c r="K27" s="286" t="s">
        <v>10</v>
      </c>
      <c r="L27" s="287">
        <v>1</v>
      </c>
      <c r="M27" s="207">
        <v>495</v>
      </c>
      <c r="N27" s="207">
        <v>592</v>
      </c>
      <c r="O27" s="207">
        <v>25</v>
      </c>
      <c r="P27" s="207" t="s">
        <v>448</v>
      </c>
      <c r="Q27" s="216" t="s">
        <v>134</v>
      </c>
      <c r="R27" s="207" t="s">
        <v>136</v>
      </c>
      <c r="S27" s="207" t="s">
        <v>138</v>
      </c>
      <c r="T27" s="288" t="s">
        <v>158</v>
      </c>
      <c r="U27" s="289" t="s">
        <v>150</v>
      </c>
      <c r="V27" s="290"/>
      <c r="W27" s="712"/>
      <c r="X27" s="712"/>
      <c r="Y27" s="353"/>
      <c r="Z27" s="334"/>
      <c r="AA27" s="291"/>
      <c r="AB27" s="292"/>
      <c r="AC27" s="359"/>
      <c r="AD27" s="292">
        <f t="shared" si="7"/>
        <v>0</v>
      </c>
      <c r="AE27" s="627"/>
      <c r="AF27" s="627"/>
      <c r="AG27" s="630"/>
      <c r="AH27" s="293" t="e">
        <f t="shared" si="2"/>
        <v>#DIV/0!</v>
      </c>
      <c r="AI27" s="624"/>
      <c r="AJ27" s="624"/>
      <c r="AK27" s="621"/>
      <c r="AL27" s="293" t="e">
        <f t="shared" si="3"/>
        <v>#DIV/0!</v>
      </c>
      <c r="AM27" s="624"/>
      <c r="AN27" s="624"/>
      <c r="AO27" s="621"/>
      <c r="AP27" s="293" t="e">
        <f t="shared" si="4"/>
        <v>#DIV/0!</v>
      </c>
      <c r="AQ27" s="624"/>
      <c r="AR27" s="624"/>
      <c r="AS27" s="621"/>
      <c r="AT27" s="293" t="e">
        <f t="shared" si="5"/>
        <v>#DIV/0!</v>
      </c>
      <c r="AU27" s="624"/>
      <c r="AV27" s="624"/>
      <c r="AW27" s="621"/>
      <c r="AX27" s="293" t="e">
        <f t="shared" si="6"/>
        <v>#DIV/0!</v>
      </c>
      <c r="AY27" s="624"/>
      <c r="AZ27" s="621"/>
      <c r="BA27" s="618"/>
    </row>
    <row r="28" spans="1:53" s="281" customFormat="1" ht="16.5" customHeight="1" x14ac:dyDescent="0.25">
      <c r="A28" s="207" t="s">
        <v>440</v>
      </c>
      <c r="B28" s="282" t="s">
        <v>255</v>
      </c>
      <c r="C28" s="283" t="s">
        <v>490</v>
      </c>
      <c r="D28" s="191" t="str">
        <f t="shared" si="0"/>
        <v>026003VENP_UES / Ouistitis</v>
      </c>
      <c r="E28" s="294" t="str">
        <f t="shared" si="1"/>
        <v>026003VENP_UES / Ouistitis_Cta_02</v>
      </c>
      <c r="F28" s="192" t="s">
        <v>12</v>
      </c>
      <c r="G28" s="192" t="s">
        <v>14</v>
      </c>
      <c r="H28" s="207">
        <v>1</v>
      </c>
      <c r="I28" s="207" t="s">
        <v>446</v>
      </c>
      <c r="J28" s="207" t="s">
        <v>447</v>
      </c>
      <c r="K28" s="286" t="s">
        <v>10</v>
      </c>
      <c r="L28" s="287">
        <v>1</v>
      </c>
      <c r="M28" s="207">
        <v>490</v>
      </c>
      <c r="N28" s="207">
        <v>592</v>
      </c>
      <c r="O28" s="207">
        <v>25</v>
      </c>
      <c r="P28" s="207" t="s">
        <v>449</v>
      </c>
      <c r="Q28" s="295" t="s">
        <v>134</v>
      </c>
      <c r="R28" s="207" t="s">
        <v>137</v>
      </c>
      <c r="S28" s="207" t="s">
        <v>146</v>
      </c>
      <c r="T28" s="288" t="s">
        <v>168</v>
      </c>
      <c r="U28" s="289" t="s">
        <v>154</v>
      </c>
      <c r="V28" s="290"/>
      <c r="W28" s="712"/>
      <c r="X28" s="712"/>
      <c r="Y28" s="353"/>
      <c r="Z28" s="334"/>
      <c r="AA28" s="291"/>
      <c r="AB28" s="292"/>
      <c r="AC28" s="359"/>
      <c r="AD28" s="292">
        <f t="shared" si="7"/>
        <v>0</v>
      </c>
      <c r="AE28" s="627"/>
      <c r="AF28" s="627"/>
      <c r="AG28" s="630"/>
      <c r="AH28" s="293" t="e">
        <f t="shared" si="2"/>
        <v>#DIV/0!</v>
      </c>
      <c r="AI28" s="624"/>
      <c r="AJ28" s="624"/>
      <c r="AK28" s="621"/>
      <c r="AL28" s="293" t="e">
        <f t="shared" si="3"/>
        <v>#DIV/0!</v>
      </c>
      <c r="AM28" s="624"/>
      <c r="AN28" s="624"/>
      <c r="AO28" s="621"/>
      <c r="AP28" s="293" t="e">
        <f t="shared" si="4"/>
        <v>#DIV/0!</v>
      </c>
      <c r="AQ28" s="624"/>
      <c r="AR28" s="624"/>
      <c r="AS28" s="621"/>
      <c r="AT28" s="293" t="e">
        <f t="shared" si="5"/>
        <v>#DIV/0!</v>
      </c>
      <c r="AU28" s="624"/>
      <c r="AV28" s="624"/>
      <c r="AW28" s="621"/>
      <c r="AX28" s="293" t="e">
        <f t="shared" si="6"/>
        <v>#DIV/0!</v>
      </c>
      <c r="AY28" s="624"/>
      <c r="AZ28" s="621"/>
      <c r="BA28" s="618"/>
    </row>
    <row r="29" spans="1:53" s="281" customFormat="1" ht="16.5" customHeight="1" x14ac:dyDescent="0.25">
      <c r="A29" s="207" t="s">
        <v>440</v>
      </c>
      <c r="B29" s="282" t="s">
        <v>255</v>
      </c>
      <c r="C29" s="283" t="s">
        <v>490</v>
      </c>
      <c r="D29" s="191" t="str">
        <f t="shared" si="0"/>
        <v>026003VENP_UES / Ouistitis</v>
      </c>
      <c r="E29" s="294" t="str">
        <f t="shared" si="1"/>
        <v>026003VENP_UES / Ouistitis_Cta_03</v>
      </c>
      <c r="F29" s="192" t="s">
        <v>12</v>
      </c>
      <c r="G29" s="192" t="s">
        <v>14</v>
      </c>
      <c r="H29" s="207">
        <v>2</v>
      </c>
      <c r="I29" s="207" t="s">
        <v>446</v>
      </c>
      <c r="J29" s="207" t="s">
        <v>450</v>
      </c>
      <c r="K29" s="286" t="s">
        <v>10</v>
      </c>
      <c r="L29" s="287">
        <v>1</v>
      </c>
      <c r="M29" s="207">
        <v>495</v>
      </c>
      <c r="N29" s="207">
        <v>592</v>
      </c>
      <c r="O29" s="207">
        <v>25</v>
      </c>
      <c r="P29" s="207" t="s">
        <v>448</v>
      </c>
      <c r="Q29" s="216" t="s">
        <v>134</v>
      </c>
      <c r="R29" s="207" t="s">
        <v>136</v>
      </c>
      <c r="S29" s="207" t="s">
        <v>138</v>
      </c>
      <c r="T29" s="288" t="s">
        <v>158</v>
      </c>
      <c r="U29" s="289" t="s">
        <v>150</v>
      </c>
      <c r="V29" s="290"/>
      <c r="W29" s="712"/>
      <c r="X29" s="712"/>
      <c r="Y29" s="353"/>
      <c r="Z29" s="334"/>
      <c r="AA29" s="291"/>
      <c r="AB29" s="292"/>
      <c r="AC29" s="359"/>
      <c r="AD29" s="292">
        <f t="shared" si="7"/>
        <v>0</v>
      </c>
      <c r="AE29" s="627"/>
      <c r="AF29" s="627"/>
      <c r="AG29" s="630"/>
      <c r="AH29" s="293" t="e">
        <f t="shared" si="2"/>
        <v>#DIV/0!</v>
      </c>
      <c r="AI29" s="624"/>
      <c r="AJ29" s="624"/>
      <c r="AK29" s="621"/>
      <c r="AL29" s="293" t="e">
        <f t="shared" si="3"/>
        <v>#DIV/0!</v>
      </c>
      <c r="AM29" s="624"/>
      <c r="AN29" s="624"/>
      <c r="AO29" s="621"/>
      <c r="AP29" s="293" t="e">
        <f t="shared" si="4"/>
        <v>#DIV/0!</v>
      </c>
      <c r="AQ29" s="624"/>
      <c r="AR29" s="624"/>
      <c r="AS29" s="621"/>
      <c r="AT29" s="293" t="e">
        <f t="shared" si="5"/>
        <v>#DIV/0!</v>
      </c>
      <c r="AU29" s="624"/>
      <c r="AV29" s="624"/>
      <c r="AW29" s="621"/>
      <c r="AX29" s="293" t="e">
        <f t="shared" si="6"/>
        <v>#DIV/0!</v>
      </c>
      <c r="AY29" s="624"/>
      <c r="AZ29" s="621"/>
      <c r="BA29" s="618"/>
    </row>
    <row r="30" spans="1:53" s="281" customFormat="1" ht="16.5" customHeight="1" x14ac:dyDescent="0.25">
      <c r="A30" s="207" t="s">
        <v>440</v>
      </c>
      <c r="B30" s="282" t="s">
        <v>255</v>
      </c>
      <c r="C30" s="283" t="s">
        <v>490</v>
      </c>
      <c r="D30" s="191" t="str">
        <f t="shared" si="0"/>
        <v>026003VENP_UES / Ouistitis</v>
      </c>
      <c r="E30" s="294" t="str">
        <f t="shared" si="1"/>
        <v>026003VENP_UES / Ouistitis_Cta_03</v>
      </c>
      <c r="F30" s="192" t="s">
        <v>12</v>
      </c>
      <c r="G30" s="192" t="s">
        <v>14</v>
      </c>
      <c r="H30" s="207">
        <v>1</v>
      </c>
      <c r="I30" s="207" t="s">
        <v>446</v>
      </c>
      <c r="J30" s="207" t="s">
        <v>450</v>
      </c>
      <c r="K30" s="286" t="s">
        <v>10</v>
      </c>
      <c r="L30" s="287">
        <v>1</v>
      </c>
      <c r="M30" s="207">
        <v>490</v>
      </c>
      <c r="N30" s="207">
        <v>592</v>
      </c>
      <c r="O30" s="207">
        <v>25</v>
      </c>
      <c r="P30" s="207" t="s">
        <v>449</v>
      </c>
      <c r="Q30" s="295" t="s">
        <v>134</v>
      </c>
      <c r="R30" s="207" t="s">
        <v>137</v>
      </c>
      <c r="S30" s="207" t="s">
        <v>146</v>
      </c>
      <c r="T30" s="288" t="s">
        <v>168</v>
      </c>
      <c r="U30" s="289" t="s">
        <v>154</v>
      </c>
      <c r="V30" s="290"/>
      <c r="W30" s="712"/>
      <c r="X30" s="712"/>
      <c r="Y30" s="353"/>
      <c r="Z30" s="334"/>
      <c r="AA30" s="291"/>
      <c r="AB30" s="292"/>
      <c r="AC30" s="359"/>
      <c r="AD30" s="292">
        <f t="shared" si="7"/>
        <v>0</v>
      </c>
      <c r="AE30" s="627"/>
      <c r="AF30" s="627"/>
      <c r="AG30" s="630"/>
      <c r="AH30" s="293" t="e">
        <f t="shared" si="2"/>
        <v>#DIV/0!</v>
      </c>
      <c r="AI30" s="624"/>
      <c r="AJ30" s="624"/>
      <c r="AK30" s="621"/>
      <c r="AL30" s="293" t="e">
        <f t="shared" si="3"/>
        <v>#DIV/0!</v>
      </c>
      <c r="AM30" s="624"/>
      <c r="AN30" s="624"/>
      <c r="AO30" s="621"/>
      <c r="AP30" s="293" t="e">
        <f t="shared" si="4"/>
        <v>#DIV/0!</v>
      </c>
      <c r="AQ30" s="624"/>
      <c r="AR30" s="624"/>
      <c r="AS30" s="621"/>
      <c r="AT30" s="293" t="e">
        <f t="shared" si="5"/>
        <v>#DIV/0!</v>
      </c>
      <c r="AU30" s="624"/>
      <c r="AV30" s="624"/>
      <c r="AW30" s="621"/>
      <c r="AX30" s="293" t="e">
        <f t="shared" si="6"/>
        <v>#DIV/0!</v>
      </c>
      <c r="AY30" s="624"/>
      <c r="AZ30" s="621"/>
      <c r="BA30" s="618"/>
    </row>
    <row r="31" spans="1:53" s="281" customFormat="1" ht="16.5" customHeight="1" x14ac:dyDescent="0.25">
      <c r="A31" s="207" t="s">
        <v>440</v>
      </c>
      <c r="B31" s="282" t="s">
        <v>255</v>
      </c>
      <c r="C31" s="283" t="s">
        <v>490</v>
      </c>
      <c r="D31" s="191" t="str">
        <f t="shared" si="0"/>
        <v>026003VENP_Transit</v>
      </c>
      <c r="E31" s="294" t="str">
        <f t="shared" si="1"/>
        <v>026003VENP_Transit_Cta_04</v>
      </c>
      <c r="F31" s="192" t="s">
        <v>12</v>
      </c>
      <c r="G31" s="192" t="s">
        <v>14</v>
      </c>
      <c r="H31" s="207">
        <v>1</v>
      </c>
      <c r="I31" s="207" t="s">
        <v>261</v>
      </c>
      <c r="J31" s="207" t="s">
        <v>451</v>
      </c>
      <c r="K31" s="286" t="s">
        <v>10</v>
      </c>
      <c r="L31" s="287">
        <v>1</v>
      </c>
      <c r="M31" s="207">
        <v>490</v>
      </c>
      <c r="N31" s="207">
        <v>592</v>
      </c>
      <c r="O31" s="207">
        <v>25</v>
      </c>
      <c r="P31" s="207" t="s">
        <v>452</v>
      </c>
      <c r="Q31" s="295" t="s">
        <v>134</v>
      </c>
      <c r="R31" s="207" t="s">
        <v>137</v>
      </c>
      <c r="S31" s="207" t="s">
        <v>146</v>
      </c>
      <c r="T31" s="288" t="s">
        <v>168</v>
      </c>
      <c r="U31" s="289" t="s">
        <v>154</v>
      </c>
      <c r="V31" s="290"/>
      <c r="W31" s="712"/>
      <c r="X31" s="712"/>
      <c r="Y31" s="353"/>
      <c r="Z31" s="334"/>
      <c r="AA31" s="291"/>
      <c r="AB31" s="292"/>
      <c r="AC31" s="359"/>
      <c r="AD31" s="292">
        <f t="shared" si="7"/>
        <v>0</v>
      </c>
      <c r="AE31" s="627"/>
      <c r="AF31" s="627"/>
      <c r="AG31" s="630"/>
      <c r="AH31" s="293" t="e">
        <f t="shared" si="2"/>
        <v>#DIV/0!</v>
      </c>
      <c r="AI31" s="624"/>
      <c r="AJ31" s="624"/>
      <c r="AK31" s="621"/>
      <c r="AL31" s="293" t="e">
        <f t="shared" si="3"/>
        <v>#DIV/0!</v>
      </c>
      <c r="AM31" s="624"/>
      <c r="AN31" s="624"/>
      <c r="AO31" s="621"/>
      <c r="AP31" s="293" t="e">
        <f t="shared" si="4"/>
        <v>#DIV/0!</v>
      </c>
      <c r="AQ31" s="624"/>
      <c r="AR31" s="624"/>
      <c r="AS31" s="621"/>
      <c r="AT31" s="293" t="e">
        <f t="shared" si="5"/>
        <v>#DIV/0!</v>
      </c>
      <c r="AU31" s="624"/>
      <c r="AV31" s="624"/>
      <c r="AW31" s="621"/>
      <c r="AX31" s="293" t="e">
        <f t="shared" si="6"/>
        <v>#DIV/0!</v>
      </c>
      <c r="AY31" s="624"/>
      <c r="AZ31" s="621"/>
      <c r="BA31" s="618"/>
    </row>
    <row r="32" spans="1:53" s="281" customFormat="1" ht="16.5" customHeight="1" x14ac:dyDescent="0.25">
      <c r="A32" s="207" t="s">
        <v>440</v>
      </c>
      <c r="B32" s="282" t="s">
        <v>255</v>
      </c>
      <c r="C32" s="283" t="s">
        <v>490</v>
      </c>
      <c r="D32" s="191" t="str">
        <f t="shared" si="0"/>
        <v>026003VENP_Transit</v>
      </c>
      <c r="E32" s="294" t="str">
        <f t="shared" si="1"/>
        <v>026003VENP_Transit_Cta_04</v>
      </c>
      <c r="F32" s="192" t="s">
        <v>12</v>
      </c>
      <c r="G32" s="192" t="s">
        <v>14</v>
      </c>
      <c r="H32" s="207">
        <v>2</v>
      </c>
      <c r="I32" s="207" t="s">
        <v>261</v>
      </c>
      <c r="J32" s="207" t="s">
        <v>451</v>
      </c>
      <c r="K32" s="286" t="s">
        <v>10</v>
      </c>
      <c r="L32" s="287">
        <v>1</v>
      </c>
      <c r="M32" s="207">
        <v>495</v>
      </c>
      <c r="N32" s="207">
        <v>592</v>
      </c>
      <c r="O32" s="207">
        <v>25</v>
      </c>
      <c r="P32" s="207" t="s">
        <v>448</v>
      </c>
      <c r="Q32" s="216" t="s">
        <v>134</v>
      </c>
      <c r="R32" s="207" t="s">
        <v>136</v>
      </c>
      <c r="S32" s="207" t="s">
        <v>138</v>
      </c>
      <c r="T32" s="288" t="s">
        <v>158</v>
      </c>
      <c r="U32" s="289" t="s">
        <v>150</v>
      </c>
      <c r="V32" s="290"/>
      <c r="W32" s="712"/>
      <c r="X32" s="712"/>
      <c r="Y32" s="353"/>
      <c r="Z32" s="334"/>
      <c r="AA32" s="291"/>
      <c r="AB32" s="292"/>
      <c r="AC32" s="359"/>
      <c r="AD32" s="292">
        <f t="shared" si="7"/>
        <v>0</v>
      </c>
      <c r="AE32" s="627"/>
      <c r="AF32" s="627"/>
      <c r="AG32" s="630"/>
      <c r="AH32" s="293" t="e">
        <f t="shared" si="2"/>
        <v>#DIV/0!</v>
      </c>
      <c r="AI32" s="624"/>
      <c r="AJ32" s="624"/>
      <c r="AK32" s="621"/>
      <c r="AL32" s="293" t="e">
        <f t="shared" si="3"/>
        <v>#DIV/0!</v>
      </c>
      <c r="AM32" s="624"/>
      <c r="AN32" s="624"/>
      <c r="AO32" s="621"/>
      <c r="AP32" s="293" t="e">
        <f t="shared" si="4"/>
        <v>#DIV/0!</v>
      </c>
      <c r="AQ32" s="624"/>
      <c r="AR32" s="624"/>
      <c r="AS32" s="621"/>
      <c r="AT32" s="293" t="e">
        <f t="shared" si="5"/>
        <v>#DIV/0!</v>
      </c>
      <c r="AU32" s="624"/>
      <c r="AV32" s="624"/>
      <c r="AW32" s="621"/>
      <c r="AX32" s="293" t="e">
        <f t="shared" si="6"/>
        <v>#DIV/0!</v>
      </c>
      <c r="AY32" s="624"/>
      <c r="AZ32" s="621"/>
      <c r="BA32" s="618"/>
    </row>
    <row r="33" spans="1:53" s="281" customFormat="1" ht="16.5" customHeight="1" x14ac:dyDescent="0.25">
      <c r="A33" s="207" t="s">
        <v>440</v>
      </c>
      <c r="B33" s="282" t="s">
        <v>255</v>
      </c>
      <c r="C33" s="283" t="s">
        <v>490</v>
      </c>
      <c r="D33" s="191" t="str">
        <f t="shared" si="0"/>
        <v>026003VENP_Chirurgie</v>
      </c>
      <c r="E33" s="294" t="str">
        <f t="shared" si="1"/>
        <v>026003VENP_Chirurgie_Cta_05</v>
      </c>
      <c r="F33" s="192" t="s">
        <v>12</v>
      </c>
      <c r="G33" s="192" t="s">
        <v>14</v>
      </c>
      <c r="H33" s="207">
        <v>2</v>
      </c>
      <c r="I33" s="207" t="s">
        <v>263</v>
      </c>
      <c r="J33" s="207" t="s">
        <v>453</v>
      </c>
      <c r="K33" s="286" t="s">
        <v>10</v>
      </c>
      <c r="L33" s="287">
        <v>2</v>
      </c>
      <c r="M33" s="207">
        <v>225</v>
      </c>
      <c r="N33" s="207">
        <v>390</v>
      </c>
      <c r="O33" s="207">
        <v>25</v>
      </c>
      <c r="P33" s="207" t="s">
        <v>454</v>
      </c>
      <c r="Q33" s="295" t="s">
        <v>134</v>
      </c>
      <c r="R33" s="207" t="s">
        <v>137</v>
      </c>
      <c r="S33" s="207" t="s">
        <v>146</v>
      </c>
      <c r="T33" s="288" t="s">
        <v>168</v>
      </c>
      <c r="U33" s="289" t="s">
        <v>154</v>
      </c>
      <c r="V33" s="290"/>
      <c r="W33" s="712"/>
      <c r="X33" s="712"/>
      <c r="Y33" s="353"/>
      <c r="Z33" s="334"/>
      <c r="AA33" s="291"/>
      <c r="AB33" s="292"/>
      <c r="AC33" s="359"/>
      <c r="AD33" s="292">
        <f t="shared" si="7"/>
        <v>0</v>
      </c>
      <c r="AE33" s="627"/>
      <c r="AF33" s="627"/>
      <c r="AG33" s="630"/>
      <c r="AH33" s="293" t="e">
        <f t="shared" si="2"/>
        <v>#DIV/0!</v>
      </c>
      <c r="AI33" s="624"/>
      <c r="AJ33" s="624"/>
      <c r="AK33" s="621"/>
      <c r="AL33" s="293" t="e">
        <f t="shared" si="3"/>
        <v>#DIV/0!</v>
      </c>
      <c r="AM33" s="624"/>
      <c r="AN33" s="624"/>
      <c r="AO33" s="621"/>
      <c r="AP33" s="293" t="e">
        <f t="shared" si="4"/>
        <v>#DIV/0!</v>
      </c>
      <c r="AQ33" s="624"/>
      <c r="AR33" s="624"/>
      <c r="AS33" s="621"/>
      <c r="AT33" s="293" t="e">
        <f t="shared" si="5"/>
        <v>#DIV/0!</v>
      </c>
      <c r="AU33" s="624"/>
      <c r="AV33" s="624"/>
      <c r="AW33" s="621"/>
      <c r="AX33" s="293" t="e">
        <f t="shared" si="6"/>
        <v>#DIV/0!</v>
      </c>
      <c r="AY33" s="624"/>
      <c r="AZ33" s="621"/>
      <c r="BA33" s="618"/>
    </row>
    <row r="34" spans="1:53" s="281" customFormat="1" ht="16.5" customHeight="1" x14ac:dyDescent="0.25">
      <c r="A34" s="207" t="s">
        <v>440</v>
      </c>
      <c r="B34" s="282" t="s">
        <v>255</v>
      </c>
      <c r="C34" s="283" t="s">
        <v>490</v>
      </c>
      <c r="D34" s="191" t="str">
        <f t="shared" si="0"/>
        <v>026003VENP_Chirurgie</v>
      </c>
      <c r="E34" s="294" t="str">
        <f t="shared" si="1"/>
        <v>026003VENP_Chirurgie_Cta_05</v>
      </c>
      <c r="F34" s="192" t="s">
        <v>12</v>
      </c>
      <c r="G34" s="192" t="s">
        <v>14</v>
      </c>
      <c r="H34" s="207">
        <v>2</v>
      </c>
      <c r="I34" s="207" t="s">
        <v>263</v>
      </c>
      <c r="J34" s="207" t="s">
        <v>453</v>
      </c>
      <c r="K34" s="286" t="s">
        <v>10</v>
      </c>
      <c r="L34" s="287">
        <v>1</v>
      </c>
      <c r="M34" s="207">
        <v>225</v>
      </c>
      <c r="N34" s="207">
        <v>390</v>
      </c>
      <c r="O34" s="207">
        <v>25</v>
      </c>
      <c r="P34" s="207" t="s">
        <v>448</v>
      </c>
      <c r="Q34" s="216" t="s">
        <v>134</v>
      </c>
      <c r="R34" s="207" t="s">
        <v>136</v>
      </c>
      <c r="S34" s="207" t="s">
        <v>138</v>
      </c>
      <c r="T34" s="288" t="s">
        <v>158</v>
      </c>
      <c r="U34" s="289" t="s">
        <v>150</v>
      </c>
      <c r="V34" s="290"/>
      <c r="W34" s="712"/>
      <c r="X34" s="712"/>
      <c r="Y34" s="353"/>
      <c r="Z34" s="334"/>
      <c r="AA34" s="291"/>
      <c r="AB34" s="292"/>
      <c r="AC34" s="359"/>
      <c r="AD34" s="292">
        <f t="shared" si="7"/>
        <v>0</v>
      </c>
      <c r="AE34" s="627"/>
      <c r="AF34" s="627"/>
      <c r="AG34" s="630"/>
      <c r="AH34" s="293" t="e">
        <f t="shared" si="2"/>
        <v>#DIV/0!</v>
      </c>
      <c r="AI34" s="624"/>
      <c r="AJ34" s="624"/>
      <c r="AK34" s="621"/>
      <c r="AL34" s="293" t="e">
        <f t="shared" si="3"/>
        <v>#DIV/0!</v>
      </c>
      <c r="AM34" s="624"/>
      <c r="AN34" s="624"/>
      <c r="AO34" s="621"/>
      <c r="AP34" s="293" t="e">
        <f t="shared" si="4"/>
        <v>#DIV/0!</v>
      </c>
      <c r="AQ34" s="624"/>
      <c r="AR34" s="624"/>
      <c r="AS34" s="621"/>
      <c r="AT34" s="293" t="e">
        <f t="shared" si="5"/>
        <v>#DIV/0!</v>
      </c>
      <c r="AU34" s="624"/>
      <c r="AV34" s="624"/>
      <c r="AW34" s="621"/>
      <c r="AX34" s="293" t="e">
        <f t="shared" si="6"/>
        <v>#DIV/0!</v>
      </c>
      <c r="AY34" s="624"/>
      <c r="AZ34" s="621"/>
      <c r="BA34" s="618"/>
    </row>
    <row r="35" spans="1:53" s="281" customFormat="1" ht="16.5" customHeight="1" x14ac:dyDescent="0.25">
      <c r="A35" s="207" t="s">
        <v>440</v>
      </c>
      <c r="B35" s="282" t="s">
        <v>255</v>
      </c>
      <c r="C35" s="283" t="s">
        <v>490</v>
      </c>
      <c r="D35" s="191" t="str">
        <f t="shared" si="0"/>
        <v>026003VENP_Nouvelle_Cta</v>
      </c>
      <c r="E35" s="294" t="str">
        <f t="shared" si="1"/>
        <v>026003VENP_Nouvelle_Cta_Cta_06</v>
      </c>
      <c r="F35" s="192" t="s">
        <v>12</v>
      </c>
      <c r="G35" s="192" t="s">
        <v>14</v>
      </c>
      <c r="H35" s="207">
        <v>2</v>
      </c>
      <c r="I35" s="207" t="s">
        <v>455</v>
      </c>
      <c r="J35" s="207" t="s">
        <v>456</v>
      </c>
      <c r="K35" s="286" t="s">
        <v>10</v>
      </c>
      <c r="L35" s="287">
        <v>1</v>
      </c>
      <c r="M35" s="296">
        <v>592</v>
      </c>
      <c r="N35" s="296">
        <v>592</v>
      </c>
      <c r="O35" s="207">
        <v>25</v>
      </c>
      <c r="P35" s="207" t="s">
        <v>457</v>
      </c>
      <c r="Q35" s="295" t="s">
        <v>134</v>
      </c>
      <c r="R35" s="207" t="s">
        <v>137</v>
      </c>
      <c r="S35" s="207" t="s">
        <v>138</v>
      </c>
      <c r="T35" s="288" t="s">
        <v>158</v>
      </c>
      <c r="U35" s="289" t="s">
        <v>154</v>
      </c>
      <c r="V35" s="290"/>
      <c r="W35" s="712"/>
      <c r="X35" s="712"/>
      <c r="Y35" s="353"/>
      <c r="Z35" s="334"/>
      <c r="AA35" s="291"/>
      <c r="AB35" s="292"/>
      <c r="AC35" s="359"/>
      <c r="AD35" s="292">
        <f t="shared" ref="AD35:AD83" si="8">AB35*(AC35+1)</f>
        <v>0</v>
      </c>
      <c r="AE35" s="627"/>
      <c r="AF35" s="627"/>
      <c r="AG35" s="630"/>
      <c r="AH35" s="293" t="e">
        <f t="shared" si="2"/>
        <v>#DIV/0!</v>
      </c>
      <c r="AI35" s="624"/>
      <c r="AJ35" s="624"/>
      <c r="AK35" s="621"/>
      <c r="AL35" s="293" t="e">
        <f t="shared" si="3"/>
        <v>#DIV/0!</v>
      </c>
      <c r="AM35" s="624"/>
      <c r="AN35" s="624"/>
      <c r="AO35" s="621"/>
      <c r="AP35" s="293" t="e">
        <f t="shared" si="4"/>
        <v>#DIV/0!</v>
      </c>
      <c r="AQ35" s="624"/>
      <c r="AR35" s="624"/>
      <c r="AS35" s="621"/>
      <c r="AT35" s="293" t="e">
        <f t="shared" si="5"/>
        <v>#DIV/0!</v>
      </c>
      <c r="AU35" s="624"/>
      <c r="AV35" s="624"/>
      <c r="AW35" s="621"/>
      <c r="AX35" s="293" t="e">
        <f t="shared" si="6"/>
        <v>#DIV/0!</v>
      </c>
      <c r="AY35" s="624"/>
      <c r="AZ35" s="621"/>
      <c r="BA35" s="618"/>
    </row>
    <row r="36" spans="1:53" s="281" customFormat="1" ht="16.5" customHeight="1" x14ac:dyDescent="0.25">
      <c r="A36" s="207" t="s">
        <v>440</v>
      </c>
      <c r="B36" s="282" t="s">
        <v>255</v>
      </c>
      <c r="C36" s="283" t="s">
        <v>490</v>
      </c>
      <c r="D36" s="191" t="str">
        <f t="shared" si="0"/>
        <v>026003VENP_Nouvelle_Cta</v>
      </c>
      <c r="E36" s="294" t="str">
        <f t="shared" si="1"/>
        <v>026003VENP_Nouvelle_Cta_Cta_06</v>
      </c>
      <c r="F36" s="192" t="s">
        <v>12</v>
      </c>
      <c r="G36" s="192" t="s">
        <v>14</v>
      </c>
      <c r="H36" s="207">
        <v>2</v>
      </c>
      <c r="I36" s="207" t="s">
        <v>455</v>
      </c>
      <c r="J36" s="207" t="s">
        <v>456</v>
      </c>
      <c r="K36" s="286" t="s">
        <v>10</v>
      </c>
      <c r="L36" s="287">
        <v>1</v>
      </c>
      <c r="M36" s="296">
        <v>287</v>
      </c>
      <c r="N36" s="296">
        <v>592</v>
      </c>
      <c r="O36" s="207">
        <v>25</v>
      </c>
      <c r="P36" s="207" t="s">
        <v>458</v>
      </c>
      <c r="Q36" s="295" t="s">
        <v>134</v>
      </c>
      <c r="R36" s="207" t="s">
        <v>137</v>
      </c>
      <c r="S36" s="207" t="s">
        <v>138</v>
      </c>
      <c r="T36" s="288" t="s">
        <v>158</v>
      </c>
      <c r="U36" s="289" t="s">
        <v>154</v>
      </c>
      <c r="V36" s="290"/>
      <c r="W36" s="712"/>
      <c r="X36" s="712"/>
      <c r="Y36" s="353"/>
      <c r="Z36" s="334"/>
      <c r="AA36" s="291"/>
      <c r="AB36" s="292"/>
      <c r="AC36" s="359"/>
      <c r="AD36" s="292">
        <f t="shared" si="8"/>
        <v>0</v>
      </c>
      <c r="AE36" s="627"/>
      <c r="AF36" s="627"/>
      <c r="AG36" s="630"/>
      <c r="AH36" s="293" t="e">
        <f t="shared" si="2"/>
        <v>#DIV/0!</v>
      </c>
      <c r="AI36" s="624"/>
      <c r="AJ36" s="624"/>
      <c r="AK36" s="621"/>
      <c r="AL36" s="293" t="e">
        <f t="shared" si="3"/>
        <v>#DIV/0!</v>
      </c>
      <c r="AM36" s="624"/>
      <c r="AN36" s="624"/>
      <c r="AO36" s="621"/>
      <c r="AP36" s="293" t="e">
        <f t="shared" si="4"/>
        <v>#DIV/0!</v>
      </c>
      <c r="AQ36" s="624"/>
      <c r="AR36" s="624"/>
      <c r="AS36" s="621"/>
      <c r="AT36" s="293" t="e">
        <f t="shared" si="5"/>
        <v>#DIV/0!</v>
      </c>
      <c r="AU36" s="624"/>
      <c r="AV36" s="624"/>
      <c r="AW36" s="621"/>
      <c r="AX36" s="293" t="e">
        <f t="shared" si="6"/>
        <v>#DIV/0!</v>
      </c>
      <c r="AY36" s="624"/>
      <c r="AZ36" s="621"/>
      <c r="BA36" s="618"/>
    </row>
    <row r="37" spans="1:53" s="281" customFormat="1" ht="16.5" customHeight="1" x14ac:dyDescent="0.25">
      <c r="A37" s="207" t="s">
        <v>440</v>
      </c>
      <c r="B37" s="282" t="s">
        <v>255</v>
      </c>
      <c r="C37" s="283" t="s">
        <v>490</v>
      </c>
      <c r="D37" s="191" t="str">
        <f t="shared" si="0"/>
        <v>026003VENP_Nouvelle_Cta</v>
      </c>
      <c r="E37" s="294" t="str">
        <f t="shared" si="1"/>
        <v>026003VENP_Nouvelle_Cta_Cta_06</v>
      </c>
      <c r="F37" s="192" t="s">
        <v>12</v>
      </c>
      <c r="G37" s="192" t="s">
        <v>14</v>
      </c>
      <c r="H37" s="207">
        <v>1</v>
      </c>
      <c r="I37" s="207" t="s">
        <v>455</v>
      </c>
      <c r="J37" s="207" t="s">
        <v>456</v>
      </c>
      <c r="K37" s="286" t="s">
        <v>10</v>
      </c>
      <c r="L37" s="287">
        <v>1</v>
      </c>
      <c r="M37" s="296">
        <v>592</v>
      </c>
      <c r="N37" s="296">
        <v>592</v>
      </c>
      <c r="O37" s="207">
        <v>25</v>
      </c>
      <c r="P37" s="207" t="s">
        <v>459</v>
      </c>
      <c r="Q37" s="295" t="s">
        <v>134</v>
      </c>
      <c r="R37" s="207" t="s">
        <v>137</v>
      </c>
      <c r="S37" s="207" t="s">
        <v>139</v>
      </c>
      <c r="T37" s="288" t="s">
        <v>160</v>
      </c>
      <c r="U37" s="289" t="s">
        <v>154</v>
      </c>
      <c r="V37" s="290"/>
      <c r="W37" s="712"/>
      <c r="X37" s="712"/>
      <c r="Y37" s="353"/>
      <c r="Z37" s="334"/>
      <c r="AA37" s="291"/>
      <c r="AB37" s="292"/>
      <c r="AC37" s="359"/>
      <c r="AD37" s="292">
        <f t="shared" si="8"/>
        <v>0</v>
      </c>
      <c r="AE37" s="627"/>
      <c r="AF37" s="627"/>
      <c r="AG37" s="630"/>
      <c r="AH37" s="293" t="e">
        <f t="shared" si="2"/>
        <v>#DIV/0!</v>
      </c>
      <c r="AI37" s="624"/>
      <c r="AJ37" s="624"/>
      <c r="AK37" s="621"/>
      <c r="AL37" s="293" t="e">
        <f t="shared" si="3"/>
        <v>#DIV/0!</v>
      </c>
      <c r="AM37" s="624"/>
      <c r="AN37" s="624"/>
      <c r="AO37" s="621"/>
      <c r="AP37" s="293" t="e">
        <f t="shared" si="4"/>
        <v>#DIV/0!</v>
      </c>
      <c r="AQ37" s="624"/>
      <c r="AR37" s="624"/>
      <c r="AS37" s="621"/>
      <c r="AT37" s="293" t="e">
        <f t="shared" si="5"/>
        <v>#DIV/0!</v>
      </c>
      <c r="AU37" s="624"/>
      <c r="AV37" s="624"/>
      <c r="AW37" s="621"/>
      <c r="AX37" s="293" t="e">
        <f t="shared" si="6"/>
        <v>#DIV/0!</v>
      </c>
      <c r="AY37" s="624"/>
      <c r="AZ37" s="621"/>
      <c r="BA37" s="618"/>
    </row>
    <row r="38" spans="1:53" s="281" customFormat="1" ht="16.5" customHeight="1" x14ac:dyDescent="0.25">
      <c r="A38" s="207" t="s">
        <v>440</v>
      </c>
      <c r="B38" s="282" t="s">
        <v>255</v>
      </c>
      <c r="C38" s="283" t="s">
        <v>490</v>
      </c>
      <c r="D38" s="191" t="str">
        <f t="shared" si="0"/>
        <v>026003VENP_Nouvelle_Cta</v>
      </c>
      <c r="E38" s="294" t="str">
        <f t="shared" si="1"/>
        <v>026003VENP_Nouvelle_Cta_Cta_06</v>
      </c>
      <c r="F38" s="192" t="s">
        <v>12</v>
      </c>
      <c r="G38" s="192" t="s">
        <v>14</v>
      </c>
      <c r="H38" s="207">
        <v>1</v>
      </c>
      <c r="I38" s="207" t="s">
        <v>455</v>
      </c>
      <c r="J38" s="207" t="s">
        <v>456</v>
      </c>
      <c r="K38" s="286" t="s">
        <v>10</v>
      </c>
      <c r="L38" s="287">
        <v>1</v>
      </c>
      <c r="M38" s="296">
        <v>287</v>
      </c>
      <c r="N38" s="296">
        <v>592</v>
      </c>
      <c r="O38" s="207">
        <v>25</v>
      </c>
      <c r="P38" s="207" t="s">
        <v>460</v>
      </c>
      <c r="Q38" s="295" t="s">
        <v>134</v>
      </c>
      <c r="R38" s="207" t="s">
        <v>137</v>
      </c>
      <c r="S38" s="207" t="s">
        <v>139</v>
      </c>
      <c r="T38" s="288" t="s">
        <v>160</v>
      </c>
      <c r="U38" s="289" t="s">
        <v>154</v>
      </c>
      <c r="V38" s="290"/>
      <c r="W38" s="712"/>
      <c r="X38" s="712"/>
      <c r="Y38" s="353"/>
      <c r="Z38" s="334"/>
      <c r="AA38" s="291"/>
      <c r="AB38" s="292"/>
      <c r="AC38" s="359"/>
      <c r="AD38" s="292">
        <f t="shared" si="8"/>
        <v>0</v>
      </c>
      <c r="AE38" s="627"/>
      <c r="AF38" s="627"/>
      <c r="AG38" s="630"/>
      <c r="AH38" s="293" t="e">
        <f t="shared" si="2"/>
        <v>#DIV/0!</v>
      </c>
      <c r="AI38" s="624"/>
      <c r="AJ38" s="624"/>
      <c r="AK38" s="621"/>
      <c r="AL38" s="293" t="e">
        <f t="shared" si="3"/>
        <v>#DIV/0!</v>
      </c>
      <c r="AM38" s="624"/>
      <c r="AN38" s="624"/>
      <c r="AO38" s="621"/>
      <c r="AP38" s="293" t="e">
        <f t="shared" si="4"/>
        <v>#DIV/0!</v>
      </c>
      <c r="AQ38" s="624"/>
      <c r="AR38" s="624"/>
      <c r="AS38" s="621"/>
      <c r="AT38" s="293" t="e">
        <f t="shared" si="5"/>
        <v>#DIV/0!</v>
      </c>
      <c r="AU38" s="624"/>
      <c r="AV38" s="624"/>
      <c r="AW38" s="621"/>
      <c r="AX38" s="293" t="e">
        <f t="shared" si="6"/>
        <v>#DIV/0!</v>
      </c>
      <c r="AY38" s="624"/>
      <c r="AZ38" s="621"/>
      <c r="BA38" s="618"/>
    </row>
    <row r="39" spans="1:53" s="281" customFormat="1" ht="16.5" customHeight="1" x14ac:dyDescent="0.25">
      <c r="A39" s="207" t="s">
        <v>440</v>
      </c>
      <c r="B39" s="282" t="s">
        <v>255</v>
      </c>
      <c r="C39" s="283" t="s">
        <v>490</v>
      </c>
      <c r="D39" s="191" t="str">
        <f t="shared" si="0"/>
        <v>026003VENP_Nouvelle_Cta</v>
      </c>
      <c r="E39" s="294" t="str">
        <f t="shared" si="1"/>
        <v>026003VENP_Nouvelle_Cta_Cta_06</v>
      </c>
      <c r="F39" s="192" t="s">
        <v>12</v>
      </c>
      <c r="G39" s="192" t="s">
        <v>14</v>
      </c>
      <c r="H39" s="207">
        <v>1</v>
      </c>
      <c r="I39" s="207" t="s">
        <v>455</v>
      </c>
      <c r="J39" s="207" t="s">
        <v>456</v>
      </c>
      <c r="K39" s="286" t="s">
        <v>10</v>
      </c>
      <c r="L39" s="287">
        <v>1</v>
      </c>
      <c r="M39" s="296">
        <v>592</v>
      </c>
      <c r="N39" s="296">
        <v>592</v>
      </c>
      <c r="O39" s="207">
        <v>25</v>
      </c>
      <c r="P39" s="207" t="s">
        <v>459</v>
      </c>
      <c r="Q39" s="295" t="s">
        <v>134</v>
      </c>
      <c r="R39" s="207" t="s">
        <v>137</v>
      </c>
      <c r="S39" s="207" t="s">
        <v>140</v>
      </c>
      <c r="T39" s="288" t="s">
        <v>157</v>
      </c>
      <c r="U39" s="289" t="s">
        <v>154</v>
      </c>
      <c r="V39" s="290"/>
      <c r="W39" s="712"/>
      <c r="X39" s="712"/>
      <c r="Y39" s="353"/>
      <c r="Z39" s="334"/>
      <c r="AA39" s="291"/>
      <c r="AB39" s="292"/>
      <c r="AC39" s="359"/>
      <c r="AD39" s="292">
        <f t="shared" si="8"/>
        <v>0</v>
      </c>
      <c r="AE39" s="627"/>
      <c r="AF39" s="627"/>
      <c r="AG39" s="630"/>
      <c r="AH39" s="293" t="e">
        <f t="shared" si="2"/>
        <v>#DIV/0!</v>
      </c>
      <c r="AI39" s="624"/>
      <c r="AJ39" s="624"/>
      <c r="AK39" s="621"/>
      <c r="AL39" s="293" t="e">
        <f t="shared" si="3"/>
        <v>#DIV/0!</v>
      </c>
      <c r="AM39" s="624"/>
      <c r="AN39" s="624"/>
      <c r="AO39" s="621"/>
      <c r="AP39" s="293" t="e">
        <f t="shared" si="4"/>
        <v>#DIV/0!</v>
      </c>
      <c r="AQ39" s="624"/>
      <c r="AR39" s="624"/>
      <c r="AS39" s="621"/>
      <c r="AT39" s="293" t="e">
        <f t="shared" si="5"/>
        <v>#DIV/0!</v>
      </c>
      <c r="AU39" s="624"/>
      <c r="AV39" s="624"/>
      <c r="AW39" s="621"/>
      <c r="AX39" s="293" t="e">
        <f t="shared" si="6"/>
        <v>#DIV/0!</v>
      </c>
      <c r="AY39" s="624"/>
      <c r="AZ39" s="621"/>
      <c r="BA39" s="618"/>
    </row>
    <row r="40" spans="1:53" s="281" customFormat="1" ht="16.5" customHeight="1" x14ac:dyDescent="0.25">
      <c r="A40" s="207" t="s">
        <v>440</v>
      </c>
      <c r="B40" s="282" t="s">
        <v>255</v>
      </c>
      <c r="C40" s="283" t="s">
        <v>490</v>
      </c>
      <c r="D40" s="191" t="str">
        <f t="shared" si="0"/>
        <v>026003VENP_Nouvelle_Cta</v>
      </c>
      <c r="E40" s="294" t="str">
        <f t="shared" si="1"/>
        <v>026003VENP_Nouvelle_Cta_Cta_06</v>
      </c>
      <c r="F40" s="192" t="s">
        <v>12</v>
      </c>
      <c r="G40" s="192" t="s">
        <v>14</v>
      </c>
      <c r="H40" s="207">
        <v>1</v>
      </c>
      <c r="I40" s="207" t="s">
        <v>455</v>
      </c>
      <c r="J40" s="207" t="s">
        <v>456</v>
      </c>
      <c r="K40" s="286" t="s">
        <v>10</v>
      </c>
      <c r="L40" s="287">
        <v>1</v>
      </c>
      <c r="M40" s="296">
        <v>287</v>
      </c>
      <c r="N40" s="296">
        <v>592</v>
      </c>
      <c r="O40" s="207">
        <v>25</v>
      </c>
      <c r="P40" s="207" t="s">
        <v>460</v>
      </c>
      <c r="Q40" s="295" t="s">
        <v>134</v>
      </c>
      <c r="R40" s="207" t="s">
        <v>137</v>
      </c>
      <c r="S40" s="207" t="s">
        <v>140</v>
      </c>
      <c r="T40" s="288" t="s">
        <v>157</v>
      </c>
      <c r="U40" s="289" t="s">
        <v>154</v>
      </c>
      <c r="V40" s="290"/>
      <c r="W40" s="712"/>
      <c r="X40" s="712"/>
      <c r="Y40" s="353"/>
      <c r="Z40" s="334"/>
      <c r="AA40" s="291"/>
      <c r="AB40" s="292"/>
      <c r="AC40" s="359"/>
      <c r="AD40" s="292">
        <f t="shared" si="8"/>
        <v>0</v>
      </c>
      <c r="AE40" s="627"/>
      <c r="AF40" s="627"/>
      <c r="AG40" s="630"/>
      <c r="AH40" s="293" t="e">
        <f t="shared" si="2"/>
        <v>#DIV/0!</v>
      </c>
      <c r="AI40" s="624"/>
      <c r="AJ40" s="624"/>
      <c r="AK40" s="621"/>
      <c r="AL40" s="293" t="e">
        <f t="shared" si="3"/>
        <v>#DIV/0!</v>
      </c>
      <c r="AM40" s="624"/>
      <c r="AN40" s="624"/>
      <c r="AO40" s="621"/>
      <c r="AP40" s="293" t="e">
        <f t="shared" si="4"/>
        <v>#DIV/0!</v>
      </c>
      <c r="AQ40" s="624"/>
      <c r="AR40" s="624"/>
      <c r="AS40" s="621"/>
      <c r="AT40" s="293" t="e">
        <f t="shared" si="5"/>
        <v>#DIV/0!</v>
      </c>
      <c r="AU40" s="624"/>
      <c r="AV40" s="624"/>
      <c r="AW40" s="621"/>
      <c r="AX40" s="293" t="e">
        <f t="shared" si="6"/>
        <v>#DIV/0!</v>
      </c>
      <c r="AY40" s="624"/>
      <c r="AZ40" s="621"/>
      <c r="BA40" s="618"/>
    </row>
    <row r="41" spans="1:53" s="281" customFormat="1" ht="16.5" customHeight="1" x14ac:dyDescent="0.25">
      <c r="A41" s="207" t="s">
        <v>440</v>
      </c>
      <c r="B41" s="282" t="s">
        <v>255</v>
      </c>
      <c r="C41" s="283" t="s">
        <v>490</v>
      </c>
      <c r="D41" s="191" t="str">
        <f t="shared" si="0"/>
        <v>026003VENP_Atelier</v>
      </c>
      <c r="E41" s="294" t="str">
        <f t="shared" si="1"/>
        <v>026003VENP_Atelier_Cta_07</v>
      </c>
      <c r="F41" s="192" t="s">
        <v>12</v>
      </c>
      <c r="G41" s="192" t="s">
        <v>14</v>
      </c>
      <c r="H41" s="207">
        <v>2</v>
      </c>
      <c r="I41" s="207" t="s">
        <v>267</v>
      </c>
      <c r="J41" s="207" t="s">
        <v>461</v>
      </c>
      <c r="K41" s="286" t="s">
        <v>10</v>
      </c>
      <c r="L41" s="287">
        <v>2</v>
      </c>
      <c r="M41" s="207">
        <v>210</v>
      </c>
      <c r="N41" s="207">
        <v>490</v>
      </c>
      <c r="O41" s="207">
        <v>95</v>
      </c>
      <c r="P41" s="207"/>
      <c r="Q41" s="295" t="s">
        <v>134</v>
      </c>
      <c r="R41" s="207" t="s">
        <v>136</v>
      </c>
      <c r="S41" s="207" t="s">
        <v>138</v>
      </c>
      <c r="T41" s="288" t="s">
        <v>158</v>
      </c>
      <c r="U41" s="289" t="s">
        <v>148</v>
      </c>
      <c r="V41" s="290"/>
      <c r="W41" s="712"/>
      <c r="X41" s="712"/>
      <c r="Y41" s="353"/>
      <c r="Z41" s="334"/>
      <c r="AA41" s="291"/>
      <c r="AB41" s="292"/>
      <c r="AC41" s="359"/>
      <c r="AD41" s="292">
        <f t="shared" si="8"/>
        <v>0</v>
      </c>
      <c r="AE41" s="627"/>
      <c r="AF41" s="627"/>
      <c r="AG41" s="630"/>
      <c r="AH41" s="293" t="e">
        <f t="shared" si="2"/>
        <v>#DIV/0!</v>
      </c>
      <c r="AI41" s="624"/>
      <c r="AJ41" s="624"/>
      <c r="AK41" s="621"/>
      <c r="AL41" s="293" t="e">
        <f t="shared" si="3"/>
        <v>#DIV/0!</v>
      </c>
      <c r="AM41" s="624"/>
      <c r="AN41" s="624"/>
      <c r="AO41" s="621"/>
      <c r="AP41" s="293" t="e">
        <f t="shared" si="4"/>
        <v>#DIV/0!</v>
      </c>
      <c r="AQ41" s="624"/>
      <c r="AR41" s="624"/>
      <c r="AS41" s="621"/>
      <c r="AT41" s="293" t="e">
        <f t="shared" si="5"/>
        <v>#DIV/0!</v>
      </c>
      <c r="AU41" s="624"/>
      <c r="AV41" s="624"/>
      <c r="AW41" s="621"/>
      <c r="AX41" s="293" t="e">
        <f t="shared" si="6"/>
        <v>#DIV/0!</v>
      </c>
      <c r="AY41" s="624"/>
      <c r="AZ41" s="621"/>
      <c r="BA41" s="618"/>
    </row>
    <row r="42" spans="1:53" s="281" customFormat="1" ht="16.5" customHeight="1" x14ac:dyDescent="0.25">
      <c r="A42" s="207" t="s">
        <v>440</v>
      </c>
      <c r="B42" s="282" t="s">
        <v>274</v>
      </c>
      <c r="C42" s="283" t="s">
        <v>490</v>
      </c>
      <c r="D42" s="191" t="str">
        <f t="shared" si="0"/>
        <v>026007VENP_Douves SO</v>
      </c>
      <c r="E42" s="294" t="str">
        <f t="shared" si="1"/>
        <v>026007VENP_Douves SO_Cta_01</v>
      </c>
      <c r="F42" s="192" t="s">
        <v>12</v>
      </c>
      <c r="G42" s="192" t="s">
        <v>14</v>
      </c>
      <c r="H42" s="207">
        <v>2</v>
      </c>
      <c r="I42" s="207" t="s">
        <v>462</v>
      </c>
      <c r="J42" s="207" t="s">
        <v>442</v>
      </c>
      <c r="K42" s="286" t="s">
        <v>10</v>
      </c>
      <c r="L42" s="287">
        <v>2</v>
      </c>
      <c r="M42" s="207">
        <v>592</v>
      </c>
      <c r="N42" s="207">
        <v>592</v>
      </c>
      <c r="O42" s="207">
        <v>25</v>
      </c>
      <c r="P42" s="207" t="s">
        <v>463</v>
      </c>
      <c r="Q42" s="295" t="s">
        <v>134</v>
      </c>
      <c r="R42" s="207" t="s">
        <v>137</v>
      </c>
      <c r="S42" s="207" t="s">
        <v>146</v>
      </c>
      <c r="T42" s="288" t="s">
        <v>168</v>
      </c>
      <c r="U42" s="289" t="s">
        <v>154</v>
      </c>
      <c r="V42" s="290"/>
      <c r="W42" s="712"/>
      <c r="X42" s="712"/>
      <c r="Y42" s="353"/>
      <c r="Z42" s="334"/>
      <c r="AA42" s="291"/>
      <c r="AB42" s="292"/>
      <c r="AC42" s="359"/>
      <c r="AD42" s="292">
        <f t="shared" si="8"/>
        <v>0</v>
      </c>
      <c r="AE42" s="627"/>
      <c r="AF42" s="627"/>
      <c r="AG42" s="630"/>
      <c r="AH42" s="293" t="e">
        <f t="shared" si="2"/>
        <v>#DIV/0!</v>
      </c>
      <c r="AI42" s="624"/>
      <c r="AJ42" s="624"/>
      <c r="AK42" s="621"/>
      <c r="AL42" s="293" t="e">
        <f t="shared" si="3"/>
        <v>#DIV/0!</v>
      </c>
      <c r="AM42" s="624"/>
      <c r="AN42" s="624"/>
      <c r="AO42" s="621"/>
      <c r="AP42" s="293" t="e">
        <f t="shared" si="4"/>
        <v>#DIV/0!</v>
      </c>
      <c r="AQ42" s="624"/>
      <c r="AR42" s="624"/>
      <c r="AS42" s="621"/>
      <c r="AT42" s="293" t="e">
        <f t="shared" si="5"/>
        <v>#DIV/0!</v>
      </c>
      <c r="AU42" s="624"/>
      <c r="AV42" s="624"/>
      <c r="AW42" s="621"/>
      <c r="AX42" s="293" t="e">
        <f t="shared" si="6"/>
        <v>#DIV/0!</v>
      </c>
      <c r="AY42" s="624"/>
      <c r="AZ42" s="621"/>
      <c r="BA42" s="618"/>
    </row>
    <row r="43" spans="1:53" s="281" customFormat="1" ht="16.5" customHeight="1" x14ac:dyDescent="0.25">
      <c r="A43" s="207" t="s">
        <v>440</v>
      </c>
      <c r="B43" s="282" t="s">
        <v>274</v>
      </c>
      <c r="C43" s="283" t="s">
        <v>490</v>
      </c>
      <c r="D43" s="191" t="str">
        <f t="shared" si="0"/>
        <v>026007VENP_Douves SO</v>
      </c>
      <c r="E43" s="294" t="str">
        <f t="shared" si="1"/>
        <v>026007VENP_Douves SO_Cta_01</v>
      </c>
      <c r="F43" s="192" t="s">
        <v>12</v>
      </c>
      <c r="G43" s="192" t="s">
        <v>14</v>
      </c>
      <c r="H43" s="207">
        <v>2</v>
      </c>
      <c r="I43" s="207" t="s">
        <v>462</v>
      </c>
      <c r="J43" s="207" t="s">
        <v>442</v>
      </c>
      <c r="K43" s="286" t="s">
        <v>10</v>
      </c>
      <c r="L43" s="287">
        <v>2</v>
      </c>
      <c r="M43" s="207">
        <v>287</v>
      </c>
      <c r="N43" s="207">
        <v>592</v>
      </c>
      <c r="O43" s="207">
        <v>25</v>
      </c>
      <c r="P43" s="207" t="s">
        <v>464</v>
      </c>
      <c r="Q43" s="295" t="s">
        <v>134</v>
      </c>
      <c r="R43" s="207" t="s">
        <v>137</v>
      </c>
      <c r="S43" s="207" t="s">
        <v>146</v>
      </c>
      <c r="T43" s="288" t="s">
        <v>168</v>
      </c>
      <c r="U43" s="289" t="s">
        <v>154</v>
      </c>
      <c r="V43" s="290"/>
      <c r="W43" s="712"/>
      <c r="X43" s="712"/>
      <c r="Y43" s="353"/>
      <c r="Z43" s="334"/>
      <c r="AA43" s="291"/>
      <c r="AB43" s="292"/>
      <c r="AC43" s="359"/>
      <c r="AD43" s="292">
        <f t="shared" si="8"/>
        <v>0</v>
      </c>
      <c r="AE43" s="627"/>
      <c r="AF43" s="627"/>
      <c r="AG43" s="630"/>
      <c r="AH43" s="293" t="e">
        <f t="shared" si="2"/>
        <v>#DIV/0!</v>
      </c>
      <c r="AI43" s="624"/>
      <c r="AJ43" s="624"/>
      <c r="AK43" s="621"/>
      <c r="AL43" s="293" t="e">
        <f t="shared" si="3"/>
        <v>#DIV/0!</v>
      </c>
      <c r="AM43" s="624"/>
      <c r="AN43" s="624"/>
      <c r="AO43" s="621"/>
      <c r="AP43" s="293" t="e">
        <f t="shared" si="4"/>
        <v>#DIV/0!</v>
      </c>
      <c r="AQ43" s="624"/>
      <c r="AR43" s="624"/>
      <c r="AS43" s="621"/>
      <c r="AT43" s="293" t="e">
        <f t="shared" si="5"/>
        <v>#DIV/0!</v>
      </c>
      <c r="AU43" s="624"/>
      <c r="AV43" s="624"/>
      <c r="AW43" s="621"/>
      <c r="AX43" s="293" t="e">
        <f t="shared" si="6"/>
        <v>#DIV/0!</v>
      </c>
      <c r="AY43" s="624"/>
      <c r="AZ43" s="621"/>
      <c r="BA43" s="618"/>
    </row>
    <row r="44" spans="1:53" s="281" customFormat="1" ht="16.5" customHeight="1" x14ac:dyDescent="0.25">
      <c r="A44" s="207" t="s">
        <v>440</v>
      </c>
      <c r="B44" s="282" t="s">
        <v>274</v>
      </c>
      <c r="C44" s="283" t="s">
        <v>490</v>
      </c>
      <c r="D44" s="191" t="str">
        <f t="shared" si="0"/>
        <v>026007VENP_Douves SO</v>
      </c>
      <c r="E44" s="294" t="str">
        <f t="shared" si="1"/>
        <v>026007VENP_Douves SO_Cta_01</v>
      </c>
      <c r="F44" s="192" t="s">
        <v>12</v>
      </c>
      <c r="G44" s="192" t="s">
        <v>14</v>
      </c>
      <c r="H44" s="207">
        <v>1</v>
      </c>
      <c r="I44" s="207" t="s">
        <v>462</v>
      </c>
      <c r="J44" s="207" t="s">
        <v>442</v>
      </c>
      <c r="K44" s="286" t="s">
        <v>10</v>
      </c>
      <c r="L44" s="287">
        <v>2</v>
      </c>
      <c r="M44" s="207">
        <v>592</v>
      </c>
      <c r="N44" s="207">
        <v>592</v>
      </c>
      <c r="O44" s="207">
        <v>292</v>
      </c>
      <c r="P44" s="207"/>
      <c r="Q44" s="216" t="s">
        <v>135</v>
      </c>
      <c r="R44" s="207" t="s">
        <v>465</v>
      </c>
      <c r="S44" s="207" t="s">
        <v>139</v>
      </c>
      <c r="T44" s="288" t="s">
        <v>466</v>
      </c>
      <c r="U44" s="289" t="s">
        <v>167</v>
      </c>
      <c r="V44" s="290"/>
      <c r="W44" s="712"/>
      <c r="X44" s="712"/>
      <c r="Y44" s="353"/>
      <c r="Z44" s="334"/>
      <c r="AA44" s="291"/>
      <c r="AB44" s="292"/>
      <c r="AC44" s="359"/>
      <c r="AD44" s="292">
        <f t="shared" si="8"/>
        <v>0</v>
      </c>
      <c r="AE44" s="627"/>
      <c r="AF44" s="627"/>
      <c r="AG44" s="630"/>
      <c r="AH44" s="293" t="e">
        <f t="shared" si="2"/>
        <v>#DIV/0!</v>
      </c>
      <c r="AI44" s="624"/>
      <c r="AJ44" s="624"/>
      <c r="AK44" s="621"/>
      <c r="AL44" s="293" t="e">
        <f t="shared" si="3"/>
        <v>#DIV/0!</v>
      </c>
      <c r="AM44" s="624"/>
      <c r="AN44" s="624"/>
      <c r="AO44" s="621"/>
      <c r="AP44" s="293" t="e">
        <f t="shared" si="4"/>
        <v>#DIV/0!</v>
      </c>
      <c r="AQ44" s="624"/>
      <c r="AR44" s="624"/>
      <c r="AS44" s="621"/>
      <c r="AT44" s="293" t="e">
        <f t="shared" si="5"/>
        <v>#DIV/0!</v>
      </c>
      <c r="AU44" s="624"/>
      <c r="AV44" s="624"/>
      <c r="AW44" s="621"/>
      <c r="AX44" s="293" t="e">
        <f t="shared" si="6"/>
        <v>#DIV/0!</v>
      </c>
      <c r="AY44" s="624"/>
      <c r="AZ44" s="621"/>
      <c r="BA44" s="618"/>
    </row>
    <row r="45" spans="1:53" s="281" customFormat="1" ht="16.5" customHeight="1" x14ac:dyDescent="0.25">
      <c r="A45" s="207" t="s">
        <v>440</v>
      </c>
      <c r="B45" s="282" t="s">
        <v>274</v>
      </c>
      <c r="C45" s="283" t="s">
        <v>490</v>
      </c>
      <c r="D45" s="191" t="str">
        <f t="shared" si="0"/>
        <v>026007VENP_Douves SO</v>
      </c>
      <c r="E45" s="294" t="str">
        <f t="shared" si="1"/>
        <v>026007VENP_Douves SO_Cta_01</v>
      </c>
      <c r="F45" s="192" t="s">
        <v>12</v>
      </c>
      <c r="G45" s="192" t="s">
        <v>14</v>
      </c>
      <c r="H45" s="207">
        <v>1</v>
      </c>
      <c r="I45" s="207" t="s">
        <v>462</v>
      </c>
      <c r="J45" s="207" t="s">
        <v>442</v>
      </c>
      <c r="K45" s="286" t="s">
        <v>10</v>
      </c>
      <c r="L45" s="287">
        <v>2</v>
      </c>
      <c r="M45" s="207">
        <v>287</v>
      </c>
      <c r="N45" s="207">
        <v>592</v>
      </c>
      <c r="O45" s="207">
        <v>292</v>
      </c>
      <c r="P45" s="207"/>
      <c r="Q45" s="216" t="s">
        <v>135</v>
      </c>
      <c r="R45" s="207" t="s">
        <v>465</v>
      </c>
      <c r="S45" s="207" t="s">
        <v>139</v>
      </c>
      <c r="T45" s="288" t="s">
        <v>466</v>
      </c>
      <c r="U45" s="289" t="s">
        <v>167</v>
      </c>
      <c r="V45" s="290"/>
      <c r="W45" s="712"/>
      <c r="X45" s="712"/>
      <c r="Y45" s="353"/>
      <c r="Z45" s="334"/>
      <c r="AA45" s="291"/>
      <c r="AB45" s="292"/>
      <c r="AC45" s="359"/>
      <c r="AD45" s="292">
        <f t="shared" si="8"/>
        <v>0</v>
      </c>
      <c r="AE45" s="627"/>
      <c r="AF45" s="627"/>
      <c r="AG45" s="630"/>
      <c r="AH45" s="293" t="e">
        <f t="shared" si="2"/>
        <v>#DIV/0!</v>
      </c>
      <c r="AI45" s="624"/>
      <c r="AJ45" s="624"/>
      <c r="AK45" s="621"/>
      <c r="AL45" s="293" t="e">
        <f t="shared" si="3"/>
        <v>#DIV/0!</v>
      </c>
      <c r="AM45" s="624"/>
      <c r="AN45" s="624"/>
      <c r="AO45" s="621"/>
      <c r="AP45" s="293" t="e">
        <f t="shared" si="4"/>
        <v>#DIV/0!</v>
      </c>
      <c r="AQ45" s="624"/>
      <c r="AR45" s="624"/>
      <c r="AS45" s="621"/>
      <c r="AT45" s="293" t="e">
        <f t="shared" si="5"/>
        <v>#DIV/0!</v>
      </c>
      <c r="AU45" s="624"/>
      <c r="AV45" s="624"/>
      <c r="AW45" s="621"/>
      <c r="AX45" s="293" t="e">
        <f t="shared" si="6"/>
        <v>#DIV/0!</v>
      </c>
      <c r="AY45" s="624"/>
      <c r="AZ45" s="621"/>
      <c r="BA45" s="618"/>
    </row>
    <row r="46" spans="1:53" s="281" customFormat="1" ht="16.5" customHeight="1" x14ac:dyDescent="0.25">
      <c r="A46" s="207" t="s">
        <v>440</v>
      </c>
      <c r="B46" s="282" t="s">
        <v>274</v>
      </c>
      <c r="C46" s="283" t="s">
        <v>490</v>
      </c>
      <c r="D46" s="191" t="str">
        <f t="shared" si="0"/>
        <v>026007VENP_Douves EXT</v>
      </c>
      <c r="E46" s="294" t="str">
        <f t="shared" si="1"/>
        <v>026007VENP_Douves EXT_Cta_01</v>
      </c>
      <c r="F46" s="192" t="s">
        <v>12</v>
      </c>
      <c r="G46" s="192" t="s">
        <v>14</v>
      </c>
      <c r="H46" s="207">
        <v>3</v>
      </c>
      <c r="I46" s="207" t="s">
        <v>467</v>
      </c>
      <c r="J46" s="207" t="s">
        <v>442</v>
      </c>
      <c r="K46" s="286" t="s">
        <v>10</v>
      </c>
      <c r="L46" s="287">
        <v>2</v>
      </c>
      <c r="M46" s="207">
        <v>592</v>
      </c>
      <c r="N46" s="207">
        <v>592</v>
      </c>
      <c r="O46" s="207">
        <v>25</v>
      </c>
      <c r="P46" s="207" t="s">
        <v>463</v>
      </c>
      <c r="Q46" s="295" t="s">
        <v>134</v>
      </c>
      <c r="R46" s="207" t="s">
        <v>137</v>
      </c>
      <c r="S46" s="207" t="s">
        <v>146</v>
      </c>
      <c r="T46" s="288" t="s">
        <v>168</v>
      </c>
      <c r="U46" s="289" t="s">
        <v>154</v>
      </c>
      <c r="V46" s="290"/>
      <c r="W46" s="712"/>
      <c r="X46" s="712"/>
      <c r="Y46" s="353"/>
      <c r="Z46" s="334"/>
      <c r="AA46" s="291"/>
      <c r="AB46" s="292"/>
      <c r="AC46" s="359"/>
      <c r="AD46" s="292">
        <f t="shared" si="8"/>
        <v>0</v>
      </c>
      <c r="AE46" s="627"/>
      <c r="AF46" s="627"/>
      <c r="AG46" s="630"/>
      <c r="AH46" s="293" t="e">
        <f t="shared" si="2"/>
        <v>#DIV/0!</v>
      </c>
      <c r="AI46" s="624"/>
      <c r="AJ46" s="624"/>
      <c r="AK46" s="621"/>
      <c r="AL46" s="293" t="e">
        <f t="shared" si="3"/>
        <v>#DIV/0!</v>
      </c>
      <c r="AM46" s="624"/>
      <c r="AN46" s="624"/>
      <c r="AO46" s="621"/>
      <c r="AP46" s="293" t="e">
        <f t="shared" si="4"/>
        <v>#DIV/0!</v>
      </c>
      <c r="AQ46" s="624"/>
      <c r="AR46" s="624"/>
      <c r="AS46" s="621"/>
      <c r="AT46" s="293" t="e">
        <f t="shared" si="5"/>
        <v>#DIV/0!</v>
      </c>
      <c r="AU46" s="624"/>
      <c r="AV46" s="624"/>
      <c r="AW46" s="621"/>
      <c r="AX46" s="293" t="e">
        <f t="shared" si="6"/>
        <v>#DIV/0!</v>
      </c>
      <c r="AY46" s="624"/>
      <c r="AZ46" s="621"/>
      <c r="BA46" s="618"/>
    </row>
    <row r="47" spans="1:53" s="297" customFormat="1" ht="16.5" customHeight="1" x14ac:dyDescent="0.25">
      <c r="A47" s="207" t="s">
        <v>440</v>
      </c>
      <c r="B47" s="282" t="s">
        <v>274</v>
      </c>
      <c r="C47" s="283" t="s">
        <v>490</v>
      </c>
      <c r="D47" s="191" t="str">
        <f t="shared" si="0"/>
        <v>026007VENP_Douves EXT</v>
      </c>
      <c r="E47" s="294" t="str">
        <f t="shared" si="1"/>
        <v>026007VENP_Douves EXT_Cta_01</v>
      </c>
      <c r="F47" s="192" t="s">
        <v>12</v>
      </c>
      <c r="G47" s="192" t="s">
        <v>14</v>
      </c>
      <c r="H47" s="207">
        <v>3</v>
      </c>
      <c r="I47" s="207" t="s">
        <v>467</v>
      </c>
      <c r="J47" s="207" t="s">
        <v>442</v>
      </c>
      <c r="K47" s="286" t="s">
        <v>10</v>
      </c>
      <c r="L47" s="287">
        <v>2</v>
      </c>
      <c r="M47" s="207">
        <v>287</v>
      </c>
      <c r="N47" s="207">
        <v>592</v>
      </c>
      <c r="O47" s="207">
        <v>25</v>
      </c>
      <c r="P47" s="207" t="s">
        <v>464</v>
      </c>
      <c r="Q47" s="295" t="s">
        <v>134</v>
      </c>
      <c r="R47" s="207" t="s">
        <v>137</v>
      </c>
      <c r="S47" s="207" t="s">
        <v>146</v>
      </c>
      <c r="T47" s="288" t="s">
        <v>168</v>
      </c>
      <c r="U47" s="289" t="s">
        <v>154</v>
      </c>
      <c r="V47" s="290"/>
      <c r="W47" s="712"/>
      <c r="X47" s="712"/>
      <c r="Y47" s="353"/>
      <c r="Z47" s="334"/>
      <c r="AA47" s="291"/>
      <c r="AB47" s="292"/>
      <c r="AC47" s="359"/>
      <c r="AD47" s="292">
        <f t="shared" si="8"/>
        <v>0</v>
      </c>
      <c r="AE47" s="627"/>
      <c r="AF47" s="627"/>
      <c r="AG47" s="630"/>
      <c r="AH47" s="293" t="e">
        <f t="shared" si="2"/>
        <v>#DIV/0!</v>
      </c>
      <c r="AI47" s="624"/>
      <c r="AJ47" s="624"/>
      <c r="AK47" s="621"/>
      <c r="AL47" s="293" t="e">
        <f t="shared" si="3"/>
        <v>#DIV/0!</v>
      </c>
      <c r="AM47" s="624"/>
      <c r="AN47" s="624"/>
      <c r="AO47" s="621"/>
      <c r="AP47" s="293" t="e">
        <f t="shared" si="4"/>
        <v>#DIV/0!</v>
      </c>
      <c r="AQ47" s="624"/>
      <c r="AR47" s="624"/>
      <c r="AS47" s="621"/>
      <c r="AT47" s="293" t="e">
        <f t="shared" si="5"/>
        <v>#DIV/0!</v>
      </c>
      <c r="AU47" s="624"/>
      <c r="AV47" s="624"/>
      <c r="AW47" s="621"/>
      <c r="AX47" s="293" t="e">
        <f t="shared" si="6"/>
        <v>#DIV/0!</v>
      </c>
      <c r="AY47" s="624"/>
      <c r="AZ47" s="621"/>
      <c r="BA47" s="618"/>
    </row>
    <row r="48" spans="1:53" s="297" customFormat="1" ht="16.5" customHeight="1" x14ac:dyDescent="0.25">
      <c r="A48" s="207" t="s">
        <v>440</v>
      </c>
      <c r="B48" s="282" t="s">
        <v>274</v>
      </c>
      <c r="C48" s="283" t="s">
        <v>490</v>
      </c>
      <c r="D48" s="191" t="str">
        <f t="shared" si="0"/>
        <v>026007VENP_Douves SO</v>
      </c>
      <c r="E48" s="294" t="str">
        <f t="shared" si="1"/>
        <v>026007VENP_Douves SO_Cta_02</v>
      </c>
      <c r="F48" s="192" t="s">
        <v>12</v>
      </c>
      <c r="G48" s="192" t="s">
        <v>14</v>
      </c>
      <c r="H48" s="207">
        <v>3</v>
      </c>
      <c r="I48" s="207" t="s">
        <v>462</v>
      </c>
      <c r="J48" s="207" t="s">
        <v>447</v>
      </c>
      <c r="K48" s="286" t="s">
        <v>10</v>
      </c>
      <c r="L48" s="287">
        <v>4</v>
      </c>
      <c r="M48" s="207">
        <v>592</v>
      </c>
      <c r="N48" s="207">
        <v>592</v>
      </c>
      <c r="O48" s="207">
        <v>25</v>
      </c>
      <c r="P48" s="207" t="s">
        <v>463</v>
      </c>
      <c r="Q48" s="295" t="s">
        <v>134</v>
      </c>
      <c r="R48" s="207" t="s">
        <v>137</v>
      </c>
      <c r="S48" s="207" t="s">
        <v>146</v>
      </c>
      <c r="T48" s="288" t="s">
        <v>168</v>
      </c>
      <c r="U48" s="289" t="s">
        <v>154</v>
      </c>
      <c r="V48" s="290"/>
      <c r="W48" s="712"/>
      <c r="X48" s="712"/>
      <c r="Y48" s="353"/>
      <c r="Z48" s="334"/>
      <c r="AA48" s="291"/>
      <c r="AB48" s="292"/>
      <c r="AC48" s="359"/>
      <c r="AD48" s="292">
        <f t="shared" si="8"/>
        <v>0</v>
      </c>
      <c r="AE48" s="627"/>
      <c r="AF48" s="627"/>
      <c r="AG48" s="630"/>
      <c r="AH48" s="293" t="e">
        <f t="shared" si="2"/>
        <v>#DIV/0!</v>
      </c>
      <c r="AI48" s="624"/>
      <c r="AJ48" s="624"/>
      <c r="AK48" s="621"/>
      <c r="AL48" s="293" t="e">
        <f t="shared" si="3"/>
        <v>#DIV/0!</v>
      </c>
      <c r="AM48" s="624"/>
      <c r="AN48" s="624"/>
      <c r="AO48" s="621"/>
      <c r="AP48" s="293" t="e">
        <f t="shared" si="4"/>
        <v>#DIV/0!</v>
      </c>
      <c r="AQ48" s="624"/>
      <c r="AR48" s="624"/>
      <c r="AS48" s="621"/>
      <c r="AT48" s="293" t="e">
        <f t="shared" si="5"/>
        <v>#DIV/0!</v>
      </c>
      <c r="AU48" s="624"/>
      <c r="AV48" s="624"/>
      <c r="AW48" s="621"/>
      <c r="AX48" s="293" t="e">
        <f t="shared" si="6"/>
        <v>#DIV/0!</v>
      </c>
      <c r="AY48" s="624"/>
      <c r="AZ48" s="621"/>
      <c r="BA48" s="618"/>
    </row>
    <row r="49" spans="1:53" s="281" customFormat="1" ht="16.5" customHeight="1" x14ac:dyDescent="0.25">
      <c r="A49" s="207" t="s">
        <v>440</v>
      </c>
      <c r="B49" s="282" t="s">
        <v>274</v>
      </c>
      <c r="C49" s="283" t="s">
        <v>490</v>
      </c>
      <c r="D49" s="191" t="str">
        <f t="shared" si="0"/>
        <v>026007VENP_Douves SO</v>
      </c>
      <c r="E49" s="294" t="str">
        <f t="shared" si="1"/>
        <v>026007VENP_Douves SO_Cta_02</v>
      </c>
      <c r="F49" s="192" t="s">
        <v>12</v>
      </c>
      <c r="G49" s="192" t="s">
        <v>14</v>
      </c>
      <c r="H49" s="207">
        <v>3</v>
      </c>
      <c r="I49" s="207" t="s">
        <v>462</v>
      </c>
      <c r="J49" s="207" t="s">
        <v>447</v>
      </c>
      <c r="K49" s="286" t="s">
        <v>10</v>
      </c>
      <c r="L49" s="287">
        <v>2</v>
      </c>
      <c r="M49" s="207">
        <v>287</v>
      </c>
      <c r="N49" s="207">
        <v>592</v>
      </c>
      <c r="O49" s="207">
        <v>25</v>
      </c>
      <c r="P49" s="207" t="s">
        <v>464</v>
      </c>
      <c r="Q49" s="295" t="s">
        <v>134</v>
      </c>
      <c r="R49" s="207" t="s">
        <v>137</v>
      </c>
      <c r="S49" s="207" t="s">
        <v>146</v>
      </c>
      <c r="T49" s="288" t="s">
        <v>168</v>
      </c>
      <c r="U49" s="289" t="s">
        <v>154</v>
      </c>
      <c r="V49" s="290"/>
      <c r="W49" s="712"/>
      <c r="X49" s="712"/>
      <c r="Y49" s="353"/>
      <c r="Z49" s="334"/>
      <c r="AA49" s="291"/>
      <c r="AB49" s="292"/>
      <c r="AC49" s="359"/>
      <c r="AD49" s="292">
        <f t="shared" si="8"/>
        <v>0</v>
      </c>
      <c r="AE49" s="627"/>
      <c r="AF49" s="627"/>
      <c r="AG49" s="630"/>
      <c r="AH49" s="293" t="e">
        <f t="shared" si="2"/>
        <v>#DIV/0!</v>
      </c>
      <c r="AI49" s="624"/>
      <c r="AJ49" s="624"/>
      <c r="AK49" s="621"/>
      <c r="AL49" s="293" t="e">
        <f t="shared" si="3"/>
        <v>#DIV/0!</v>
      </c>
      <c r="AM49" s="624"/>
      <c r="AN49" s="624"/>
      <c r="AO49" s="621"/>
      <c r="AP49" s="293" t="e">
        <f t="shared" si="4"/>
        <v>#DIV/0!</v>
      </c>
      <c r="AQ49" s="624"/>
      <c r="AR49" s="624"/>
      <c r="AS49" s="621"/>
      <c r="AT49" s="293" t="e">
        <f t="shared" si="5"/>
        <v>#DIV/0!</v>
      </c>
      <c r="AU49" s="624"/>
      <c r="AV49" s="624"/>
      <c r="AW49" s="621"/>
      <c r="AX49" s="293" t="e">
        <f t="shared" si="6"/>
        <v>#DIV/0!</v>
      </c>
      <c r="AY49" s="624"/>
      <c r="AZ49" s="621"/>
      <c r="BA49" s="618"/>
    </row>
    <row r="50" spans="1:53" s="281" customFormat="1" ht="16.5" customHeight="1" x14ac:dyDescent="0.25">
      <c r="A50" s="207" t="s">
        <v>440</v>
      </c>
      <c r="B50" s="282" t="s">
        <v>274</v>
      </c>
      <c r="C50" s="283" t="s">
        <v>490</v>
      </c>
      <c r="D50" s="191" t="str">
        <f t="shared" si="0"/>
        <v>026007VENP_Douves SO</v>
      </c>
      <c r="E50" s="294" t="str">
        <f t="shared" si="1"/>
        <v>026007VENP_Douves SO_Cta_02</v>
      </c>
      <c r="F50" s="192" t="s">
        <v>12</v>
      </c>
      <c r="G50" s="192" t="s">
        <v>14</v>
      </c>
      <c r="H50" s="207">
        <v>1</v>
      </c>
      <c r="I50" s="207" t="s">
        <v>462</v>
      </c>
      <c r="J50" s="207" t="s">
        <v>447</v>
      </c>
      <c r="K50" s="286" t="s">
        <v>10</v>
      </c>
      <c r="L50" s="287">
        <v>4</v>
      </c>
      <c r="M50" s="207">
        <v>592</v>
      </c>
      <c r="N50" s="207">
        <v>592</v>
      </c>
      <c r="O50" s="207">
        <v>292</v>
      </c>
      <c r="P50" s="207"/>
      <c r="Q50" s="216" t="s">
        <v>135</v>
      </c>
      <c r="R50" s="207" t="s">
        <v>465</v>
      </c>
      <c r="S50" s="207" t="s">
        <v>139</v>
      </c>
      <c r="T50" s="288" t="s">
        <v>466</v>
      </c>
      <c r="U50" s="289" t="s">
        <v>167</v>
      </c>
      <c r="V50" s="290"/>
      <c r="W50" s="712"/>
      <c r="X50" s="712"/>
      <c r="Y50" s="353"/>
      <c r="Z50" s="334"/>
      <c r="AA50" s="291"/>
      <c r="AB50" s="292"/>
      <c r="AC50" s="359"/>
      <c r="AD50" s="292">
        <f t="shared" si="8"/>
        <v>0</v>
      </c>
      <c r="AE50" s="627"/>
      <c r="AF50" s="627"/>
      <c r="AG50" s="630"/>
      <c r="AH50" s="293" t="e">
        <f t="shared" si="2"/>
        <v>#DIV/0!</v>
      </c>
      <c r="AI50" s="624"/>
      <c r="AJ50" s="624"/>
      <c r="AK50" s="621"/>
      <c r="AL50" s="293" t="e">
        <f t="shared" si="3"/>
        <v>#DIV/0!</v>
      </c>
      <c r="AM50" s="624"/>
      <c r="AN50" s="624"/>
      <c r="AO50" s="621"/>
      <c r="AP50" s="293" t="e">
        <f t="shared" si="4"/>
        <v>#DIV/0!</v>
      </c>
      <c r="AQ50" s="624"/>
      <c r="AR50" s="624"/>
      <c r="AS50" s="621"/>
      <c r="AT50" s="293" t="e">
        <f t="shared" si="5"/>
        <v>#DIV/0!</v>
      </c>
      <c r="AU50" s="624"/>
      <c r="AV50" s="624"/>
      <c r="AW50" s="621"/>
      <c r="AX50" s="293" t="e">
        <f t="shared" si="6"/>
        <v>#DIV/0!</v>
      </c>
      <c r="AY50" s="624"/>
      <c r="AZ50" s="621"/>
      <c r="BA50" s="618"/>
    </row>
    <row r="51" spans="1:53" s="281" customFormat="1" ht="16.5" customHeight="1" x14ac:dyDescent="0.25">
      <c r="A51" s="207" t="s">
        <v>440</v>
      </c>
      <c r="B51" s="282" t="s">
        <v>274</v>
      </c>
      <c r="C51" s="283" t="s">
        <v>490</v>
      </c>
      <c r="D51" s="191" t="str">
        <f t="shared" si="0"/>
        <v>026007VENP_Douves SO</v>
      </c>
      <c r="E51" s="294" t="str">
        <f t="shared" si="1"/>
        <v>026007VENP_Douves SO_Cta_02</v>
      </c>
      <c r="F51" s="192" t="s">
        <v>12</v>
      </c>
      <c r="G51" s="192" t="s">
        <v>14</v>
      </c>
      <c r="H51" s="207">
        <v>1</v>
      </c>
      <c r="I51" s="207" t="s">
        <v>462</v>
      </c>
      <c r="J51" s="207" t="s">
        <v>447</v>
      </c>
      <c r="K51" s="286" t="s">
        <v>10</v>
      </c>
      <c r="L51" s="287">
        <v>2</v>
      </c>
      <c r="M51" s="207">
        <v>287</v>
      </c>
      <c r="N51" s="207">
        <v>592</v>
      </c>
      <c r="O51" s="207">
        <v>292</v>
      </c>
      <c r="P51" s="207"/>
      <c r="Q51" s="216" t="s">
        <v>135</v>
      </c>
      <c r="R51" s="207" t="s">
        <v>465</v>
      </c>
      <c r="S51" s="207" t="s">
        <v>139</v>
      </c>
      <c r="T51" s="288" t="s">
        <v>466</v>
      </c>
      <c r="U51" s="289" t="s">
        <v>167</v>
      </c>
      <c r="V51" s="290"/>
      <c r="W51" s="712"/>
      <c r="X51" s="712"/>
      <c r="Y51" s="353"/>
      <c r="Z51" s="334"/>
      <c r="AA51" s="291"/>
      <c r="AB51" s="292"/>
      <c r="AC51" s="359"/>
      <c r="AD51" s="292">
        <f t="shared" si="8"/>
        <v>0</v>
      </c>
      <c r="AE51" s="627"/>
      <c r="AF51" s="627"/>
      <c r="AG51" s="630"/>
      <c r="AH51" s="293" t="e">
        <f t="shared" si="2"/>
        <v>#DIV/0!</v>
      </c>
      <c r="AI51" s="624"/>
      <c r="AJ51" s="624"/>
      <c r="AK51" s="621"/>
      <c r="AL51" s="293" t="e">
        <f t="shared" si="3"/>
        <v>#DIV/0!</v>
      </c>
      <c r="AM51" s="624"/>
      <c r="AN51" s="624"/>
      <c r="AO51" s="621"/>
      <c r="AP51" s="293" t="e">
        <f t="shared" si="4"/>
        <v>#DIV/0!</v>
      </c>
      <c r="AQ51" s="624"/>
      <c r="AR51" s="624"/>
      <c r="AS51" s="621"/>
      <c r="AT51" s="293" t="e">
        <f t="shared" si="5"/>
        <v>#DIV/0!</v>
      </c>
      <c r="AU51" s="624"/>
      <c r="AV51" s="624"/>
      <c r="AW51" s="621"/>
      <c r="AX51" s="293" t="e">
        <f t="shared" si="6"/>
        <v>#DIV/0!</v>
      </c>
      <c r="AY51" s="624"/>
      <c r="AZ51" s="621"/>
      <c r="BA51" s="618"/>
    </row>
    <row r="52" spans="1:53" s="281" customFormat="1" ht="16.5" customHeight="1" x14ac:dyDescent="0.25">
      <c r="A52" s="207" t="s">
        <v>440</v>
      </c>
      <c r="B52" s="282" t="s">
        <v>274</v>
      </c>
      <c r="C52" s="283" t="s">
        <v>490</v>
      </c>
      <c r="D52" s="191" t="str">
        <f t="shared" si="0"/>
        <v>026007VENP_Douves EXT</v>
      </c>
      <c r="E52" s="294" t="str">
        <f t="shared" si="1"/>
        <v>026007VENP_Douves EXT_Cta_02</v>
      </c>
      <c r="F52" s="192" t="s">
        <v>12</v>
      </c>
      <c r="G52" s="192" t="s">
        <v>14</v>
      </c>
      <c r="H52" s="207">
        <v>3</v>
      </c>
      <c r="I52" s="207" t="s">
        <v>467</v>
      </c>
      <c r="J52" s="207" t="s">
        <v>447</v>
      </c>
      <c r="K52" s="286" t="s">
        <v>10</v>
      </c>
      <c r="L52" s="287">
        <v>2</v>
      </c>
      <c r="M52" s="207">
        <v>592</v>
      </c>
      <c r="N52" s="207">
        <v>592</v>
      </c>
      <c r="O52" s="207">
        <v>25</v>
      </c>
      <c r="P52" s="207" t="s">
        <v>463</v>
      </c>
      <c r="Q52" s="295" t="s">
        <v>134</v>
      </c>
      <c r="R52" s="207" t="s">
        <v>137</v>
      </c>
      <c r="S52" s="207" t="s">
        <v>146</v>
      </c>
      <c r="T52" s="288" t="s">
        <v>168</v>
      </c>
      <c r="U52" s="289" t="s">
        <v>154</v>
      </c>
      <c r="V52" s="290"/>
      <c r="W52" s="712"/>
      <c r="X52" s="712"/>
      <c r="Y52" s="353"/>
      <c r="Z52" s="334"/>
      <c r="AA52" s="291"/>
      <c r="AB52" s="292"/>
      <c r="AC52" s="359"/>
      <c r="AD52" s="292">
        <f t="shared" si="8"/>
        <v>0</v>
      </c>
      <c r="AE52" s="627"/>
      <c r="AF52" s="627"/>
      <c r="AG52" s="630"/>
      <c r="AH52" s="293" t="e">
        <f t="shared" si="2"/>
        <v>#DIV/0!</v>
      </c>
      <c r="AI52" s="624"/>
      <c r="AJ52" s="624"/>
      <c r="AK52" s="621"/>
      <c r="AL52" s="293" t="e">
        <f t="shared" si="3"/>
        <v>#DIV/0!</v>
      </c>
      <c r="AM52" s="624"/>
      <c r="AN52" s="624"/>
      <c r="AO52" s="621"/>
      <c r="AP52" s="293" t="e">
        <f t="shared" si="4"/>
        <v>#DIV/0!</v>
      </c>
      <c r="AQ52" s="624"/>
      <c r="AR52" s="624"/>
      <c r="AS52" s="621"/>
      <c r="AT52" s="293" t="e">
        <f t="shared" si="5"/>
        <v>#DIV/0!</v>
      </c>
      <c r="AU52" s="624"/>
      <c r="AV52" s="624"/>
      <c r="AW52" s="621"/>
      <c r="AX52" s="293" t="e">
        <f t="shared" si="6"/>
        <v>#DIV/0!</v>
      </c>
      <c r="AY52" s="624"/>
      <c r="AZ52" s="621"/>
      <c r="BA52" s="618"/>
    </row>
    <row r="53" spans="1:53" s="281" customFormat="1" ht="16.5" customHeight="1" x14ac:dyDescent="0.25">
      <c r="A53" s="207" t="s">
        <v>440</v>
      </c>
      <c r="B53" s="282" t="s">
        <v>274</v>
      </c>
      <c r="C53" s="283" t="s">
        <v>490</v>
      </c>
      <c r="D53" s="191" t="str">
        <f t="shared" ref="D53:D84" si="9">CONCATENATE(B53,G53,K53,I53)</f>
        <v>026007VENP_Douves EXT</v>
      </c>
      <c r="E53" s="294" t="str">
        <f t="shared" ref="E53:E84" si="10">CONCATENATE(B53,G53,K53,I53,K53,J53)</f>
        <v>026007VENP_Douves EXT_Cta_02</v>
      </c>
      <c r="F53" s="192" t="s">
        <v>12</v>
      </c>
      <c r="G53" s="192" t="s">
        <v>14</v>
      </c>
      <c r="H53" s="207">
        <v>3</v>
      </c>
      <c r="I53" s="207" t="s">
        <v>467</v>
      </c>
      <c r="J53" s="207" t="s">
        <v>447</v>
      </c>
      <c r="K53" s="286" t="s">
        <v>10</v>
      </c>
      <c r="L53" s="287">
        <v>2</v>
      </c>
      <c r="M53" s="207">
        <v>287</v>
      </c>
      <c r="N53" s="207">
        <v>592</v>
      </c>
      <c r="O53" s="207">
        <v>25</v>
      </c>
      <c r="P53" s="207" t="s">
        <v>464</v>
      </c>
      <c r="Q53" s="295" t="s">
        <v>134</v>
      </c>
      <c r="R53" s="207" t="s">
        <v>137</v>
      </c>
      <c r="S53" s="207" t="s">
        <v>146</v>
      </c>
      <c r="T53" s="288" t="s">
        <v>168</v>
      </c>
      <c r="U53" s="289" t="s">
        <v>154</v>
      </c>
      <c r="V53" s="290"/>
      <c r="W53" s="712"/>
      <c r="X53" s="712"/>
      <c r="Y53" s="353"/>
      <c r="Z53" s="334"/>
      <c r="AA53" s="291"/>
      <c r="AB53" s="292"/>
      <c r="AC53" s="359"/>
      <c r="AD53" s="292">
        <f t="shared" si="8"/>
        <v>0</v>
      </c>
      <c r="AE53" s="627"/>
      <c r="AF53" s="627"/>
      <c r="AG53" s="630"/>
      <c r="AH53" s="293" t="e">
        <f t="shared" ref="AH53:AH84" si="11">AD53*$E$12</f>
        <v>#DIV/0!</v>
      </c>
      <c r="AI53" s="624"/>
      <c r="AJ53" s="624"/>
      <c r="AK53" s="621"/>
      <c r="AL53" s="293" t="e">
        <f t="shared" ref="AL53:AL84" si="12">AD53*$E$13</f>
        <v>#DIV/0!</v>
      </c>
      <c r="AM53" s="624"/>
      <c r="AN53" s="624"/>
      <c r="AO53" s="621"/>
      <c r="AP53" s="293" t="e">
        <f t="shared" ref="AP53:AP84" si="13">AD53*$E$14</f>
        <v>#DIV/0!</v>
      </c>
      <c r="AQ53" s="624"/>
      <c r="AR53" s="624"/>
      <c r="AS53" s="621"/>
      <c r="AT53" s="293" t="e">
        <f t="shared" ref="AT53:AT84" si="14">AD53*$E$15</f>
        <v>#DIV/0!</v>
      </c>
      <c r="AU53" s="624"/>
      <c r="AV53" s="624"/>
      <c r="AW53" s="621"/>
      <c r="AX53" s="293" t="e">
        <f t="shared" ref="AX53:AX84" si="15">AD53*$E$16</f>
        <v>#DIV/0!</v>
      </c>
      <c r="AY53" s="624"/>
      <c r="AZ53" s="621"/>
      <c r="BA53" s="618"/>
    </row>
    <row r="54" spans="1:53" s="281" customFormat="1" ht="16.5" customHeight="1" x14ac:dyDescent="0.25">
      <c r="A54" s="207" t="s">
        <v>440</v>
      </c>
      <c r="B54" s="282" t="s">
        <v>274</v>
      </c>
      <c r="C54" s="283" t="s">
        <v>490</v>
      </c>
      <c r="D54" s="191" t="str">
        <f t="shared" si="9"/>
        <v>026007VENP_Douves SO</v>
      </c>
      <c r="E54" s="294" t="str">
        <f t="shared" si="10"/>
        <v>026007VENP_Douves SO_Cta_03</v>
      </c>
      <c r="F54" s="192" t="s">
        <v>12</v>
      </c>
      <c r="G54" s="192" t="s">
        <v>14</v>
      </c>
      <c r="H54" s="207">
        <v>3</v>
      </c>
      <c r="I54" s="207" t="s">
        <v>462</v>
      </c>
      <c r="J54" s="207" t="s">
        <v>450</v>
      </c>
      <c r="K54" s="286" t="s">
        <v>10</v>
      </c>
      <c r="L54" s="287">
        <v>4</v>
      </c>
      <c r="M54" s="207">
        <v>592</v>
      </c>
      <c r="N54" s="207">
        <v>592</v>
      </c>
      <c r="O54" s="207">
        <v>25</v>
      </c>
      <c r="P54" s="207" t="s">
        <v>463</v>
      </c>
      <c r="Q54" s="295" t="s">
        <v>134</v>
      </c>
      <c r="R54" s="207" t="s">
        <v>137</v>
      </c>
      <c r="S54" s="207" t="s">
        <v>146</v>
      </c>
      <c r="T54" s="288" t="s">
        <v>168</v>
      </c>
      <c r="U54" s="289" t="s">
        <v>154</v>
      </c>
      <c r="V54" s="290"/>
      <c r="W54" s="712"/>
      <c r="X54" s="712"/>
      <c r="Y54" s="353"/>
      <c r="Z54" s="334"/>
      <c r="AA54" s="291"/>
      <c r="AB54" s="292"/>
      <c r="AC54" s="359"/>
      <c r="AD54" s="292">
        <f t="shared" si="8"/>
        <v>0</v>
      </c>
      <c r="AE54" s="627"/>
      <c r="AF54" s="627"/>
      <c r="AG54" s="630"/>
      <c r="AH54" s="293" t="e">
        <f t="shared" si="11"/>
        <v>#DIV/0!</v>
      </c>
      <c r="AI54" s="624"/>
      <c r="AJ54" s="624"/>
      <c r="AK54" s="621"/>
      <c r="AL54" s="293" t="e">
        <f t="shared" si="12"/>
        <v>#DIV/0!</v>
      </c>
      <c r="AM54" s="624"/>
      <c r="AN54" s="624"/>
      <c r="AO54" s="621"/>
      <c r="AP54" s="293" t="e">
        <f t="shared" si="13"/>
        <v>#DIV/0!</v>
      </c>
      <c r="AQ54" s="624"/>
      <c r="AR54" s="624"/>
      <c r="AS54" s="621"/>
      <c r="AT54" s="293" t="e">
        <f t="shared" si="14"/>
        <v>#DIV/0!</v>
      </c>
      <c r="AU54" s="624"/>
      <c r="AV54" s="624"/>
      <c r="AW54" s="621"/>
      <c r="AX54" s="293" t="e">
        <f t="shared" si="15"/>
        <v>#DIV/0!</v>
      </c>
      <c r="AY54" s="624"/>
      <c r="AZ54" s="621"/>
      <c r="BA54" s="618"/>
    </row>
    <row r="55" spans="1:53" s="281" customFormat="1" ht="16.5" customHeight="1" x14ac:dyDescent="0.25">
      <c r="A55" s="207" t="s">
        <v>440</v>
      </c>
      <c r="B55" s="282" t="s">
        <v>274</v>
      </c>
      <c r="C55" s="283" t="s">
        <v>490</v>
      </c>
      <c r="D55" s="191" t="str">
        <f t="shared" si="9"/>
        <v>026007VENP_Douves SO</v>
      </c>
      <c r="E55" s="294" t="str">
        <f t="shared" si="10"/>
        <v>026007VENP_Douves SO_Cta_03</v>
      </c>
      <c r="F55" s="192" t="s">
        <v>12</v>
      </c>
      <c r="G55" s="192" t="s">
        <v>14</v>
      </c>
      <c r="H55" s="207">
        <v>1</v>
      </c>
      <c r="I55" s="207" t="s">
        <v>462</v>
      </c>
      <c r="J55" s="207" t="s">
        <v>450</v>
      </c>
      <c r="K55" s="286" t="s">
        <v>10</v>
      </c>
      <c r="L55" s="287">
        <v>4</v>
      </c>
      <c r="M55" s="207">
        <v>592</v>
      </c>
      <c r="N55" s="207">
        <v>592</v>
      </c>
      <c r="O55" s="207">
        <v>292</v>
      </c>
      <c r="P55" s="207"/>
      <c r="Q55" s="216" t="s">
        <v>135</v>
      </c>
      <c r="R55" s="207" t="s">
        <v>465</v>
      </c>
      <c r="S55" s="207" t="s">
        <v>139</v>
      </c>
      <c r="T55" s="288" t="s">
        <v>466</v>
      </c>
      <c r="U55" s="289" t="s">
        <v>167</v>
      </c>
      <c r="V55" s="290"/>
      <c r="W55" s="712"/>
      <c r="X55" s="712"/>
      <c r="Y55" s="353"/>
      <c r="Z55" s="334"/>
      <c r="AA55" s="291"/>
      <c r="AB55" s="292"/>
      <c r="AC55" s="359"/>
      <c r="AD55" s="292">
        <f t="shared" si="8"/>
        <v>0</v>
      </c>
      <c r="AE55" s="627"/>
      <c r="AF55" s="627"/>
      <c r="AG55" s="630"/>
      <c r="AH55" s="293" t="e">
        <f t="shared" si="11"/>
        <v>#DIV/0!</v>
      </c>
      <c r="AI55" s="624"/>
      <c r="AJ55" s="624"/>
      <c r="AK55" s="621"/>
      <c r="AL55" s="293" t="e">
        <f t="shared" si="12"/>
        <v>#DIV/0!</v>
      </c>
      <c r="AM55" s="624"/>
      <c r="AN55" s="624"/>
      <c r="AO55" s="621"/>
      <c r="AP55" s="293" t="e">
        <f t="shared" si="13"/>
        <v>#DIV/0!</v>
      </c>
      <c r="AQ55" s="624"/>
      <c r="AR55" s="624"/>
      <c r="AS55" s="621"/>
      <c r="AT55" s="293" t="e">
        <f t="shared" si="14"/>
        <v>#DIV/0!</v>
      </c>
      <c r="AU55" s="624"/>
      <c r="AV55" s="624"/>
      <c r="AW55" s="621"/>
      <c r="AX55" s="293" t="e">
        <f t="shared" si="15"/>
        <v>#DIV/0!</v>
      </c>
      <c r="AY55" s="624"/>
      <c r="AZ55" s="621"/>
      <c r="BA55" s="618"/>
    </row>
    <row r="56" spans="1:53" s="281" customFormat="1" ht="16.5" customHeight="1" x14ac:dyDescent="0.25">
      <c r="A56" s="207" t="s">
        <v>440</v>
      </c>
      <c r="B56" s="282" t="s">
        <v>274</v>
      </c>
      <c r="C56" s="283" t="s">
        <v>490</v>
      </c>
      <c r="D56" s="191" t="str">
        <f t="shared" si="9"/>
        <v>026007VENP_Douves EXT</v>
      </c>
      <c r="E56" s="294" t="str">
        <f t="shared" si="10"/>
        <v>026007VENP_Douves EXT_Cta_03</v>
      </c>
      <c r="F56" s="192" t="s">
        <v>12</v>
      </c>
      <c r="G56" s="192" t="s">
        <v>14</v>
      </c>
      <c r="H56" s="207">
        <v>3</v>
      </c>
      <c r="I56" s="207" t="s">
        <v>467</v>
      </c>
      <c r="J56" s="207" t="s">
        <v>450</v>
      </c>
      <c r="K56" s="286" t="s">
        <v>10</v>
      </c>
      <c r="L56" s="287">
        <v>2</v>
      </c>
      <c r="M56" s="207">
        <v>592</v>
      </c>
      <c r="N56" s="207">
        <v>592</v>
      </c>
      <c r="O56" s="207">
        <v>25</v>
      </c>
      <c r="P56" s="207" t="s">
        <v>463</v>
      </c>
      <c r="Q56" s="295" t="s">
        <v>134</v>
      </c>
      <c r="R56" s="207" t="s">
        <v>137</v>
      </c>
      <c r="S56" s="207" t="s">
        <v>146</v>
      </c>
      <c r="T56" s="288" t="s">
        <v>168</v>
      </c>
      <c r="U56" s="289" t="s">
        <v>154</v>
      </c>
      <c r="V56" s="290"/>
      <c r="W56" s="712"/>
      <c r="X56" s="712"/>
      <c r="Y56" s="353"/>
      <c r="Z56" s="334"/>
      <c r="AA56" s="291"/>
      <c r="AB56" s="292"/>
      <c r="AC56" s="359"/>
      <c r="AD56" s="292">
        <f t="shared" si="8"/>
        <v>0</v>
      </c>
      <c r="AE56" s="627"/>
      <c r="AF56" s="627"/>
      <c r="AG56" s="630"/>
      <c r="AH56" s="293" t="e">
        <f t="shared" si="11"/>
        <v>#DIV/0!</v>
      </c>
      <c r="AI56" s="624"/>
      <c r="AJ56" s="624"/>
      <c r="AK56" s="621"/>
      <c r="AL56" s="293" t="e">
        <f t="shared" si="12"/>
        <v>#DIV/0!</v>
      </c>
      <c r="AM56" s="624"/>
      <c r="AN56" s="624"/>
      <c r="AO56" s="621"/>
      <c r="AP56" s="293" t="e">
        <f t="shared" si="13"/>
        <v>#DIV/0!</v>
      </c>
      <c r="AQ56" s="624"/>
      <c r="AR56" s="624"/>
      <c r="AS56" s="621"/>
      <c r="AT56" s="293" t="e">
        <f t="shared" si="14"/>
        <v>#DIV/0!</v>
      </c>
      <c r="AU56" s="624"/>
      <c r="AV56" s="624"/>
      <c r="AW56" s="621"/>
      <c r="AX56" s="293" t="e">
        <f t="shared" si="15"/>
        <v>#DIV/0!</v>
      </c>
      <c r="AY56" s="624"/>
      <c r="AZ56" s="621"/>
      <c r="BA56" s="618"/>
    </row>
    <row r="57" spans="1:53" s="281" customFormat="1" ht="16.5" customHeight="1" x14ac:dyDescent="0.25">
      <c r="A57" s="207" t="s">
        <v>440</v>
      </c>
      <c r="B57" s="282" t="s">
        <v>274</v>
      </c>
      <c r="C57" s="283" t="s">
        <v>490</v>
      </c>
      <c r="D57" s="191" t="str">
        <f t="shared" si="9"/>
        <v>026007VENP_Douves EXT</v>
      </c>
      <c r="E57" s="294" t="str">
        <f t="shared" si="10"/>
        <v>026007VENP_Douves EXT_Cta_03</v>
      </c>
      <c r="F57" s="192" t="s">
        <v>12</v>
      </c>
      <c r="G57" s="192" t="s">
        <v>14</v>
      </c>
      <c r="H57" s="207">
        <v>3</v>
      </c>
      <c r="I57" s="207" t="s">
        <v>467</v>
      </c>
      <c r="J57" s="207" t="s">
        <v>450</v>
      </c>
      <c r="K57" s="286" t="s">
        <v>10</v>
      </c>
      <c r="L57" s="287">
        <v>2</v>
      </c>
      <c r="M57" s="207">
        <v>287</v>
      </c>
      <c r="N57" s="207">
        <v>592</v>
      </c>
      <c r="O57" s="207">
        <v>25</v>
      </c>
      <c r="P57" s="207" t="s">
        <v>464</v>
      </c>
      <c r="Q57" s="295" t="s">
        <v>134</v>
      </c>
      <c r="R57" s="207" t="s">
        <v>137</v>
      </c>
      <c r="S57" s="207" t="s">
        <v>146</v>
      </c>
      <c r="T57" s="288" t="s">
        <v>168</v>
      </c>
      <c r="U57" s="289" t="s">
        <v>154</v>
      </c>
      <c r="V57" s="290"/>
      <c r="W57" s="712"/>
      <c r="X57" s="712"/>
      <c r="Y57" s="353"/>
      <c r="Z57" s="334"/>
      <c r="AA57" s="291"/>
      <c r="AB57" s="292"/>
      <c r="AC57" s="359"/>
      <c r="AD57" s="292">
        <f t="shared" si="8"/>
        <v>0</v>
      </c>
      <c r="AE57" s="627"/>
      <c r="AF57" s="627"/>
      <c r="AG57" s="630"/>
      <c r="AH57" s="293" t="e">
        <f t="shared" si="11"/>
        <v>#DIV/0!</v>
      </c>
      <c r="AI57" s="624"/>
      <c r="AJ57" s="624"/>
      <c r="AK57" s="621"/>
      <c r="AL57" s="293" t="e">
        <f t="shared" si="12"/>
        <v>#DIV/0!</v>
      </c>
      <c r="AM57" s="624"/>
      <c r="AN57" s="624"/>
      <c r="AO57" s="621"/>
      <c r="AP57" s="293" t="e">
        <f t="shared" si="13"/>
        <v>#DIV/0!</v>
      </c>
      <c r="AQ57" s="624"/>
      <c r="AR57" s="624"/>
      <c r="AS57" s="621"/>
      <c r="AT57" s="293" t="e">
        <f t="shared" si="14"/>
        <v>#DIV/0!</v>
      </c>
      <c r="AU57" s="624"/>
      <c r="AV57" s="624"/>
      <c r="AW57" s="621"/>
      <c r="AX57" s="293" t="e">
        <f t="shared" si="15"/>
        <v>#DIV/0!</v>
      </c>
      <c r="AY57" s="624"/>
      <c r="AZ57" s="621"/>
      <c r="BA57" s="618"/>
    </row>
    <row r="58" spans="1:53" s="281" customFormat="1" ht="16.5" customHeight="1" x14ac:dyDescent="0.25">
      <c r="A58" s="207" t="s">
        <v>440</v>
      </c>
      <c r="B58" s="282" t="s">
        <v>274</v>
      </c>
      <c r="C58" s="283" t="s">
        <v>490</v>
      </c>
      <c r="D58" s="191" t="str">
        <f t="shared" si="9"/>
        <v>026007VENP_Quarantaine</v>
      </c>
      <c r="E58" s="294" t="str">
        <f t="shared" si="10"/>
        <v>026007VENP_Quarantaine_Cta_04</v>
      </c>
      <c r="F58" s="192" t="s">
        <v>12</v>
      </c>
      <c r="G58" s="192" t="s">
        <v>14</v>
      </c>
      <c r="H58" s="207">
        <v>3</v>
      </c>
      <c r="I58" s="207" t="s">
        <v>276</v>
      </c>
      <c r="J58" s="207" t="s">
        <v>451</v>
      </c>
      <c r="K58" s="286" t="s">
        <v>10</v>
      </c>
      <c r="L58" s="287">
        <v>2</v>
      </c>
      <c r="M58" s="207">
        <v>287</v>
      </c>
      <c r="N58" s="207">
        <v>592</v>
      </c>
      <c r="O58" s="207">
        <v>25</v>
      </c>
      <c r="P58" s="207" t="s">
        <v>468</v>
      </c>
      <c r="Q58" s="295" t="s">
        <v>134</v>
      </c>
      <c r="R58" s="207" t="s">
        <v>137</v>
      </c>
      <c r="S58" s="207" t="s">
        <v>146</v>
      </c>
      <c r="T58" s="288" t="s">
        <v>168</v>
      </c>
      <c r="U58" s="289" t="s">
        <v>154</v>
      </c>
      <c r="V58" s="290"/>
      <c r="W58" s="712"/>
      <c r="X58" s="712"/>
      <c r="Y58" s="353"/>
      <c r="Z58" s="334"/>
      <c r="AA58" s="291"/>
      <c r="AB58" s="292"/>
      <c r="AC58" s="359"/>
      <c r="AD58" s="292">
        <f t="shared" si="8"/>
        <v>0</v>
      </c>
      <c r="AE58" s="627"/>
      <c r="AF58" s="627"/>
      <c r="AG58" s="630"/>
      <c r="AH58" s="293" t="e">
        <f t="shared" si="11"/>
        <v>#DIV/0!</v>
      </c>
      <c r="AI58" s="624"/>
      <c r="AJ58" s="624"/>
      <c r="AK58" s="621"/>
      <c r="AL58" s="293" t="e">
        <f t="shared" si="12"/>
        <v>#DIV/0!</v>
      </c>
      <c r="AM58" s="624"/>
      <c r="AN58" s="624"/>
      <c r="AO58" s="621"/>
      <c r="AP58" s="293" t="e">
        <f t="shared" si="13"/>
        <v>#DIV/0!</v>
      </c>
      <c r="AQ58" s="624"/>
      <c r="AR58" s="624"/>
      <c r="AS58" s="621"/>
      <c r="AT58" s="293" t="e">
        <f t="shared" si="14"/>
        <v>#DIV/0!</v>
      </c>
      <c r="AU58" s="624"/>
      <c r="AV58" s="624"/>
      <c r="AW58" s="621"/>
      <c r="AX58" s="293" t="e">
        <f t="shared" si="15"/>
        <v>#DIV/0!</v>
      </c>
      <c r="AY58" s="624"/>
      <c r="AZ58" s="621"/>
      <c r="BA58" s="618"/>
    </row>
    <row r="59" spans="1:53" s="281" customFormat="1" ht="16.5" customHeight="1" x14ac:dyDescent="0.25">
      <c r="A59" s="207" t="s">
        <v>440</v>
      </c>
      <c r="B59" s="282" t="s">
        <v>274</v>
      </c>
      <c r="C59" s="283" t="s">
        <v>490</v>
      </c>
      <c r="D59" s="191" t="str">
        <f t="shared" si="9"/>
        <v>026007VENP_Quarantaine</v>
      </c>
      <c r="E59" s="294" t="str">
        <f t="shared" si="10"/>
        <v>026007VENP_Quarantaine_Cta_04</v>
      </c>
      <c r="F59" s="192" t="s">
        <v>12</v>
      </c>
      <c r="G59" s="192" t="s">
        <v>14</v>
      </c>
      <c r="H59" s="207">
        <v>3</v>
      </c>
      <c r="I59" s="207" t="s">
        <v>276</v>
      </c>
      <c r="J59" s="207" t="s">
        <v>451</v>
      </c>
      <c r="K59" s="286" t="s">
        <v>10</v>
      </c>
      <c r="L59" s="287">
        <v>1</v>
      </c>
      <c r="M59" s="207">
        <v>592</v>
      </c>
      <c r="N59" s="207">
        <v>592</v>
      </c>
      <c r="O59" s="207">
        <v>25</v>
      </c>
      <c r="P59" s="207" t="s">
        <v>463</v>
      </c>
      <c r="Q59" s="295" t="s">
        <v>134</v>
      </c>
      <c r="R59" s="207" t="s">
        <v>137</v>
      </c>
      <c r="S59" s="207" t="s">
        <v>146</v>
      </c>
      <c r="T59" s="288" t="s">
        <v>168</v>
      </c>
      <c r="U59" s="289" t="s">
        <v>154</v>
      </c>
      <c r="V59" s="290"/>
      <c r="W59" s="712"/>
      <c r="X59" s="712"/>
      <c r="Y59" s="353"/>
      <c r="Z59" s="334"/>
      <c r="AA59" s="291"/>
      <c r="AB59" s="292"/>
      <c r="AC59" s="359"/>
      <c r="AD59" s="292">
        <f t="shared" si="8"/>
        <v>0</v>
      </c>
      <c r="AE59" s="627"/>
      <c r="AF59" s="627"/>
      <c r="AG59" s="630"/>
      <c r="AH59" s="293" t="e">
        <f t="shared" si="11"/>
        <v>#DIV/0!</v>
      </c>
      <c r="AI59" s="624"/>
      <c r="AJ59" s="624"/>
      <c r="AK59" s="621"/>
      <c r="AL59" s="293" t="e">
        <f t="shared" si="12"/>
        <v>#DIV/0!</v>
      </c>
      <c r="AM59" s="624"/>
      <c r="AN59" s="624"/>
      <c r="AO59" s="621"/>
      <c r="AP59" s="293" t="e">
        <f t="shared" si="13"/>
        <v>#DIV/0!</v>
      </c>
      <c r="AQ59" s="624"/>
      <c r="AR59" s="624"/>
      <c r="AS59" s="621"/>
      <c r="AT59" s="293" t="e">
        <f t="shared" si="14"/>
        <v>#DIV/0!</v>
      </c>
      <c r="AU59" s="624"/>
      <c r="AV59" s="624"/>
      <c r="AW59" s="621"/>
      <c r="AX59" s="293" t="e">
        <f t="shared" si="15"/>
        <v>#DIV/0!</v>
      </c>
      <c r="AY59" s="624"/>
      <c r="AZ59" s="621"/>
      <c r="BA59" s="618"/>
    </row>
    <row r="60" spans="1:53" s="281" customFormat="1" ht="16.5" customHeight="1" x14ac:dyDescent="0.25">
      <c r="A60" s="207" t="s">
        <v>440</v>
      </c>
      <c r="B60" s="282" t="s">
        <v>274</v>
      </c>
      <c r="C60" s="283" t="s">
        <v>490</v>
      </c>
      <c r="D60" s="191" t="str">
        <f t="shared" si="9"/>
        <v>026007VENP_Quarantaine</v>
      </c>
      <c r="E60" s="294" t="str">
        <f t="shared" si="10"/>
        <v>026007VENP_Quarantaine_Cta_04</v>
      </c>
      <c r="F60" s="192" t="s">
        <v>12</v>
      </c>
      <c r="G60" s="192" t="s">
        <v>14</v>
      </c>
      <c r="H60" s="207">
        <v>1</v>
      </c>
      <c r="I60" s="207" t="s">
        <v>276</v>
      </c>
      <c r="J60" s="207" t="s">
        <v>451</v>
      </c>
      <c r="K60" s="286" t="s">
        <v>10</v>
      </c>
      <c r="L60" s="287">
        <v>1</v>
      </c>
      <c r="M60" s="207">
        <v>592</v>
      </c>
      <c r="N60" s="207">
        <v>592</v>
      </c>
      <c r="O60" s="207">
        <v>292</v>
      </c>
      <c r="P60" s="207"/>
      <c r="Q60" s="216" t="s">
        <v>135</v>
      </c>
      <c r="R60" s="207" t="s">
        <v>465</v>
      </c>
      <c r="S60" s="207" t="s">
        <v>139</v>
      </c>
      <c r="T60" s="288" t="s">
        <v>466</v>
      </c>
      <c r="U60" s="289" t="s">
        <v>167</v>
      </c>
      <c r="V60" s="290"/>
      <c r="W60" s="712"/>
      <c r="X60" s="712"/>
      <c r="Y60" s="353"/>
      <c r="Z60" s="334"/>
      <c r="AA60" s="291"/>
      <c r="AB60" s="292"/>
      <c r="AC60" s="359"/>
      <c r="AD60" s="292">
        <f t="shared" si="8"/>
        <v>0</v>
      </c>
      <c r="AE60" s="627"/>
      <c r="AF60" s="627"/>
      <c r="AG60" s="630"/>
      <c r="AH60" s="293" t="e">
        <f t="shared" si="11"/>
        <v>#DIV/0!</v>
      </c>
      <c r="AI60" s="624"/>
      <c r="AJ60" s="624"/>
      <c r="AK60" s="621"/>
      <c r="AL60" s="293" t="e">
        <f t="shared" si="12"/>
        <v>#DIV/0!</v>
      </c>
      <c r="AM60" s="624"/>
      <c r="AN60" s="624"/>
      <c r="AO60" s="621"/>
      <c r="AP60" s="293" t="e">
        <f t="shared" si="13"/>
        <v>#DIV/0!</v>
      </c>
      <c r="AQ60" s="624"/>
      <c r="AR60" s="624"/>
      <c r="AS60" s="621"/>
      <c r="AT60" s="293" t="e">
        <f t="shared" si="14"/>
        <v>#DIV/0!</v>
      </c>
      <c r="AU60" s="624"/>
      <c r="AV60" s="624"/>
      <c r="AW60" s="621"/>
      <c r="AX60" s="293" t="e">
        <f t="shared" si="15"/>
        <v>#DIV/0!</v>
      </c>
      <c r="AY60" s="624"/>
      <c r="AZ60" s="621"/>
      <c r="BA60" s="618"/>
    </row>
    <row r="61" spans="1:53" s="281" customFormat="1" ht="16.5" customHeight="1" x14ac:dyDescent="0.25">
      <c r="A61" s="207" t="s">
        <v>440</v>
      </c>
      <c r="B61" s="282" t="s">
        <v>274</v>
      </c>
      <c r="C61" s="283" t="s">
        <v>490</v>
      </c>
      <c r="D61" s="191" t="str">
        <f t="shared" si="9"/>
        <v>026007VENP_Quarantaine</v>
      </c>
      <c r="E61" s="294" t="str">
        <f t="shared" si="10"/>
        <v>026007VENP_Quarantaine_Cta_04</v>
      </c>
      <c r="F61" s="192" t="s">
        <v>12</v>
      </c>
      <c r="G61" s="192" t="s">
        <v>14</v>
      </c>
      <c r="H61" s="207">
        <v>1</v>
      </c>
      <c r="I61" s="207" t="s">
        <v>276</v>
      </c>
      <c r="J61" s="207" t="s">
        <v>451</v>
      </c>
      <c r="K61" s="286" t="s">
        <v>10</v>
      </c>
      <c r="L61" s="287">
        <v>2</v>
      </c>
      <c r="M61" s="207">
        <v>287</v>
      </c>
      <c r="N61" s="207">
        <v>592</v>
      </c>
      <c r="O61" s="207">
        <v>292</v>
      </c>
      <c r="P61" s="207"/>
      <c r="Q61" s="216" t="s">
        <v>135</v>
      </c>
      <c r="R61" s="207" t="s">
        <v>465</v>
      </c>
      <c r="S61" s="207" t="s">
        <v>139</v>
      </c>
      <c r="T61" s="288" t="s">
        <v>466</v>
      </c>
      <c r="U61" s="289" t="s">
        <v>167</v>
      </c>
      <c r="V61" s="290"/>
      <c r="W61" s="712"/>
      <c r="X61" s="712"/>
      <c r="Y61" s="353"/>
      <c r="Z61" s="334"/>
      <c r="AA61" s="291"/>
      <c r="AB61" s="292"/>
      <c r="AC61" s="359"/>
      <c r="AD61" s="292">
        <f t="shared" si="8"/>
        <v>0</v>
      </c>
      <c r="AE61" s="627"/>
      <c r="AF61" s="627"/>
      <c r="AG61" s="630"/>
      <c r="AH61" s="293" t="e">
        <f t="shared" si="11"/>
        <v>#DIV/0!</v>
      </c>
      <c r="AI61" s="624"/>
      <c r="AJ61" s="624"/>
      <c r="AK61" s="621"/>
      <c r="AL61" s="293" t="e">
        <f t="shared" si="12"/>
        <v>#DIV/0!</v>
      </c>
      <c r="AM61" s="624"/>
      <c r="AN61" s="624"/>
      <c r="AO61" s="621"/>
      <c r="AP61" s="293" t="e">
        <f t="shared" si="13"/>
        <v>#DIV/0!</v>
      </c>
      <c r="AQ61" s="624"/>
      <c r="AR61" s="624"/>
      <c r="AS61" s="621"/>
      <c r="AT61" s="293" t="e">
        <f t="shared" si="14"/>
        <v>#DIV/0!</v>
      </c>
      <c r="AU61" s="624"/>
      <c r="AV61" s="624"/>
      <c r="AW61" s="621"/>
      <c r="AX61" s="293" t="e">
        <f t="shared" si="15"/>
        <v>#DIV/0!</v>
      </c>
      <c r="AY61" s="624"/>
      <c r="AZ61" s="621"/>
      <c r="BA61" s="618"/>
    </row>
    <row r="62" spans="1:53" s="281" customFormat="1" ht="16.5" customHeight="1" x14ac:dyDescent="0.25">
      <c r="A62" s="207" t="s">
        <v>440</v>
      </c>
      <c r="B62" s="282" t="s">
        <v>274</v>
      </c>
      <c r="C62" s="283" t="s">
        <v>490</v>
      </c>
      <c r="D62" s="191" t="str">
        <f t="shared" si="9"/>
        <v>026007VENP_Quarantaine</v>
      </c>
      <c r="E62" s="294" t="str">
        <f t="shared" si="10"/>
        <v>026007VENP_Quarantaine_Cta_04</v>
      </c>
      <c r="F62" s="192" t="s">
        <v>12</v>
      </c>
      <c r="G62" s="192" t="s">
        <v>14</v>
      </c>
      <c r="H62" s="207">
        <v>3</v>
      </c>
      <c r="I62" s="207" t="s">
        <v>276</v>
      </c>
      <c r="J62" s="207" t="s">
        <v>451</v>
      </c>
      <c r="K62" s="286" t="s">
        <v>10</v>
      </c>
      <c r="L62" s="287">
        <v>2</v>
      </c>
      <c r="M62" s="207">
        <v>287</v>
      </c>
      <c r="N62" s="207">
        <v>592</v>
      </c>
      <c r="O62" s="207">
        <v>25</v>
      </c>
      <c r="P62" s="207" t="s">
        <v>468</v>
      </c>
      <c r="Q62" s="295" t="s">
        <v>134</v>
      </c>
      <c r="R62" s="207" t="s">
        <v>137</v>
      </c>
      <c r="S62" s="207" t="s">
        <v>146</v>
      </c>
      <c r="T62" s="288" t="s">
        <v>168</v>
      </c>
      <c r="U62" s="289" t="s">
        <v>154</v>
      </c>
      <c r="V62" s="290"/>
      <c r="W62" s="712"/>
      <c r="X62" s="712"/>
      <c r="Y62" s="353"/>
      <c r="Z62" s="334"/>
      <c r="AA62" s="291"/>
      <c r="AB62" s="292"/>
      <c r="AC62" s="359"/>
      <c r="AD62" s="292">
        <f t="shared" si="8"/>
        <v>0</v>
      </c>
      <c r="AE62" s="627"/>
      <c r="AF62" s="627"/>
      <c r="AG62" s="630"/>
      <c r="AH62" s="293" t="e">
        <f t="shared" si="11"/>
        <v>#DIV/0!</v>
      </c>
      <c r="AI62" s="624"/>
      <c r="AJ62" s="624"/>
      <c r="AK62" s="621"/>
      <c r="AL62" s="293" t="e">
        <f t="shared" si="12"/>
        <v>#DIV/0!</v>
      </c>
      <c r="AM62" s="624"/>
      <c r="AN62" s="624"/>
      <c r="AO62" s="621"/>
      <c r="AP62" s="293" t="e">
        <f t="shared" si="13"/>
        <v>#DIV/0!</v>
      </c>
      <c r="AQ62" s="624"/>
      <c r="AR62" s="624"/>
      <c r="AS62" s="621"/>
      <c r="AT62" s="293" t="e">
        <f t="shared" si="14"/>
        <v>#DIV/0!</v>
      </c>
      <c r="AU62" s="624"/>
      <c r="AV62" s="624"/>
      <c r="AW62" s="621"/>
      <c r="AX62" s="293" t="e">
        <f t="shared" si="15"/>
        <v>#DIV/0!</v>
      </c>
      <c r="AY62" s="624"/>
      <c r="AZ62" s="621"/>
      <c r="BA62" s="618"/>
    </row>
    <row r="63" spans="1:53" s="281" customFormat="1" ht="16.5" customHeight="1" x14ac:dyDescent="0.25">
      <c r="A63" s="207" t="s">
        <v>440</v>
      </c>
      <c r="B63" s="282" t="s">
        <v>274</v>
      </c>
      <c r="C63" s="283" t="s">
        <v>490</v>
      </c>
      <c r="D63" s="191" t="str">
        <f t="shared" si="9"/>
        <v>026007VENP_Quarantaine</v>
      </c>
      <c r="E63" s="294" t="str">
        <f t="shared" si="10"/>
        <v>026007VENP_Quarantaine_Cta_04</v>
      </c>
      <c r="F63" s="192" t="s">
        <v>12</v>
      </c>
      <c r="G63" s="192" t="s">
        <v>14</v>
      </c>
      <c r="H63" s="207">
        <v>3</v>
      </c>
      <c r="I63" s="207" t="s">
        <v>276</v>
      </c>
      <c r="J63" s="207" t="s">
        <v>451</v>
      </c>
      <c r="K63" s="286" t="s">
        <v>10</v>
      </c>
      <c r="L63" s="287">
        <v>1</v>
      </c>
      <c r="M63" s="207">
        <v>592</v>
      </c>
      <c r="N63" s="207">
        <v>592</v>
      </c>
      <c r="O63" s="207">
        <v>25</v>
      </c>
      <c r="P63" s="207" t="s">
        <v>463</v>
      </c>
      <c r="Q63" s="295" t="s">
        <v>134</v>
      </c>
      <c r="R63" s="207" t="s">
        <v>137</v>
      </c>
      <c r="S63" s="207" t="s">
        <v>146</v>
      </c>
      <c r="T63" s="288" t="s">
        <v>168</v>
      </c>
      <c r="U63" s="289" t="s">
        <v>154</v>
      </c>
      <c r="V63" s="290"/>
      <c r="W63" s="712"/>
      <c r="X63" s="712"/>
      <c r="Y63" s="353"/>
      <c r="Z63" s="334"/>
      <c r="AA63" s="291"/>
      <c r="AB63" s="292"/>
      <c r="AC63" s="359"/>
      <c r="AD63" s="292">
        <f t="shared" si="8"/>
        <v>0</v>
      </c>
      <c r="AE63" s="627"/>
      <c r="AF63" s="627"/>
      <c r="AG63" s="630"/>
      <c r="AH63" s="293" t="e">
        <f t="shared" si="11"/>
        <v>#DIV/0!</v>
      </c>
      <c r="AI63" s="624"/>
      <c r="AJ63" s="624"/>
      <c r="AK63" s="621"/>
      <c r="AL63" s="293" t="e">
        <f t="shared" si="12"/>
        <v>#DIV/0!</v>
      </c>
      <c r="AM63" s="624"/>
      <c r="AN63" s="624"/>
      <c r="AO63" s="621"/>
      <c r="AP63" s="293" t="e">
        <f t="shared" si="13"/>
        <v>#DIV/0!</v>
      </c>
      <c r="AQ63" s="624"/>
      <c r="AR63" s="624"/>
      <c r="AS63" s="621"/>
      <c r="AT63" s="293" t="e">
        <f t="shared" si="14"/>
        <v>#DIV/0!</v>
      </c>
      <c r="AU63" s="624"/>
      <c r="AV63" s="624"/>
      <c r="AW63" s="621"/>
      <c r="AX63" s="293" t="e">
        <f t="shared" si="15"/>
        <v>#DIV/0!</v>
      </c>
      <c r="AY63" s="624"/>
      <c r="AZ63" s="621"/>
      <c r="BA63" s="618"/>
    </row>
    <row r="64" spans="1:53" s="281" customFormat="1" ht="16.5" customHeight="1" x14ac:dyDescent="0.25">
      <c r="A64" s="207" t="s">
        <v>440</v>
      </c>
      <c r="B64" s="282" t="s">
        <v>274</v>
      </c>
      <c r="C64" s="283" t="s">
        <v>490</v>
      </c>
      <c r="D64" s="191" t="str">
        <f t="shared" si="9"/>
        <v>026007VENP_Quarantaine</v>
      </c>
      <c r="E64" s="294" t="str">
        <f t="shared" si="10"/>
        <v>026007VENP_Quarantaine_Cta_05</v>
      </c>
      <c r="F64" s="192" t="s">
        <v>12</v>
      </c>
      <c r="G64" s="192" t="s">
        <v>14</v>
      </c>
      <c r="H64" s="207">
        <v>3</v>
      </c>
      <c r="I64" s="207" t="s">
        <v>276</v>
      </c>
      <c r="J64" s="207" t="s">
        <v>453</v>
      </c>
      <c r="K64" s="286" t="s">
        <v>10</v>
      </c>
      <c r="L64" s="287">
        <v>4</v>
      </c>
      <c r="M64" s="207">
        <v>592</v>
      </c>
      <c r="N64" s="207">
        <v>592</v>
      </c>
      <c r="O64" s="207">
        <v>25</v>
      </c>
      <c r="P64" s="207" t="s">
        <v>463</v>
      </c>
      <c r="Q64" s="295" t="s">
        <v>134</v>
      </c>
      <c r="R64" s="207" t="s">
        <v>137</v>
      </c>
      <c r="S64" s="207" t="s">
        <v>146</v>
      </c>
      <c r="T64" s="288" t="s">
        <v>168</v>
      </c>
      <c r="U64" s="289" t="s">
        <v>154</v>
      </c>
      <c r="V64" s="290"/>
      <c r="W64" s="712"/>
      <c r="X64" s="712"/>
      <c r="Y64" s="353"/>
      <c r="Z64" s="334"/>
      <c r="AA64" s="291"/>
      <c r="AB64" s="292"/>
      <c r="AC64" s="359"/>
      <c r="AD64" s="292">
        <f t="shared" si="8"/>
        <v>0</v>
      </c>
      <c r="AE64" s="627"/>
      <c r="AF64" s="627"/>
      <c r="AG64" s="630"/>
      <c r="AH64" s="293" t="e">
        <f t="shared" si="11"/>
        <v>#DIV/0!</v>
      </c>
      <c r="AI64" s="624"/>
      <c r="AJ64" s="624"/>
      <c r="AK64" s="621"/>
      <c r="AL64" s="293" t="e">
        <f t="shared" si="12"/>
        <v>#DIV/0!</v>
      </c>
      <c r="AM64" s="624"/>
      <c r="AN64" s="624"/>
      <c r="AO64" s="621"/>
      <c r="AP64" s="293" t="e">
        <f t="shared" si="13"/>
        <v>#DIV/0!</v>
      </c>
      <c r="AQ64" s="624"/>
      <c r="AR64" s="624"/>
      <c r="AS64" s="621"/>
      <c r="AT64" s="293" t="e">
        <f t="shared" si="14"/>
        <v>#DIV/0!</v>
      </c>
      <c r="AU64" s="624"/>
      <c r="AV64" s="624"/>
      <c r="AW64" s="621"/>
      <c r="AX64" s="293" t="e">
        <f t="shared" si="15"/>
        <v>#DIV/0!</v>
      </c>
      <c r="AY64" s="624"/>
      <c r="AZ64" s="621"/>
      <c r="BA64" s="618"/>
    </row>
    <row r="65" spans="1:53" s="281" customFormat="1" ht="16.5" customHeight="1" x14ac:dyDescent="0.25">
      <c r="A65" s="207" t="s">
        <v>440</v>
      </c>
      <c r="B65" s="282" t="s">
        <v>274</v>
      </c>
      <c r="C65" s="283" t="s">
        <v>490</v>
      </c>
      <c r="D65" s="191" t="str">
        <f t="shared" si="9"/>
        <v>026007VENP_Quarantaine</v>
      </c>
      <c r="E65" s="294" t="str">
        <f t="shared" si="10"/>
        <v>026007VENP_Quarantaine_Cta_05</v>
      </c>
      <c r="F65" s="192" t="s">
        <v>12</v>
      </c>
      <c r="G65" s="192" t="s">
        <v>14</v>
      </c>
      <c r="H65" s="207">
        <v>1</v>
      </c>
      <c r="I65" s="207" t="s">
        <v>276</v>
      </c>
      <c r="J65" s="207" t="s">
        <v>453</v>
      </c>
      <c r="K65" s="286" t="s">
        <v>10</v>
      </c>
      <c r="L65" s="287">
        <v>4</v>
      </c>
      <c r="M65" s="207">
        <v>592</v>
      </c>
      <c r="N65" s="207">
        <v>592</v>
      </c>
      <c r="O65" s="207">
        <v>292</v>
      </c>
      <c r="P65" s="207"/>
      <c r="Q65" s="216" t="s">
        <v>135</v>
      </c>
      <c r="R65" s="207" t="s">
        <v>465</v>
      </c>
      <c r="S65" s="207" t="s">
        <v>139</v>
      </c>
      <c r="T65" s="288" t="s">
        <v>466</v>
      </c>
      <c r="U65" s="289" t="s">
        <v>167</v>
      </c>
      <c r="V65" s="290"/>
      <c r="W65" s="712"/>
      <c r="X65" s="712"/>
      <c r="Y65" s="353"/>
      <c r="Z65" s="334"/>
      <c r="AA65" s="291"/>
      <c r="AB65" s="292"/>
      <c r="AC65" s="359"/>
      <c r="AD65" s="292">
        <f t="shared" si="8"/>
        <v>0</v>
      </c>
      <c r="AE65" s="627"/>
      <c r="AF65" s="627"/>
      <c r="AG65" s="630"/>
      <c r="AH65" s="293" t="e">
        <f t="shared" si="11"/>
        <v>#DIV/0!</v>
      </c>
      <c r="AI65" s="624"/>
      <c r="AJ65" s="624"/>
      <c r="AK65" s="621"/>
      <c r="AL65" s="293" t="e">
        <f t="shared" si="12"/>
        <v>#DIV/0!</v>
      </c>
      <c r="AM65" s="624"/>
      <c r="AN65" s="624"/>
      <c r="AO65" s="621"/>
      <c r="AP65" s="293" t="e">
        <f t="shared" si="13"/>
        <v>#DIV/0!</v>
      </c>
      <c r="AQ65" s="624"/>
      <c r="AR65" s="624"/>
      <c r="AS65" s="621"/>
      <c r="AT65" s="293" t="e">
        <f t="shared" si="14"/>
        <v>#DIV/0!</v>
      </c>
      <c r="AU65" s="624"/>
      <c r="AV65" s="624"/>
      <c r="AW65" s="621"/>
      <c r="AX65" s="293" t="e">
        <f t="shared" si="15"/>
        <v>#DIV/0!</v>
      </c>
      <c r="AY65" s="624"/>
      <c r="AZ65" s="621"/>
      <c r="BA65" s="618"/>
    </row>
    <row r="66" spans="1:53" s="281" customFormat="1" ht="16.5" customHeight="1" x14ac:dyDescent="0.25">
      <c r="A66" s="207" t="s">
        <v>440</v>
      </c>
      <c r="B66" s="282" t="s">
        <v>274</v>
      </c>
      <c r="C66" s="283" t="s">
        <v>490</v>
      </c>
      <c r="D66" s="191" t="str">
        <f t="shared" si="9"/>
        <v>026007VENP_Quarantaine</v>
      </c>
      <c r="E66" s="294" t="str">
        <f t="shared" si="10"/>
        <v>026007VENP_Quarantaine_Cta_05</v>
      </c>
      <c r="F66" s="192" t="s">
        <v>12</v>
      </c>
      <c r="G66" s="192" t="s">
        <v>14</v>
      </c>
      <c r="H66" s="207">
        <v>3</v>
      </c>
      <c r="I66" s="207" t="s">
        <v>276</v>
      </c>
      <c r="J66" s="207" t="s">
        <v>453</v>
      </c>
      <c r="K66" s="286" t="s">
        <v>10</v>
      </c>
      <c r="L66" s="287">
        <v>4</v>
      </c>
      <c r="M66" s="207">
        <v>592</v>
      </c>
      <c r="N66" s="207">
        <v>592</v>
      </c>
      <c r="O66" s="207">
        <v>25</v>
      </c>
      <c r="P66" s="207" t="s">
        <v>463</v>
      </c>
      <c r="Q66" s="295" t="s">
        <v>134</v>
      </c>
      <c r="R66" s="207" t="s">
        <v>137</v>
      </c>
      <c r="S66" s="207" t="s">
        <v>146</v>
      </c>
      <c r="T66" s="288" t="s">
        <v>168</v>
      </c>
      <c r="U66" s="289" t="s">
        <v>154</v>
      </c>
      <c r="V66" s="290"/>
      <c r="W66" s="712"/>
      <c r="X66" s="712"/>
      <c r="Y66" s="353"/>
      <c r="Z66" s="334"/>
      <c r="AA66" s="291"/>
      <c r="AB66" s="292"/>
      <c r="AC66" s="359"/>
      <c r="AD66" s="292">
        <f t="shared" si="8"/>
        <v>0</v>
      </c>
      <c r="AE66" s="627"/>
      <c r="AF66" s="627"/>
      <c r="AG66" s="630"/>
      <c r="AH66" s="293" t="e">
        <f t="shared" si="11"/>
        <v>#DIV/0!</v>
      </c>
      <c r="AI66" s="624"/>
      <c r="AJ66" s="624"/>
      <c r="AK66" s="621"/>
      <c r="AL66" s="293" t="e">
        <f t="shared" si="12"/>
        <v>#DIV/0!</v>
      </c>
      <c r="AM66" s="624"/>
      <c r="AN66" s="624"/>
      <c r="AO66" s="621"/>
      <c r="AP66" s="293" t="e">
        <f t="shared" si="13"/>
        <v>#DIV/0!</v>
      </c>
      <c r="AQ66" s="624"/>
      <c r="AR66" s="624"/>
      <c r="AS66" s="621"/>
      <c r="AT66" s="293" t="e">
        <f t="shared" si="14"/>
        <v>#DIV/0!</v>
      </c>
      <c r="AU66" s="624"/>
      <c r="AV66" s="624"/>
      <c r="AW66" s="621"/>
      <c r="AX66" s="293" t="e">
        <f t="shared" si="15"/>
        <v>#DIV/0!</v>
      </c>
      <c r="AY66" s="624"/>
      <c r="AZ66" s="621"/>
      <c r="BA66" s="618"/>
    </row>
    <row r="67" spans="1:53" s="281" customFormat="1" ht="16.5" customHeight="1" x14ac:dyDescent="0.25">
      <c r="A67" s="207" t="s">
        <v>440</v>
      </c>
      <c r="B67" s="282" t="s">
        <v>274</v>
      </c>
      <c r="C67" s="283" t="s">
        <v>490</v>
      </c>
      <c r="D67" s="191" t="str">
        <f t="shared" si="9"/>
        <v>026007VENP_Quarantaine</v>
      </c>
      <c r="E67" s="294" t="str">
        <f t="shared" si="10"/>
        <v>026007VENP_Quarantaine_Cta_06</v>
      </c>
      <c r="F67" s="192" t="s">
        <v>12</v>
      </c>
      <c r="G67" s="192" t="s">
        <v>14</v>
      </c>
      <c r="H67" s="207">
        <v>2</v>
      </c>
      <c r="I67" s="207" t="s">
        <v>276</v>
      </c>
      <c r="J67" s="207" t="s">
        <v>456</v>
      </c>
      <c r="K67" s="286" t="s">
        <v>10</v>
      </c>
      <c r="L67" s="287">
        <v>1</v>
      </c>
      <c r="M67" s="207">
        <v>195</v>
      </c>
      <c r="N67" s="207">
        <v>427</v>
      </c>
      <c r="O67" s="207">
        <v>25</v>
      </c>
      <c r="P67" s="207" t="s">
        <v>469</v>
      </c>
      <c r="Q67" s="295" t="s">
        <v>134</v>
      </c>
      <c r="R67" s="207" t="s">
        <v>137</v>
      </c>
      <c r="S67" s="207" t="s">
        <v>138</v>
      </c>
      <c r="T67" s="288" t="s">
        <v>158</v>
      </c>
      <c r="U67" s="289" t="s">
        <v>154</v>
      </c>
      <c r="V67" s="290"/>
      <c r="W67" s="712"/>
      <c r="X67" s="712"/>
      <c r="Y67" s="353"/>
      <c r="Z67" s="334"/>
      <c r="AA67" s="291"/>
      <c r="AB67" s="292"/>
      <c r="AC67" s="359"/>
      <c r="AD67" s="292">
        <f t="shared" si="8"/>
        <v>0</v>
      </c>
      <c r="AE67" s="627"/>
      <c r="AF67" s="627"/>
      <c r="AG67" s="630"/>
      <c r="AH67" s="293" t="e">
        <f t="shared" si="11"/>
        <v>#DIV/0!</v>
      </c>
      <c r="AI67" s="624"/>
      <c r="AJ67" s="624"/>
      <c r="AK67" s="621"/>
      <c r="AL67" s="293" t="e">
        <f t="shared" si="12"/>
        <v>#DIV/0!</v>
      </c>
      <c r="AM67" s="624"/>
      <c r="AN67" s="624"/>
      <c r="AO67" s="621"/>
      <c r="AP67" s="293" t="e">
        <f t="shared" si="13"/>
        <v>#DIV/0!</v>
      </c>
      <c r="AQ67" s="624"/>
      <c r="AR67" s="624"/>
      <c r="AS67" s="621"/>
      <c r="AT67" s="293" t="e">
        <f t="shared" si="14"/>
        <v>#DIV/0!</v>
      </c>
      <c r="AU67" s="624"/>
      <c r="AV67" s="624"/>
      <c r="AW67" s="621"/>
      <c r="AX67" s="293" t="e">
        <f t="shared" si="15"/>
        <v>#DIV/0!</v>
      </c>
      <c r="AY67" s="624"/>
      <c r="AZ67" s="621"/>
      <c r="BA67" s="618"/>
    </row>
    <row r="68" spans="1:53" s="281" customFormat="1" ht="16.5" customHeight="1" thickBot="1" x14ac:dyDescent="0.3">
      <c r="A68" s="298" t="s">
        <v>440</v>
      </c>
      <c r="B68" s="299" t="s">
        <v>274</v>
      </c>
      <c r="C68" s="300" t="s">
        <v>490</v>
      </c>
      <c r="D68" s="301" t="str">
        <f t="shared" si="9"/>
        <v>026007VENP_Quarantaine</v>
      </c>
      <c r="E68" s="302" t="str">
        <f t="shared" si="10"/>
        <v>026007VENP_Quarantaine_Cta_06</v>
      </c>
      <c r="F68" s="303" t="s">
        <v>12</v>
      </c>
      <c r="G68" s="303" t="s">
        <v>14</v>
      </c>
      <c r="H68" s="298">
        <v>3</v>
      </c>
      <c r="I68" s="298" t="s">
        <v>276</v>
      </c>
      <c r="J68" s="298" t="s">
        <v>456</v>
      </c>
      <c r="K68" s="304" t="s">
        <v>10</v>
      </c>
      <c r="L68" s="305">
        <v>1</v>
      </c>
      <c r="M68" s="298">
        <v>210</v>
      </c>
      <c r="N68" s="298">
        <v>423</v>
      </c>
      <c r="O68" s="298">
        <v>300</v>
      </c>
      <c r="P68" s="298" t="s">
        <v>470</v>
      </c>
      <c r="Q68" s="306" t="s">
        <v>134</v>
      </c>
      <c r="R68" s="298" t="s">
        <v>137</v>
      </c>
      <c r="S68" s="298" t="s">
        <v>146</v>
      </c>
      <c r="T68" s="307" t="s">
        <v>168</v>
      </c>
      <c r="U68" s="308" t="s">
        <v>154</v>
      </c>
      <c r="V68" s="309"/>
      <c r="W68" s="713"/>
      <c r="X68" s="713"/>
      <c r="Y68" s="354"/>
      <c r="Z68" s="335"/>
      <c r="AA68" s="310"/>
      <c r="AB68" s="311"/>
      <c r="AC68" s="360"/>
      <c r="AD68" s="311">
        <f t="shared" si="8"/>
        <v>0</v>
      </c>
      <c r="AE68" s="628"/>
      <c r="AF68" s="628"/>
      <c r="AG68" s="631"/>
      <c r="AH68" s="312" t="e">
        <f t="shared" si="11"/>
        <v>#DIV/0!</v>
      </c>
      <c r="AI68" s="625"/>
      <c r="AJ68" s="625"/>
      <c r="AK68" s="622"/>
      <c r="AL68" s="312" t="e">
        <f t="shared" si="12"/>
        <v>#DIV/0!</v>
      </c>
      <c r="AM68" s="625"/>
      <c r="AN68" s="625"/>
      <c r="AO68" s="622"/>
      <c r="AP68" s="312" t="e">
        <f t="shared" si="13"/>
        <v>#DIV/0!</v>
      </c>
      <c r="AQ68" s="625"/>
      <c r="AR68" s="625"/>
      <c r="AS68" s="622"/>
      <c r="AT68" s="312" t="e">
        <f t="shared" si="14"/>
        <v>#DIV/0!</v>
      </c>
      <c r="AU68" s="625"/>
      <c r="AV68" s="625"/>
      <c r="AW68" s="622"/>
      <c r="AX68" s="312" t="e">
        <f t="shared" si="15"/>
        <v>#DIV/0!</v>
      </c>
      <c r="AY68" s="625"/>
      <c r="AZ68" s="622"/>
      <c r="BA68" s="619"/>
    </row>
    <row r="69" spans="1:53" s="281" customFormat="1" ht="16.5" customHeight="1" x14ac:dyDescent="0.25">
      <c r="A69" s="214" t="s">
        <v>471</v>
      </c>
      <c r="B69" s="313" t="s">
        <v>308</v>
      </c>
      <c r="C69" s="271" t="s">
        <v>492</v>
      </c>
      <c r="D69" s="180" t="str">
        <f t="shared" si="9"/>
        <v>040001VENT_P601</v>
      </c>
      <c r="E69" s="272" t="str">
        <f t="shared" si="10"/>
        <v>040001VENT_P601_</v>
      </c>
      <c r="F69" s="181" t="s">
        <v>12</v>
      </c>
      <c r="G69" s="181" t="s">
        <v>11</v>
      </c>
      <c r="H69" s="314">
        <v>1</v>
      </c>
      <c r="I69" s="214" t="s">
        <v>472</v>
      </c>
      <c r="J69" s="183"/>
      <c r="K69" s="273" t="s">
        <v>10</v>
      </c>
      <c r="L69" s="214">
        <v>2</v>
      </c>
      <c r="M69" s="214">
        <v>592</v>
      </c>
      <c r="N69" s="214">
        <v>592</v>
      </c>
      <c r="O69" s="214">
        <v>48</v>
      </c>
      <c r="P69" s="214"/>
      <c r="Q69" s="314" t="s">
        <v>134</v>
      </c>
      <c r="R69" s="214" t="s">
        <v>136</v>
      </c>
      <c r="S69" s="214" t="s">
        <v>138</v>
      </c>
      <c r="T69" s="276" t="s">
        <v>160</v>
      </c>
      <c r="U69" s="273" t="s">
        <v>148</v>
      </c>
      <c r="V69" s="277"/>
      <c r="W69" s="711"/>
      <c r="X69" s="711"/>
      <c r="Y69" s="352"/>
      <c r="Z69" s="333"/>
      <c r="AA69" s="278"/>
      <c r="AB69" s="278"/>
      <c r="AC69" s="358"/>
      <c r="AD69" s="278">
        <f t="shared" si="8"/>
        <v>0</v>
      </c>
      <c r="AE69" s="626">
        <f>SUM(AD69:AD80)</f>
        <v>0</v>
      </c>
      <c r="AF69" s="626">
        <f>AE69/12</f>
        <v>0</v>
      </c>
      <c r="AG69" s="629"/>
      <c r="AH69" s="280" t="e">
        <f t="shared" si="11"/>
        <v>#DIV/0!</v>
      </c>
      <c r="AI69" s="623" t="e">
        <f>SUM(AH69:AH80)</f>
        <v>#DIV/0!</v>
      </c>
      <c r="AJ69" s="623" t="e">
        <f>AI69/12</f>
        <v>#DIV/0!</v>
      </c>
      <c r="AK69" s="620"/>
      <c r="AL69" s="280" t="e">
        <f t="shared" si="12"/>
        <v>#DIV/0!</v>
      </c>
      <c r="AM69" s="623" t="e">
        <f>SUM(AL69:AL80)</f>
        <v>#DIV/0!</v>
      </c>
      <c r="AN69" s="623" t="e">
        <f>AM69/12</f>
        <v>#DIV/0!</v>
      </c>
      <c r="AO69" s="620"/>
      <c r="AP69" s="280" t="e">
        <f t="shared" si="13"/>
        <v>#DIV/0!</v>
      </c>
      <c r="AQ69" s="623" t="e">
        <f>SUM(AP69:AP80)</f>
        <v>#DIV/0!</v>
      </c>
      <c r="AR69" s="623" t="e">
        <f>AQ69/12</f>
        <v>#DIV/0!</v>
      </c>
      <c r="AS69" s="620"/>
      <c r="AT69" s="280" t="e">
        <f t="shared" si="14"/>
        <v>#DIV/0!</v>
      </c>
      <c r="AU69" s="623" t="e">
        <f>SUM(AT69:AT80)</f>
        <v>#DIV/0!</v>
      </c>
      <c r="AV69" s="623" t="e">
        <f>AU69/12</f>
        <v>#DIV/0!</v>
      </c>
      <c r="AW69" s="620"/>
      <c r="AX69" s="280" t="e">
        <f t="shared" si="15"/>
        <v>#DIV/0!</v>
      </c>
      <c r="AY69" s="623" t="e">
        <f>SUM(AX69:AX80)</f>
        <v>#DIV/0!</v>
      </c>
      <c r="AZ69" s="620" t="e">
        <f>AY69/12</f>
        <v>#DIV/0!</v>
      </c>
      <c r="BA69" s="617"/>
    </row>
    <row r="70" spans="1:53" s="281" customFormat="1" ht="16.5" customHeight="1" x14ac:dyDescent="0.25">
      <c r="A70" s="207" t="s">
        <v>471</v>
      </c>
      <c r="B70" s="315" t="s">
        <v>308</v>
      </c>
      <c r="C70" s="316" t="s">
        <v>492</v>
      </c>
      <c r="D70" s="191" t="str">
        <f t="shared" si="9"/>
        <v>040001VENT_P401</v>
      </c>
      <c r="E70" s="294" t="str">
        <f t="shared" si="10"/>
        <v>040001VENT_P401_</v>
      </c>
      <c r="F70" s="192" t="s">
        <v>12</v>
      </c>
      <c r="G70" s="192" t="s">
        <v>11</v>
      </c>
      <c r="H70" s="216">
        <v>1</v>
      </c>
      <c r="I70" s="207" t="s">
        <v>473</v>
      </c>
      <c r="J70" s="193"/>
      <c r="K70" s="286" t="s">
        <v>10</v>
      </c>
      <c r="L70" s="207">
        <v>1</v>
      </c>
      <c r="M70" s="207">
        <v>355</v>
      </c>
      <c r="N70" s="207">
        <v>700</v>
      </c>
      <c r="O70" s="207">
        <v>48</v>
      </c>
      <c r="P70" s="207"/>
      <c r="Q70" s="216" t="s">
        <v>134</v>
      </c>
      <c r="R70" s="207" t="s">
        <v>136</v>
      </c>
      <c r="S70" s="207" t="s">
        <v>138</v>
      </c>
      <c r="T70" s="288" t="s">
        <v>160</v>
      </c>
      <c r="U70" s="289" t="s">
        <v>148</v>
      </c>
      <c r="V70" s="290"/>
      <c r="W70" s="712"/>
      <c r="X70" s="712"/>
      <c r="Y70" s="353"/>
      <c r="Z70" s="334"/>
      <c r="AA70" s="291"/>
      <c r="AB70" s="292"/>
      <c r="AC70" s="359"/>
      <c r="AD70" s="292">
        <f t="shared" si="8"/>
        <v>0</v>
      </c>
      <c r="AE70" s="627"/>
      <c r="AF70" s="627"/>
      <c r="AG70" s="630"/>
      <c r="AH70" s="293" t="e">
        <f t="shared" si="11"/>
        <v>#DIV/0!</v>
      </c>
      <c r="AI70" s="624"/>
      <c r="AJ70" s="624"/>
      <c r="AK70" s="621"/>
      <c r="AL70" s="293" t="e">
        <f t="shared" si="12"/>
        <v>#DIV/0!</v>
      </c>
      <c r="AM70" s="624"/>
      <c r="AN70" s="624"/>
      <c r="AO70" s="621"/>
      <c r="AP70" s="293" t="e">
        <f t="shared" si="13"/>
        <v>#DIV/0!</v>
      </c>
      <c r="AQ70" s="624"/>
      <c r="AR70" s="624"/>
      <c r="AS70" s="621"/>
      <c r="AT70" s="293" t="e">
        <f t="shared" si="14"/>
        <v>#DIV/0!</v>
      </c>
      <c r="AU70" s="624"/>
      <c r="AV70" s="624"/>
      <c r="AW70" s="621"/>
      <c r="AX70" s="293" t="e">
        <f t="shared" si="15"/>
        <v>#DIV/0!</v>
      </c>
      <c r="AY70" s="624"/>
      <c r="AZ70" s="621"/>
      <c r="BA70" s="618"/>
    </row>
    <row r="71" spans="1:53" s="281" customFormat="1" ht="16.5" customHeight="1" x14ac:dyDescent="0.25">
      <c r="A71" s="207" t="s">
        <v>471</v>
      </c>
      <c r="B71" s="315" t="s">
        <v>308</v>
      </c>
      <c r="C71" s="316" t="s">
        <v>492</v>
      </c>
      <c r="D71" s="191" t="str">
        <f t="shared" si="9"/>
        <v>040001VENT_P501</v>
      </c>
      <c r="E71" s="294" t="str">
        <f t="shared" si="10"/>
        <v>040001VENT_P501_</v>
      </c>
      <c r="F71" s="192" t="s">
        <v>12</v>
      </c>
      <c r="G71" s="192" t="s">
        <v>11</v>
      </c>
      <c r="H71" s="216">
        <v>1</v>
      </c>
      <c r="I71" s="207" t="s">
        <v>474</v>
      </c>
      <c r="J71" s="193"/>
      <c r="K71" s="286" t="s">
        <v>10</v>
      </c>
      <c r="L71" s="207">
        <v>2</v>
      </c>
      <c r="M71" s="207">
        <v>165</v>
      </c>
      <c r="N71" s="207">
        <v>630</v>
      </c>
      <c r="O71" s="207">
        <v>48</v>
      </c>
      <c r="P71" s="207"/>
      <c r="Q71" s="216" t="s">
        <v>134</v>
      </c>
      <c r="R71" s="207" t="s">
        <v>136</v>
      </c>
      <c r="S71" s="207" t="s">
        <v>138</v>
      </c>
      <c r="T71" s="288" t="s">
        <v>160</v>
      </c>
      <c r="U71" s="289" t="s">
        <v>148</v>
      </c>
      <c r="V71" s="290"/>
      <c r="W71" s="712"/>
      <c r="X71" s="712"/>
      <c r="Y71" s="353"/>
      <c r="Z71" s="334"/>
      <c r="AA71" s="291"/>
      <c r="AB71" s="292"/>
      <c r="AC71" s="359"/>
      <c r="AD71" s="292">
        <f t="shared" si="8"/>
        <v>0</v>
      </c>
      <c r="AE71" s="627"/>
      <c r="AF71" s="627"/>
      <c r="AG71" s="630"/>
      <c r="AH71" s="293" t="e">
        <f t="shared" si="11"/>
        <v>#DIV/0!</v>
      </c>
      <c r="AI71" s="624"/>
      <c r="AJ71" s="624"/>
      <c r="AK71" s="621"/>
      <c r="AL71" s="293" t="e">
        <f t="shared" si="12"/>
        <v>#DIV/0!</v>
      </c>
      <c r="AM71" s="624"/>
      <c r="AN71" s="624"/>
      <c r="AO71" s="621"/>
      <c r="AP71" s="293" t="e">
        <f t="shared" si="13"/>
        <v>#DIV/0!</v>
      </c>
      <c r="AQ71" s="624"/>
      <c r="AR71" s="624"/>
      <c r="AS71" s="621"/>
      <c r="AT71" s="293" t="e">
        <f t="shared" si="14"/>
        <v>#DIV/0!</v>
      </c>
      <c r="AU71" s="624"/>
      <c r="AV71" s="624"/>
      <c r="AW71" s="621"/>
      <c r="AX71" s="293" t="e">
        <f t="shared" si="15"/>
        <v>#DIV/0!</v>
      </c>
      <c r="AY71" s="624"/>
      <c r="AZ71" s="621"/>
      <c r="BA71" s="618"/>
    </row>
    <row r="72" spans="1:53" s="281" customFormat="1" ht="16.5" customHeight="1" x14ac:dyDescent="0.25">
      <c r="A72" s="207" t="s">
        <v>471</v>
      </c>
      <c r="B72" s="315" t="s">
        <v>308</v>
      </c>
      <c r="C72" s="316" t="s">
        <v>492</v>
      </c>
      <c r="D72" s="191" t="str">
        <f t="shared" si="9"/>
        <v>040001VENT_P301</v>
      </c>
      <c r="E72" s="294" t="str">
        <f t="shared" si="10"/>
        <v>040001VENT_P301_</v>
      </c>
      <c r="F72" s="192" t="s">
        <v>12</v>
      </c>
      <c r="G72" s="192" t="s">
        <v>11</v>
      </c>
      <c r="H72" s="216">
        <v>1</v>
      </c>
      <c r="I72" s="207" t="s">
        <v>475</v>
      </c>
      <c r="J72" s="193"/>
      <c r="K72" s="286" t="s">
        <v>10</v>
      </c>
      <c r="L72" s="207">
        <v>1</v>
      </c>
      <c r="M72" s="207">
        <v>245</v>
      </c>
      <c r="N72" s="207">
        <v>540</v>
      </c>
      <c r="O72" s="207">
        <v>98</v>
      </c>
      <c r="P72" s="207"/>
      <c r="Q72" s="216"/>
      <c r="R72" s="207" t="s">
        <v>136</v>
      </c>
      <c r="S72" s="207" t="s">
        <v>138</v>
      </c>
      <c r="T72" s="288" t="s">
        <v>158</v>
      </c>
      <c r="U72" s="289" t="s">
        <v>148</v>
      </c>
      <c r="V72" s="290"/>
      <c r="W72" s="712"/>
      <c r="X72" s="712"/>
      <c r="Y72" s="353"/>
      <c r="Z72" s="334"/>
      <c r="AA72" s="291"/>
      <c r="AB72" s="292"/>
      <c r="AC72" s="359"/>
      <c r="AD72" s="292">
        <f t="shared" si="8"/>
        <v>0</v>
      </c>
      <c r="AE72" s="627"/>
      <c r="AF72" s="627"/>
      <c r="AG72" s="630"/>
      <c r="AH72" s="293" t="e">
        <f t="shared" si="11"/>
        <v>#DIV/0!</v>
      </c>
      <c r="AI72" s="624"/>
      <c r="AJ72" s="624"/>
      <c r="AK72" s="621"/>
      <c r="AL72" s="293" t="e">
        <f t="shared" si="12"/>
        <v>#DIV/0!</v>
      </c>
      <c r="AM72" s="624"/>
      <c r="AN72" s="624"/>
      <c r="AO72" s="621"/>
      <c r="AP72" s="293" t="e">
        <f t="shared" si="13"/>
        <v>#DIV/0!</v>
      </c>
      <c r="AQ72" s="624"/>
      <c r="AR72" s="624"/>
      <c r="AS72" s="621"/>
      <c r="AT72" s="293" t="e">
        <f t="shared" si="14"/>
        <v>#DIV/0!</v>
      </c>
      <c r="AU72" s="624"/>
      <c r="AV72" s="624"/>
      <c r="AW72" s="621"/>
      <c r="AX72" s="293" t="e">
        <f t="shared" si="15"/>
        <v>#DIV/0!</v>
      </c>
      <c r="AY72" s="624"/>
      <c r="AZ72" s="621"/>
      <c r="BA72" s="618"/>
    </row>
    <row r="73" spans="1:53" s="281" customFormat="1" ht="16.5" customHeight="1" x14ac:dyDescent="0.25">
      <c r="A73" s="207" t="s">
        <v>471</v>
      </c>
      <c r="B73" s="315" t="s">
        <v>308</v>
      </c>
      <c r="C73" s="316" t="s">
        <v>492</v>
      </c>
      <c r="D73" s="191" t="str">
        <f t="shared" si="9"/>
        <v>040001VENT_HallTechno</v>
      </c>
      <c r="E73" s="294" t="str">
        <f t="shared" si="10"/>
        <v>040001VENT_HallTechno_</v>
      </c>
      <c r="F73" s="192" t="s">
        <v>12</v>
      </c>
      <c r="G73" s="192" t="s">
        <v>11</v>
      </c>
      <c r="H73" s="216">
        <v>1</v>
      </c>
      <c r="I73" s="207" t="s">
        <v>476</v>
      </c>
      <c r="J73" s="193"/>
      <c r="K73" s="286" t="s">
        <v>10</v>
      </c>
      <c r="L73" s="207">
        <v>1</v>
      </c>
      <c r="M73" s="207">
        <v>425</v>
      </c>
      <c r="N73" s="207">
        <v>540</v>
      </c>
      <c r="O73" s="207">
        <v>95</v>
      </c>
      <c r="P73" s="207"/>
      <c r="Q73" s="216" t="s">
        <v>134</v>
      </c>
      <c r="R73" s="207" t="s">
        <v>136</v>
      </c>
      <c r="S73" s="207" t="s">
        <v>138</v>
      </c>
      <c r="T73" s="288" t="s">
        <v>158</v>
      </c>
      <c r="U73" s="289" t="s">
        <v>148</v>
      </c>
      <c r="V73" s="290"/>
      <c r="W73" s="712"/>
      <c r="X73" s="712"/>
      <c r="Y73" s="353"/>
      <c r="Z73" s="334"/>
      <c r="AA73" s="291"/>
      <c r="AB73" s="292"/>
      <c r="AC73" s="359"/>
      <c r="AD73" s="292">
        <f t="shared" si="8"/>
        <v>0</v>
      </c>
      <c r="AE73" s="627"/>
      <c r="AF73" s="627"/>
      <c r="AG73" s="630"/>
      <c r="AH73" s="293" t="e">
        <f t="shared" si="11"/>
        <v>#DIV/0!</v>
      </c>
      <c r="AI73" s="624"/>
      <c r="AJ73" s="624"/>
      <c r="AK73" s="621"/>
      <c r="AL73" s="293" t="e">
        <f t="shared" si="12"/>
        <v>#DIV/0!</v>
      </c>
      <c r="AM73" s="624"/>
      <c r="AN73" s="624"/>
      <c r="AO73" s="621"/>
      <c r="AP73" s="293" t="e">
        <f t="shared" si="13"/>
        <v>#DIV/0!</v>
      </c>
      <c r="AQ73" s="624"/>
      <c r="AR73" s="624"/>
      <c r="AS73" s="621"/>
      <c r="AT73" s="293" t="e">
        <f t="shared" si="14"/>
        <v>#DIV/0!</v>
      </c>
      <c r="AU73" s="624"/>
      <c r="AV73" s="624"/>
      <c r="AW73" s="621"/>
      <c r="AX73" s="293" t="e">
        <f t="shared" si="15"/>
        <v>#DIV/0!</v>
      </c>
      <c r="AY73" s="624"/>
      <c r="AZ73" s="621"/>
      <c r="BA73" s="618"/>
    </row>
    <row r="74" spans="1:53" s="281" customFormat="1" ht="16.5" customHeight="1" x14ac:dyDescent="0.25">
      <c r="A74" s="207" t="s">
        <v>471</v>
      </c>
      <c r="B74" s="315" t="s">
        <v>308</v>
      </c>
      <c r="C74" s="316" t="s">
        <v>492</v>
      </c>
      <c r="D74" s="191" t="str">
        <f t="shared" si="9"/>
        <v>040001VENT_P201</v>
      </c>
      <c r="E74" s="294" t="str">
        <f t="shared" si="10"/>
        <v>040001VENT_P201_</v>
      </c>
      <c r="F74" s="192" t="s">
        <v>12</v>
      </c>
      <c r="G74" s="192" t="s">
        <v>11</v>
      </c>
      <c r="H74" s="216">
        <v>1</v>
      </c>
      <c r="I74" s="207" t="s">
        <v>477</v>
      </c>
      <c r="J74" s="193"/>
      <c r="K74" s="286" t="s">
        <v>10</v>
      </c>
      <c r="L74" s="207">
        <v>2</v>
      </c>
      <c r="M74" s="207">
        <v>287</v>
      </c>
      <c r="N74" s="207">
        <v>592</v>
      </c>
      <c r="O74" s="207">
        <v>20</v>
      </c>
      <c r="P74" s="207" t="s">
        <v>478</v>
      </c>
      <c r="Q74" s="295" t="s">
        <v>134</v>
      </c>
      <c r="R74" s="207" t="s">
        <v>137</v>
      </c>
      <c r="S74" s="207" t="s">
        <v>138</v>
      </c>
      <c r="T74" s="288" t="s">
        <v>158</v>
      </c>
      <c r="U74" s="289" t="s">
        <v>154</v>
      </c>
      <c r="V74" s="290"/>
      <c r="W74" s="712"/>
      <c r="X74" s="712"/>
      <c r="Y74" s="353"/>
      <c r="Z74" s="334"/>
      <c r="AA74" s="291"/>
      <c r="AB74" s="292"/>
      <c r="AC74" s="359"/>
      <c r="AD74" s="292">
        <f t="shared" si="8"/>
        <v>0</v>
      </c>
      <c r="AE74" s="627"/>
      <c r="AF74" s="627"/>
      <c r="AG74" s="630"/>
      <c r="AH74" s="293" t="e">
        <f t="shared" si="11"/>
        <v>#DIV/0!</v>
      </c>
      <c r="AI74" s="624"/>
      <c r="AJ74" s="624"/>
      <c r="AK74" s="621"/>
      <c r="AL74" s="293" t="e">
        <f t="shared" si="12"/>
        <v>#DIV/0!</v>
      </c>
      <c r="AM74" s="624"/>
      <c r="AN74" s="624"/>
      <c r="AO74" s="621"/>
      <c r="AP74" s="293" t="e">
        <f t="shared" si="13"/>
        <v>#DIV/0!</v>
      </c>
      <c r="AQ74" s="624"/>
      <c r="AR74" s="624"/>
      <c r="AS74" s="621"/>
      <c r="AT74" s="293" t="e">
        <f t="shared" si="14"/>
        <v>#DIV/0!</v>
      </c>
      <c r="AU74" s="624"/>
      <c r="AV74" s="624"/>
      <c r="AW74" s="621"/>
      <c r="AX74" s="293" t="e">
        <f t="shared" si="15"/>
        <v>#DIV/0!</v>
      </c>
      <c r="AY74" s="624"/>
      <c r="AZ74" s="621"/>
      <c r="BA74" s="618"/>
    </row>
    <row r="75" spans="1:53" s="281" customFormat="1" ht="16.5" customHeight="1" x14ac:dyDescent="0.25">
      <c r="A75" s="207" t="s">
        <v>471</v>
      </c>
      <c r="B75" s="315" t="s">
        <v>308</v>
      </c>
      <c r="C75" s="316" t="s">
        <v>492</v>
      </c>
      <c r="D75" s="191" t="str">
        <f t="shared" si="9"/>
        <v>040001VENT_P106</v>
      </c>
      <c r="E75" s="294" t="str">
        <f t="shared" si="10"/>
        <v>040001VENT_P106_</v>
      </c>
      <c r="F75" s="192" t="s">
        <v>12</v>
      </c>
      <c r="G75" s="192" t="s">
        <v>11</v>
      </c>
      <c r="H75" s="216">
        <v>1</v>
      </c>
      <c r="I75" s="207" t="s">
        <v>479</v>
      </c>
      <c r="J75" s="193"/>
      <c r="K75" s="286" t="s">
        <v>10</v>
      </c>
      <c r="L75" s="207">
        <v>1</v>
      </c>
      <c r="M75" s="207">
        <v>287</v>
      </c>
      <c r="N75" s="207">
        <v>592</v>
      </c>
      <c r="O75" s="207">
        <v>20</v>
      </c>
      <c r="P75" s="207"/>
      <c r="Q75" s="216" t="s">
        <v>134</v>
      </c>
      <c r="R75" s="207" t="s">
        <v>136</v>
      </c>
      <c r="S75" s="207" t="s">
        <v>138</v>
      </c>
      <c r="T75" s="288" t="s">
        <v>158</v>
      </c>
      <c r="U75" s="289" t="s">
        <v>150</v>
      </c>
      <c r="V75" s="290"/>
      <c r="W75" s="712"/>
      <c r="X75" s="712"/>
      <c r="Y75" s="353"/>
      <c r="Z75" s="334"/>
      <c r="AA75" s="291"/>
      <c r="AB75" s="292"/>
      <c r="AC75" s="359"/>
      <c r="AD75" s="292">
        <f t="shared" si="8"/>
        <v>0</v>
      </c>
      <c r="AE75" s="627"/>
      <c r="AF75" s="627"/>
      <c r="AG75" s="630"/>
      <c r="AH75" s="293" t="e">
        <f t="shared" si="11"/>
        <v>#DIV/0!</v>
      </c>
      <c r="AI75" s="624"/>
      <c r="AJ75" s="624"/>
      <c r="AK75" s="621"/>
      <c r="AL75" s="293" t="e">
        <f t="shared" si="12"/>
        <v>#DIV/0!</v>
      </c>
      <c r="AM75" s="624"/>
      <c r="AN75" s="624"/>
      <c r="AO75" s="621"/>
      <c r="AP75" s="293" t="e">
        <f t="shared" si="13"/>
        <v>#DIV/0!</v>
      </c>
      <c r="AQ75" s="624"/>
      <c r="AR75" s="624"/>
      <c r="AS75" s="621"/>
      <c r="AT75" s="293" t="e">
        <f t="shared" si="14"/>
        <v>#DIV/0!</v>
      </c>
      <c r="AU75" s="624"/>
      <c r="AV75" s="624"/>
      <c r="AW75" s="621"/>
      <c r="AX75" s="293" t="e">
        <f t="shared" si="15"/>
        <v>#DIV/0!</v>
      </c>
      <c r="AY75" s="624"/>
      <c r="AZ75" s="621"/>
      <c r="BA75" s="618"/>
    </row>
    <row r="76" spans="1:53" s="281" customFormat="1" ht="16.5" customHeight="1" x14ac:dyDescent="0.25">
      <c r="A76" s="207" t="s">
        <v>471</v>
      </c>
      <c r="B76" s="315" t="s">
        <v>308</v>
      </c>
      <c r="C76" s="316" t="s">
        <v>492</v>
      </c>
      <c r="D76" s="191" t="str">
        <f t="shared" si="9"/>
        <v>040001VENT_P104</v>
      </c>
      <c r="E76" s="294" t="str">
        <f t="shared" si="10"/>
        <v>040001VENT_P104_</v>
      </c>
      <c r="F76" s="192" t="s">
        <v>12</v>
      </c>
      <c r="G76" s="192" t="s">
        <v>11</v>
      </c>
      <c r="H76" s="216">
        <v>1</v>
      </c>
      <c r="I76" s="207" t="s">
        <v>480</v>
      </c>
      <c r="J76" s="193"/>
      <c r="K76" s="286" t="s">
        <v>10</v>
      </c>
      <c r="L76" s="207">
        <v>1</v>
      </c>
      <c r="M76" s="207">
        <v>287</v>
      </c>
      <c r="N76" s="207">
        <v>592</v>
      </c>
      <c r="O76" s="207">
        <v>20</v>
      </c>
      <c r="P76" s="207"/>
      <c r="Q76" s="216" t="s">
        <v>134</v>
      </c>
      <c r="R76" s="207" t="s">
        <v>136</v>
      </c>
      <c r="S76" s="207" t="s">
        <v>138</v>
      </c>
      <c r="T76" s="288" t="s">
        <v>158</v>
      </c>
      <c r="U76" s="289" t="s">
        <v>150</v>
      </c>
      <c r="V76" s="290"/>
      <c r="W76" s="712"/>
      <c r="X76" s="712"/>
      <c r="Y76" s="353"/>
      <c r="Z76" s="334"/>
      <c r="AA76" s="291"/>
      <c r="AB76" s="292"/>
      <c r="AC76" s="359"/>
      <c r="AD76" s="292">
        <f t="shared" si="8"/>
        <v>0</v>
      </c>
      <c r="AE76" s="627"/>
      <c r="AF76" s="627"/>
      <c r="AG76" s="630"/>
      <c r="AH76" s="293" t="e">
        <f t="shared" si="11"/>
        <v>#DIV/0!</v>
      </c>
      <c r="AI76" s="624"/>
      <c r="AJ76" s="624"/>
      <c r="AK76" s="621"/>
      <c r="AL76" s="293" t="e">
        <f t="shared" si="12"/>
        <v>#DIV/0!</v>
      </c>
      <c r="AM76" s="624"/>
      <c r="AN76" s="624"/>
      <c r="AO76" s="621"/>
      <c r="AP76" s="293" t="e">
        <f t="shared" si="13"/>
        <v>#DIV/0!</v>
      </c>
      <c r="AQ76" s="624"/>
      <c r="AR76" s="624"/>
      <c r="AS76" s="621"/>
      <c r="AT76" s="293" t="e">
        <f t="shared" si="14"/>
        <v>#DIV/0!</v>
      </c>
      <c r="AU76" s="624"/>
      <c r="AV76" s="624"/>
      <c r="AW76" s="621"/>
      <c r="AX76" s="293" t="e">
        <f t="shared" si="15"/>
        <v>#DIV/0!</v>
      </c>
      <c r="AY76" s="624"/>
      <c r="AZ76" s="621"/>
      <c r="BA76" s="618"/>
    </row>
    <row r="77" spans="1:53" s="281" customFormat="1" ht="16.5" customHeight="1" x14ac:dyDescent="0.25">
      <c r="A77" s="207" t="s">
        <v>471</v>
      </c>
      <c r="B77" s="315" t="s">
        <v>308</v>
      </c>
      <c r="C77" s="316" t="s">
        <v>492</v>
      </c>
      <c r="D77" s="191" t="str">
        <f t="shared" si="9"/>
        <v>040001VENT_P201</v>
      </c>
      <c r="E77" s="294" t="str">
        <f t="shared" si="10"/>
        <v>040001VENT_P201_</v>
      </c>
      <c r="F77" s="192" t="s">
        <v>12</v>
      </c>
      <c r="G77" s="192" t="s">
        <v>11</v>
      </c>
      <c r="H77" s="216">
        <v>1</v>
      </c>
      <c r="I77" s="207" t="s">
        <v>477</v>
      </c>
      <c r="J77" s="193"/>
      <c r="K77" s="286" t="s">
        <v>10</v>
      </c>
      <c r="L77" s="207">
        <v>2</v>
      </c>
      <c r="M77" s="207">
        <v>592</v>
      </c>
      <c r="N77" s="207">
        <v>592</v>
      </c>
      <c r="O77" s="207">
        <v>20</v>
      </c>
      <c r="P77" s="207" t="s">
        <v>481</v>
      </c>
      <c r="Q77" s="295" t="s">
        <v>134</v>
      </c>
      <c r="R77" s="207" t="s">
        <v>137</v>
      </c>
      <c r="S77" s="207" t="s">
        <v>138</v>
      </c>
      <c r="T77" s="288" t="s">
        <v>158</v>
      </c>
      <c r="U77" s="289" t="s">
        <v>154</v>
      </c>
      <c r="V77" s="290"/>
      <c r="W77" s="713"/>
      <c r="X77" s="713"/>
      <c r="Y77" s="354"/>
      <c r="Z77" s="335"/>
      <c r="AA77" s="310"/>
      <c r="AB77" s="311"/>
      <c r="AC77" s="360"/>
      <c r="AD77" s="311">
        <f t="shared" si="8"/>
        <v>0</v>
      </c>
      <c r="AE77" s="627"/>
      <c r="AF77" s="627"/>
      <c r="AG77" s="630"/>
      <c r="AH77" s="312" t="e">
        <f t="shared" si="11"/>
        <v>#DIV/0!</v>
      </c>
      <c r="AI77" s="624"/>
      <c r="AJ77" s="624"/>
      <c r="AK77" s="621"/>
      <c r="AL77" s="312" t="e">
        <f t="shared" si="12"/>
        <v>#DIV/0!</v>
      </c>
      <c r="AM77" s="624"/>
      <c r="AN77" s="624"/>
      <c r="AO77" s="621"/>
      <c r="AP77" s="312" t="e">
        <f t="shared" si="13"/>
        <v>#DIV/0!</v>
      </c>
      <c r="AQ77" s="624"/>
      <c r="AR77" s="624"/>
      <c r="AS77" s="621"/>
      <c r="AT77" s="312" t="e">
        <f t="shared" si="14"/>
        <v>#DIV/0!</v>
      </c>
      <c r="AU77" s="624"/>
      <c r="AV77" s="624"/>
      <c r="AW77" s="621"/>
      <c r="AX77" s="312" t="e">
        <f t="shared" si="15"/>
        <v>#DIV/0!</v>
      </c>
      <c r="AY77" s="624"/>
      <c r="AZ77" s="621"/>
      <c r="BA77" s="618"/>
    </row>
    <row r="78" spans="1:53" s="281" customFormat="1" ht="16.5" customHeight="1" x14ac:dyDescent="0.25">
      <c r="A78" s="207" t="s">
        <v>471</v>
      </c>
      <c r="B78" s="315" t="s">
        <v>308</v>
      </c>
      <c r="C78" s="316" t="s">
        <v>492</v>
      </c>
      <c r="D78" s="191" t="str">
        <f t="shared" si="9"/>
        <v>040001VENT_P201</v>
      </c>
      <c r="E78" s="294" t="str">
        <f t="shared" si="10"/>
        <v>040001VENT_P201_</v>
      </c>
      <c r="F78" s="192" t="s">
        <v>12</v>
      </c>
      <c r="G78" s="192" t="s">
        <v>11</v>
      </c>
      <c r="H78" s="216">
        <v>1</v>
      </c>
      <c r="I78" s="207" t="s">
        <v>477</v>
      </c>
      <c r="J78" s="193"/>
      <c r="K78" s="286" t="s">
        <v>10</v>
      </c>
      <c r="L78" s="207">
        <v>6</v>
      </c>
      <c r="M78" s="207">
        <v>592</v>
      </c>
      <c r="N78" s="207">
        <v>592</v>
      </c>
      <c r="O78" s="207">
        <v>20</v>
      </c>
      <c r="P78" s="207" t="s">
        <v>481</v>
      </c>
      <c r="Q78" s="306" t="s">
        <v>134</v>
      </c>
      <c r="R78" s="207" t="s">
        <v>137</v>
      </c>
      <c r="S78" s="207" t="s">
        <v>138</v>
      </c>
      <c r="T78" s="288" t="s">
        <v>158</v>
      </c>
      <c r="U78" s="289" t="s">
        <v>154</v>
      </c>
      <c r="V78" s="290"/>
      <c r="W78" s="714"/>
      <c r="X78" s="712"/>
      <c r="Y78" s="355"/>
      <c r="Z78" s="336"/>
      <c r="AA78" s="291"/>
      <c r="AB78" s="291"/>
      <c r="AC78" s="361"/>
      <c r="AD78" s="291">
        <f t="shared" si="8"/>
        <v>0</v>
      </c>
      <c r="AE78" s="627"/>
      <c r="AF78" s="627"/>
      <c r="AG78" s="630"/>
      <c r="AH78" s="293" t="e">
        <f t="shared" si="11"/>
        <v>#DIV/0!</v>
      </c>
      <c r="AI78" s="624"/>
      <c r="AJ78" s="624"/>
      <c r="AK78" s="621"/>
      <c r="AL78" s="293" t="e">
        <f t="shared" si="12"/>
        <v>#DIV/0!</v>
      </c>
      <c r="AM78" s="624"/>
      <c r="AN78" s="624"/>
      <c r="AO78" s="621"/>
      <c r="AP78" s="293" t="e">
        <f t="shared" si="13"/>
        <v>#DIV/0!</v>
      </c>
      <c r="AQ78" s="624"/>
      <c r="AR78" s="624"/>
      <c r="AS78" s="621"/>
      <c r="AT78" s="293" t="e">
        <f t="shared" si="14"/>
        <v>#DIV/0!</v>
      </c>
      <c r="AU78" s="624"/>
      <c r="AV78" s="624"/>
      <c r="AW78" s="621"/>
      <c r="AX78" s="293" t="e">
        <f t="shared" si="15"/>
        <v>#DIV/0!</v>
      </c>
      <c r="AY78" s="624"/>
      <c r="AZ78" s="621"/>
      <c r="BA78" s="618"/>
    </row>
    <row r="79" spans="1:53" s="281" customFormat="1" ht="16.5" customHeight="1" x14ac:dyDescent="0.25">
      <c r="A79" s="207" t="s">
        <v>471</v>
      </c>
      <c r="B79" s="315" t="s">
        <v>308</v>
      </c>
      <c r="C79" s="316" t="s">
        <v>492</v>
      </c>
      <c r="D79" s="191" t="str">
        <f t="shared" si="9"/>
        <v>040001VENT_P30</v>
      </c>
      <c r="E79" s="294" t="str">
        <f t="shared" si="10"/>
        <v>040001VENT_P30_</v>
      </c>
      <c r="F79" s="192" t="s">
        <v>12</v>
      </c>
      <c r="G79" s="192" t="s">
        <v>11</v>
      </c>
      <c r="H79" s="216">
        <v>1</v>
      </c>
      <c r="I79" s="207" t="s">
        <v>482</v>
      </c>
      <c r="J79" s="193"/>
      <c r="K79" s="286" t="s">
        <v>10</v>
      </c>
      <c r="L79" s="207">
        <v>2</v>
      </c>
      <c r="M79" s="207">
        <v>680</v>
      </c>
      <c r="N79" s="207">
        <v>975</v>
      </c>
      <c r="O79" s="207">
        <v>48</v>
      </c>
      <c r="P79" s="207"/>
      <c r="Q79" s="216" t="s">
        <v>134</v>
      </c>
      <c r="R79" s="207" t="s">
        <v>136</v>
      </c>
      <c r="S79" s="207" t="s">
        <v>138</v>
      </c>
      <c r="T79" s="288" t="s">
        <v>160</v>
      </c>
      <c r="U79" s="289" t="s">
        <v>148</v>
      </c>
      <c r="V79" s="290"/>
      <c r="W79" s="712"/>
      <c r="X79" s="712"/>
      <c r="Y79" s="353"/>
      <c r="Z79" s="334"/>
      <c r="AA79" s="291"/>
      <c r="AB79" s="292"/>
      <c r="AC79" s="359"/>
      <c r="AD79" s="292">
        <f t="shared" si="8"/>
        <v>0</v>
      </c>
      <c r="AE79" s="627"/>
      <c r="AF79" s="627"/>
      <c r="AG79" s="630"/>
      <c r="AH79" s="293" t="e">
        <f t="shared" si="11"/>
        <v>#DIV/0!</v>
      </c>
      <c r="AI79" s="624"/>
      <c r="AJ79" s="624"/>
      <c r="AK79" s="621"/>
      <c r="AL79" s="293" t="e">
        <f t="shared" si="12"/>
        <v>#DIV/0!</v>
      </c>
      <c r="AM79" s="624"/>
      <c r="AN79" s="624"/>
      <c r="AO79" s="621"/>
      <c r="AP79" s="293" t="e">
        <f t="shared" si="13"/>
        <v>#DIV/0!</v>
      </c>
      <c r="AQ79" s="624"/>
      <c r="AR79" s="624"/>
      <c r="AS79" s="621"/>
      <c r="AT79" s="293" t="e">
        <f t="shared" si="14"/>
        <v>#DIV/0!</v>
      </c>
      <c r="AU79" s="624"/>
      <c r="AV79" s="624"/>
      <c r="AW79" s="621"/>
      <c r="AX79" s="293" t="e">
        <f t="shared" si="15"/>
        <v>#DIV/0!</v>
      </c>
      <c r="AY79" s="624"/>
      <c r="AZ79" s="621"/>
      <c r="BA79" s="618"/>
    </row>
    <row r="80" spans="1:53" s="281" customFormat="1" ht="16.5" customHeight="1" thickBot="1" x14ac:dyDescent="0.3">
      <c r="A80" s="211" t="s">
        <v>471</v>
      </c>
      <c r="B80" s="317" t="s">
        <v>308</v>
      </c>
      <c r="C80" s="318" t="s">
        <v>492</v>
      </c>
      <c r="D80" s="201" t="str">
        <f t="shared" si="9"/>
        <v>040001VENT_Amphi</v>
      </c>
      <c r="E80" s="319" t="str">
        <f t="shared" si="10"/>
        <v>040001VENT_Amphi_</v>
      </c>
      <c r="F80" s="202" t="s">
        <v>12</v>
      </c>
      <c r="G80" s="202" t="s">
        <v>11</v>
      </c>
      <c r="H80" s="320">
        <v>1</v>
      </c>
      <c r="I80" s="211" t="s">
        <v>483</v>
      </c>
      <c r="J80" s="203"/>
      <c r="K80" s="321" t="s">
        <v>10</v>
      </c>
      <c r="L80" s="211">
        <v>1</v>
      </c>
      <c r="M80" s="211">
        <v>660</v>
      </c>
      <c r="N80" s="211">
        <v>1160</v>
      </c>
      <c r="O80" s="211">
        <v>48</v>
      </c>
      <c r="P80" s="211"/>
      <c r="Q80" s="320" t="s">
        <v>134</v>
      </c>
      <c r="R80" s="211" t="s">
        <v>136</v>
      </c>
      <c r="S80" s="211" t="s">
        <v>138</v>
      </c>
      <c r="T80" s="322" t="s">
        <v>160</v>
      </c>
      <c r="U80" s="323" t="s">
        <v>148</v>
      </c>
      <c r="V80" s="324"/>
      <c r="W80" s="715"/>
      <c r="X80" s="715"/>
      <c r="Y80" s="356"/>
      <c r="Z80" s="337"/>
      <c r="AA80" s="325"/>
      <c r="AB80" s="326"/>
      <c r="AC80" s="362"/>
      <c r="AD80" s="326">
        <f t="shared" si="8"/>
        <v>0</v>
      </c>
      <c r="AE80" s="628"/>
      <c r="AF80" s="628"/>
      <c r="AG80" s="631"/>
      <c r="AH80" s="327" t="e">
        <f t="shared" si="11"/>
        <v>#DIV/0!</v>
      </c>
      <c r="AI80" s="625"/>
      <c r="AJ80" s="625"/>
      <c r="AK80" s="622"/>
      <c r="AL80" s="327" t="e">
        <f t="shared" si="12"/>
        <v>#DIV/0!</v>
      </c>
      <c r="AM80" s="625"/>
      <c r="AN80" s="625"/>
      <c r="AO80" s="622"/>
      <c r="AP80" s="327" t="e">
        <f t="shared" si="13"/>
        <v>#DIV/0!</v>
      </c>
      <c r="AQ80" s="625"/>
      <c r="AR80" s="625"/>
      <c r="AS80" s="622"/>
      <c r="AT80" s="327" t="e">
        <f t="shared" si="14"/>
        <v>#DIV/0!</v>
      </c>
      <c r="AU80" s="625"/>
      <c r="AV80" s="625"/>
      <c r="AW80" s="622"/>
      <c r="AX80" s="327" t="e">
        <f t="shared" si="15"/>
        <v>#DIV/0!</v>
      </c>
      <c r="AY80" s="625"/>
      <c r="AZ80" s="622"/>
      <c r="BA80" s="619"/>
    </row>
    <row r="81" spans="1:53" s="281" customFormat="1" ht="16.5" customHeight="1" x14ac:dyDescent="0.25">
      <c r="A81" s="214" t="s">
        <v>484</v>
      </c>
      <c r="B81" s="313" t="s">
        <v>284</v>
      </c>
      <c r="C81" s="271" t="s">
        <v>491</v>
      </c>
      <c r="D81" s="180" t="str">
        <f t="shared" si="9"/>
        <v>032001VENT_Amphi1</v>
      </c>
      <c r="E81" s="272" t="str">
        <f t="shared" si="10"/>
        <v>032001VENT_Amphi1_</v>
      </c>
      <c r="F81" s="181" t="s">
        <v>12</v>
      </c>
      <c r="G81" s="181" t="s">
        <v>11</v>
      </c>
      <c r="H81" s="314">
        <v>1</v>
      </c>
      <c r="I81" s="214" t="s">
        <v>298</v>
      </c>
      <c r="J81" s="314"/>
      <c r="K81" s="273" t="s">
        <v>10</v>
      </c>
      <c r="L81" s="214">
        <v>2</v>
      </c>
      <c r="M81" s="214">
        <v>287</v>
      </c>
      <c r="N81" s="214">
        <v>592</v>
      </c>
      <c r="O81" s="214">
        <v>48</v>
      </c>
      <c r="P81" s="214"/>
      <c r="Q81" s="314" t="s">
        <v>134</v>
      </c>
      <c r="R81" s="214" t="s">
        <v>136</v>
      </c>
      <c r="S81" s="214" t="s">
        <v>138</v>
      </c>
      <c r="T81" s="276" t="s">
        <v>160</v>
      </c>
      <c r="U81" s="273" t="s">
        <v>148</v>
      </c>
      <c r="V81" s="277"/>
      <c r="W81" s="711"/>
      <c r="X81" s="711"/>
      <c r="Y81" s="352"/>
      <c r="Z81" s="333"/>
      <c r="AA81" s="278"/>
      <c r="AB81" s="278"/>
      <c r="AC81" s="358"/>
      <c r="AD81" s="278">
        <f t="shared" si="8"/>
        <v>0</v>
      </c>
      <c r="AE81" s="626">
        <f>SUM(AD81:AD93)</f>
        <v>0</v>
      </c>
      <c r="AF81" s="626">
        <f>AE81/12</f>
        <v>0</v>
      </c>
      <c r="AG81" s="629"/>
      <c r="AH81" s="280" t="e">
        <f t="shared" si="11"/>
        <v>#DIV/0!</v>
      </c>
      <c r="AI81" s="623" t="e">
        <f>SUM(AH81:AH93)</f>
        <v>#DIV/0!</v>
      </c>
      <c r="AJ81" s="623" t="e">
        <f>AI81/12</f>
        <v>#DIV/0!</v>
      </c>
      <c r="AK81" s="620"/>
      <c r="AL81" s="280" t="e">
        <f t="shared" si="12"/>
        <v>#DIV/0!</v>
      </c>
      <c r="AM81" s="623" t="e">
        <f>SUM(AL81:AL93)</f>
        <v>#DIV/0!</v>
      </c>
      <c r="AN81" s="623" t="e">
        <f>AM81/12</f>
        <v>#DIV/0!</v>
      </c>
      <c r="AO81" s="620"/>
      <c r="AP81" s="280" t="e">
        <f t="shared" si="13"/>
        <v>#DIV/0!</v>
      </c>
      <c r="AQ81" s="623" t="e">
        <f>SUM(AP81:AP93)</f>
        <v>#DIV/0!</v>
      </c>
      <c r="AR81" s="623" t="e">
        <f>AQ81/12</f>
        <v>#DIV/0!</v>
      </c>
      <c r="AS81" s="620"/>
      <c r="AT81" s="280" t="e">
        <f t="shared" si="14"/>
        <v>#DIV/0!</v>
      </c>
      <c r="AU81" s="623" t="e">
        <f>SUM(AT81:AT93)</f>
        <v>#DIV/0!</v>
      </c>
      <c r="AV81" s="623" t="e">
        <f>AU81/12</f>
        <v>#DIV/0!</v>
      </c>
      <c r="AW81" s="620"/>
      <c r="AX81" s="280" t="e">
        <f t="shared" si="15"/>
        <v>#DIV/0!</v>
      </c>
      <c r="AY81" s="623" t="e">
        <f>SUM(AX81:AX93)</f>
        <v>#DIV/0!</v>
      </c>
      <c r="AZ81" s="620" t="e">
        <f>AY81/12</f>
        <v>#DIV/0!</v>
      </c>
      <c r="BA81" s="617"/>
    </row>
    <row r="82" spans="1:53" s="281" customFormat="1" ht="16.5" customHeight="1" x14ac:dyDescent="0.25">
      <c r="A82" s="207" t="s">
        <v>484</v>
      </c>
      <c r="B82" s="315" t="s">
        <v>284</v>
      </c>
      <c r="C82" s="316" t="s">
        <v>491</v>
      </c>
      <c r="D82" s="191" t="str">
        <f t="shared" si="9"/>
        <v>032001VENT_Amphi1</v>
      </c>
      <c r="E82" s="294" t="str">
        <f t="shared" si="10"/>
        <v>032001VENT_Amphi1_</v>
      </c>
      <c r="F82" s="192" t="s">
        <v>12</v>
      </c>
      <c r="G82" s="192" t="s">
        <v>11</v>
      </c>
      <c r="H82" s="216">
        <v>1</v>
      </c>
      <c r="I82" s="207" t="s">
        <v>298</v>
      </c>
      <c r="J82" s="216"/>
      <c r="K82" s="286" t="s">
        <v>10</v>
      </c>
      <c r="L82" s="207">
        <v>2</v>
      </c>
      <c r="M82" s="207">
        <v>592</v>
      </c>
      <c r="N82" s="207">
        <v>592</v>
      </c>
      <c r="O82" s="207">
        <v>48</v>
      </c>
      <c r="P82" s="207"/>
      <c r="Q82" s="216" t="s">
        <v>134</v>
      </c>
      <c r="R82" s="207" t="s">
        <v>136</v>
      </c>
      <c r="S82" s="207" t="s">
        <v>138</v>
      </c>
      <c r="T82" s="288" t="s">
        <v>160</v>
      </c>
      <c r="U82" s="289" t="s">
        <v>148</v>
      </c>
      <c r="V82" s="290"/>
      <c r="W82" s="712"/>
      <c r="X82" s="712"/>
      <c r="Y82" s="353"/>
      <c r="Z82" s="334"/>
      <c r="AA82" s="291"/>
      <c r="AB82" s="292"/>
      <c r="AC82" s="359"/>
      <c r="AD82" s="292">
        <f t="shared" si="8"/>
        <v>0</v>
      </c>
      <c r="AE82" s="627"/>
      <c r="AF82" s="627"/>
      <c r="AG82" s="630"/>
      <c r="AH82" s="293" t="e">
        <f t="shared" si="11"/>
        <v>#DIV/0!</v>
      </c>
      <c r="AI82" s="624"/>
      <c r="AJ82" s="624"/>
      <c r="AK82" s="621"/>
      <c r="AL82" s="293" t="e">
        <f t="shared" si="12"/>
        <v>#DIV/0!</v>
      </c>
      <c r="AM82" s="624"/>
      <c r="AN82" s="624"/>
      <c r="AO82" s="621"/>
      <c r="AP82" s="293" t="e">
        <f t="shared" si="13"/>
        <v>#DIV/0!</v>
      </c>
      <c r="AQ82" s="624"/>
      <c r="AR82" s="624"/>
      <c r="AS82" s="621"/>
      <c r="AT82" s="293" t="e">
        <f t="shared" si="14"/>
        <v>#DIV/0!</v>
      </c>
      <c r="AU82" s="624"/>
      <c r="AV82" s="624"/>
      <c r="AW82" s="621"/>
      <c r="AX82" s="293" t="e">
        <f t="shared" si="15"/>
        <v>#DIV/0!</v>
      </c>
      <c r="AY82" s="624"/>
      <c r="AZ82" s="621"/>
      <c r="BA82" s="618"/>
    </row>
    <row r="83" spans="1:53" s="281" customFormat="1" ht="16.5" customHeight="1" x14ac:dyDescent="0.25">
      <c r="A83" s="207" t="s">
        <v>484</v>
      </c>
      <c r="B83" s="315" t="s">
        <v>284</v>
      </c>
      <c r="C83" s="316" t="s">
        <v>491</v>
      </c>
      <c r="D83" s="191" t="str">
        <f t="shared" si="9"/>
        <v>032001VENT_Examen</v>
      </c>
      <c r="E83" s="294" t="str">
        <f t="shared" si="10"/>
        <v>032001VENT_Examen_</v>
      </c>
      <c r="F83" s="192" t="s">
        <v>12</v>
      </c>
      <c r="G83" s="192" t="s">
        <v>11</v>
      </c>
      <c r="H83" s="216">
        <v>1</v>
      </c>
      <c r="I83" s="207" t="s">
        <v>485</v>
      </c>
      <c r="J83" s="193"/>
      <c r="K83" s="286" t="s">
        <v>10</v>
      </c>
      <c r="L83" s="207">
        <v>1</v>
      </c>
      <c r="M83" s="207">
        <v>592</v>
      </c>
      <c r="N83" s="207">
        <v>592</v>
      </c>
      <c r="O83" s="207">
        <v>25</v>
      </c>
      <c r="P83" s="207" t="s">
        <v>486</v>
      </c>
      <c r="Q83" s="295" t="s">
        <v>134</v>
      </c>
      <c r="R83" s="207" t="s">
        <v>137</v>
      </c>
      <c r="S83" s="207" t="s">
        <v>139</v>
      </c>
      <c r="T83" s="288" t="s">
        <v>160</v>
      </c>
      <c r="U83" s="289" t="s">
        <v>154</v>
      </c>
      <c r="V83" s="290"/>
      <c r="W83" s="712"/>
      <c r="X83" s="712"/>
      <c r="Y83" s="353"/>
      <c r="Z83" s="334"/>
      <c r="AA83" s="291"/>
      <c r="AB83" s="292"/>
      <c r="AC83" s="359"/>
      <c r="AD83" s="292">
        <f t="shared" si="8"/>
        <v>0</v>
      </c>
      <c r="AE83" s="627"/>
      <c r="AF83" s="627"/>
      <c r="AG83" s="630"/>
      <c r="AH83" s="293" t="e">
        <f t="shared" si="11"/>
        <v>#DIV/0!</v>
      </c>
      <c r="AI83" s="624"/>
      <c r="AJ83" s="624"/>
      <c r="AK83" s="621"/>
      <c r="AL83" s="293" t="e">
        <f t="shared" si="12"/>
        <v>#DIV/0!</v>
      </c>
      <c r="AM83" s="624"/>
      <c r="AN83" s="624"/>
      <c r="AO83" s="621"/>
      <c r="AP83" s="293" t="e">
        <f t="shared" si="13"/>
        <v>#DIV/0!</v>
      </c>
      <c r="AQ83" s="624"/>
      <c r="AR83" s="624"/>
      <c r="AS83" s="621"/>
      <c r="AT83" s="293" t="e">
        <f t="shared" si="14"/>
        <v>#DIV/0!</v>
      </c>
      <c r="AU83" s="624"/>
      <c r="AV83" s="624"/>
      <c r="AW83" s="621"/>
      <c r="AX83" s="293" t="e">
        <f t="shared" si="15"/>
        <v>#DIV/0!</v>
      </c>
      <c r="AY83" s="624"/>
      <c r="AZ83" s="621"/>
      <c r="BA83" s="618"/>
    </row>
    <row r="84" spans="1:53" s="281" customFormat="1" ht="16.5" customHeight="1" x14ac:dyDescent="0.25">
      <c r="A84" s="207" t="s">
        <v>484</v>
      </c>
      <c r="B84" s="315" t="s">
        <v>284</v>
      </c>
      <c r="C84" s="316" t="s">
        <v>491</v>
      </c>
      <c r="D84" s="191" t="str">
        <f t="shared" si="9"/>
        <v>032001VENT_Examen</v>
      </c>
      <c r="E84" s="294" t="str">
        <f t="shared" si="10"/>
        <v>032001VENT_Examen_</v>
      </c>
      <c r="F84" s="192" t="s">
        <v>12</v>
      </c>
      <c r="G84" s="192" t="s">
        <v>11</v>
      </c>
      <c r="H84" s="216">
        <v>1</v>
      </c>
      <c r="I84" s="207" t="s">
        <v>485</v>
      </c>
      <c r="J84" s="193"/>
      <c r="K84" s="286" t="s">
        <v>10</v>
      </c>
      <c r="L84" s="207">
        <v>1</v>
      </c>
      <c r="M84" s="207">
        <v>592</v>
      </c>
      <c r="N84" s="207">
        <v>592</v>
      </c>
      <c r="O84" s="207">
        <v>25</v>
      </c>
      <c r="P84" s="207" t="s">
        <v>457</v>
      </c>
      <c r="Q84" s="295" t="s">
        <v>134</v>
      </c>
      <c r="R84" s="207" t="s">
        <v>137</v>
      </c>
      <c r="S84" s="207" t="s">
        <v>138</v>
      </c>
      <c r="T84" s="288" t="s">
        <v>158</v>
      </c>
      <c r="U84" s="289" t="s">
        <v>154</v>
      </c>
      <c r="V84" s="290"/>
      <c r="W84" s="712"/>
      <c r="X84" s="712"/>
      <c r="Y84" s="353"/>
      <c r="Z84" s="334"/>
      <c r="AA84" s="291"/>
      <c r="AB84" s="292"/>
      <c r="AC84" s="359"/>
      <c r="AD84" s="292">
        <f t="shared" ref="AD84:AD93" si="16">AB84*(AC84+1)</f>
        <v>0</v>
      </c>
      <c r="AE84" s="627"/>
      <c r="AF84" s="627"/>
      <c r="AG84" s="630"/>
      <c r="AH84" s="293" t="e">
        <f t="shared" si="11"/>
        <v>#DIV/0!</v>
      </c>
      <c r="AI84" s="624"/>
      <c r="AJ84" s="624"/>
      <c r="AK84" s="621"/>
      <c r="AL84" s="293" t="e">
        <f t="shared" si="12"/>
        <v>#DIV/0!</v>
      </c>
      <c r="AM84" s="624"/>
      <c r="AN84" s="624"/>
      <c r="AO84" s="621"/>
      <c r="AP84" s="293" t="e">
        <f t="shared" si="13"/>
        <v>#DIV/0!</v>
      </c>
      <c r="AQ84" s="624"/>
      <c r="AR84" s="624"/>
      <c r="AS84" s="621"/>
      <c r="AT84" s="293" t="e">
        <f t="shared" si="14"/>
        <v>#DIV/0!</v>
      </c>
      <c r="AU84" s="624"/>
      <c r="AV84" s="624"/>
      <c r="AW84" s="621"/>
      <c r="AX84" s="293" t="e">
        <f t="shared" si="15"/>
        <v>#DIV/0!</v>
      </c>
      <c r="AY84" s="624"/>
      <c r="AZ84" s="621"/>
      <c r="BA84" s="618"/>
    </row>
    <row r="85" spans="1:53" s="281" customFormat="1" ht="16.5" customHeight="1" x14ac:dyDescent="0.25">
      <c r="A85" s="207" t="s">
        <v>484</v>
      </c>
      <c r="B85" s="315" t="s">
        <v>284</v>
      </c>
      <c r="C85" s="316" t="s">
        <v>491</v>
      </c>
      <c r="D85" s="191" t="str">
        <f t="shared" ref="D85:D93" si="17">CONCATENATE(B85,G85,K85,I85)</f>
        <v>032001VENT_Amphi2</v>
      </c>
      <c r="E85" s="294" t="str">
        <f t="shared" ref="E85:E93" si="18">CONCATENATE(B85,G85,K85,I85,K85,J85)</f>
        <v>032001VENT_Amphi2_</v>
      </c>
      <c r="F85" s="192" t="s">
        <v>12</v>
      </c>
      <c r="G85" s="192" t="s">
        <v>11</v>
      </c>
      <c r="H85" s="216">
        <v>1</v>
      </c>
      <c r="I85" s="207" t="s">
        <v>487</v>
      </c>
      <c r="J85" s="193"/>
      <c r="K85" s="286" t="s">
        <v>10</v>
      </c>
      <c r="L85" s="207">
        <v>2</v>
      </c>
      <c r="M85" s="207">
        <v>287</v>
      </c>
      <c r="N85" s="207">
        <v>592</v>
      </c>
      <c r="O85" s="207">
        <v>25</v>
      </c>
      <c r="P85" s="207" t="s">
        <v>488</v>
      </c>
      <c r="Q85" s="295" t="s">
        <v>134</v>
      </c>
      <c r="R85" s="207" t="s">
        <v>137</v>
      </c>
      <c r="S85" s="207" t="s">
        <v>139</v>
      </c>
      <c r="T85" s="288" t="s">
        <v>160</v>
      </c>
      <c r="U85" s="289" t="s">
        <v>154</v>
      </c>
      <c r="V85" s="290"/>
      <c r="W85" s="712"/>
      <c r="X85" s="712"/>
      <c r="Y85" s="353"/>
      <c r="Z85" s="334"/>
      <c r="AA85" s="291"/>
      <c r="AB85" s="292"/>
      <c r="AC85" s="359"/>
      <c r="AD85" s="292">
        <f t="shared" si="16"/>
        <v>0</v>
      </c>
      <c r="AE85" s="627"/>
      <c r="AF85" s="627"/>
      <c r="AG85" s="630"/>
      <c r="AH85" s="293" t="e">
        <f t="shared" ref="AH85:AH93" si="19">AD85*$E$12</f>
        <v>#DIV/0!</v>
      </c>
      <c r="AI85" s="624"/>
      <c r="AJ85" s="624"/>
      <c r="AK85" s="621"/>
      <c r="AL85" s="293" t="e">
        <f t="shared" ref="AL85:AL93" si="20">AD85*$E$13</f>
        <v>#DIV/0!</v>
      </c>
      <c r="AM85" s="624"/>
      <c r="AN85" s="624"/>
      <c r="AO85" s="621"/>
      <c r="AP85" s="293" t="e">
        <f t="shared" ref="AP85:AP93" si="21">AD85*$E$14</f>
        <v>#DIV/0!</v>
      </c>
      <c r="AQ85" s="624"/>
      <c r="AR85" s="624"/>
      <c r="AS85" s="621"/>
      <c r="AT85" s="293" t="e">
        <f t="shared" ref="AT85:AT93" si="22">AD85*$E$15</f>
        <v>#DIV/0!</v>
      </c>
      <c r="AU85" s="624"/>
      <c r="AV85" s="624"/>
      <c r="AW85" s="621"/>
      <c r="AX85" s="293" t="e">
        <f t="shared" ref="AX85:AX93" si="23">AD85*$E$16</f>
        <v>#DIV/0!</v>
      </c>
      <c r="AY85" s="624"/>
      <c r="AZ85" s="621"/>
      <c r="BA85" s="618"/>
    </row>
    <row r="86" spans="1:53" s="281" customFormat="1" ht="16.5" customHeight="1" x14ac:dyDescent="0.25">
      <c r="A86" s="275" t="s">
        <v>484</v>
      </c>
      <c r="B86" s="328" t="s">
        <v>284</v>
      </c>
      <c r="C86" s="316" t="s">
        <v>491</v>
      </c>
      <c r="D86" s="191" t="str">
        <f t="shared" si="17"/>
        <v>032001VENT_Amphi2</v>
      </c>
      <c r="E86" s="294" t="str">
        <f t="shared" si="18"/>
        <v>032001VENT_Amphi2_</v>
      </c>
      <c r="F86" s="192" t="s">
        <v>12</v>
      </c>
      <c r="G86" s="192" t="s">
        <v>11</v>
      </c>
      <c r="H86" s="216">
        <v>1</v>
      </c>
      <c r="I86" s="275" t="s">
        <v>487</v>
      </c>
      <c r="J86" s="193"/>
      <c r="K86" s="286" t="s">
        <v>10</v>
      </c>
      <c r="L86" s="275">
        <v>2</v>
      </c>
      <c r="M86" s="275">
        <v>592</v>
      </c>
      <c r="N86" s="275">
        <v>592</v>
      </c>
      <c r="O86" s="275">
        <v>25</v>
      </c>
      <c r="P86" s="275" t="s">
        <v>486</v>
      </c>
      <c r="Q86" s="295" t="s">
        <v>134</v>
      </c>
      <c r="R86" s="207" t="s">
        <v>137</v>
      </c>
      <c r="S86" s="275" t="s">
        <v>139</v>
      </c>
      <c r="T86" s="288" t="s">
        <v>160</v>
      </c>
      <c r="U86" s="289" t="s">
        <v>154</v>
      </c>
      <c r="V86" s="290"/>
      <c r="W86" s="712"/>
      <c r="X86" s="712"/>
      <c r="Y86" s="353"/>
      <c r="Z86" s="334"/>
      <c r="AA86" s="291"/>
      <c r="AB86" s="292"/>
      <c r="AC86" s="359"/>
      <c r="AD86" s="292">
        <f t="shared" si="16"/>
        <v>0</v>
      </c>
      <c r="AE86" s="627"/>
      <c r="AF86" s="627"/>
      <c r="AG86" s="630"/>
      <c r="AH86" s="293" t="e">
        <f t="shared" si="19"/>
        <v>#DIV/0!</v>
      </c>
      <c r="AI86" s="624"/>
      <c r="AJ86" s="624"/>
      <c r="AK86" s="621"/>
      <c r="AL86" s="293" t="e">
        <f t="shared" si="20"/>
        <v>#DIV/0!</v>
      </c>
      <c r="AM86" s="624"/>
      <c r="AN86" s="624"/>
      <c r="AO86" s="621"/>
      <c r="AP86" s="293" t="e">
        <f t="shared" si="21"/>
        <v>#DIV/0!</v>
      </c>
      <c r="AQ86" s="624"/>
      <c r="AR86" s="624"/>
      <c r="AS86" s="621"/>
      <c r="AT86" s="293" t="e">
        <f t="shared" si="22"/>
        <v>#DIV/0!</v>
      </c>
      <c r="AU86" s="624"/>
      <c r="AV86" s="624"/>
      <c r="AW86" s="621"/>
      <c r="AX86" s="293" t="e">
        <f t="shared" si="23"/>
        <v>#DIV/0!</v>
      </c>
      <c r="AY86" s="624"/>
      <c r="AZ86" s="621"/>
      <c r="BA86" s="618"/>
    </row>
    <row r="87" spans="1:53" s="281" customFormat="1" ht="16.5" customHeight="1" x14ac:dyDescent="0.25">
      <c r="A87" s="207" t="s">
        <v>484</v>
      </c>
      <c r="B87" s="315" t="s">
        <v>284</v>
      </c>
      <c r="C87" s="316" t="s">
        <v>491</v>
      </c>
      <c r="D87" s="191" t="str">
        <f t="shared" si="17"/>
        <v>032001VENT_Amphi2</v>
      </c>
      <c r="E87" s="294" t="str">
        <f t="shared" si="18"/>
        <v>032001VENT_Amphi2_</v>
      </c>
      <c r="F87" s="192" t="s">
        <v>12</v>
      </c>
      <c r="G87" s="192" t="s">
        <v>11</v>
      </c>
      <c r="H87" s="216">
        <v>1</v>
      </c>
      <c r="I87" s="207" t="s">
        <v>487</v>
      </c>
      <c r="J87" s="193"/>
      <c r="K87" s="286" t="s">
        <v>10</v>
      </c>
      <c r="L87" s="207">
        <v>2</v>
      </c>
      <c r="M87" s="207">
        <v>287</v>
      </c>
      <c r="N87" s="207">
        <v>592</v>
      </c>
      <c r="O87" s="207">
        <v>25</v>
      </c>
      <c r="P87" s="207" t="s">
        <v>458</v>
      </c>
      <c r="Q87" s="295" t="s">
        <v>134</v>
      </c>
      <c r="R87" s="207" t="s">
        <v>137</v>
      </c>
      <c r="S87" s="207" t="s">
        <v>138</v>
      </c>
      <c r="T87" s="288" t="s">
        <v>158</v>
      </c>
      <c r="U87" s="289" t="s">
        <v>154</v>
      </c>
      <c r="V87" s="290"/>
      <c r="W87" s="712"/>
      <c r="X87" s="712"/>
      <c r="Y87" s="353"/>
      <c r="Z87" s="334"/>
      <c r="AA87" s="291"/>
      <c r="AB87" s="292"/>
      <c r="AC87" s="359"/>
      <c r="AD87" s="292">
        <f t="shared" si="16"/>
        <v>0</v>
      </c>
      <c r="AE87" s="627"/>
      <c r="AF87" s="627"/>
      <c r="AG87" s="630"/>
      <c r="AH87" s="293" t="e">
        <f t="shared" si="19"/>
        <v>#DIV/0!</v>
      </c>
      <c r="AI87" s="624"/>
      <c r="AJ87" s="624"/>
      <c r="AK87" s="621"/>
      <c r="AL87" s="293" t="e">
        <f t="shared" si="20"/>
        <v>#DIV/0!</v>
      </c>
      <c r="AM87" s="624"/>
      <c r="AN87" s="624"/>
      <c r="AO87" s="621"/>
      <c r="AP87" s="293" t="e">
        <f t="shared" si="21"/>
        <v>#DIV/0!</v>
      </c>
      <c r="AQ87" s="624"/>
      <c r="AR87" s="624"/>
      <c r="AS87" s="621"/>
      <c r="AT87" s="293" t="e">
        <f t="shared" si="22"/>
        <v>#DIV/0!</v>
      </c>
      <c r="AU87" s="624"/>
      <c r="AV87" s="624"/>
      <c r="AW87" s="621"/>
      <c r="AX87" s="293" t="e">
        <f t="shared" si="23"/>
        <v>#DIV/0!</v>
      </c>
      <c r="AY87" s="624"/>
      <c r="AZ87" s="621"/>
      <c r="BA87" s="618"/>
    </row>
    <row r="88" spans="1:53" s="281" customFormat="1" ht="16.5" customHeight="1" x14ac:dyDescent="0.25">
      <c r="A88" s="207" t="s">
        <v>484</v>
      </c>
      <c r="B88" s="315" t="s">
        <v>284</v>
      </c>
      <c r="C88" s="316" t="s">
        <v>491</v>
      </c>
      <c r="D88" s="191" t="str">
        <f t="shared" si="17"/>
        <v>032001VENT_Amphi2</v>
      </c>
      <c r="E88" s="294" t="str">
        <f t="shared" si="18"/>
        <v>032001VENT_Amphi2_</v>
      </c>
      <c r="F88" s="192" t="s">
        <v>12</v>
      </c>
      <c r="G88" s="192" t="s">
        <v>11</v>
      </c>
      <c r="H88" s="216">
        <v>1</v>
      </c>
      <c r="I88" s="207" t="s">
        <v>487</v>
      </c>
      <c r="J88" s="193"/>
      <c r="K88" s="286" t="s">
        <v>10</v>
      </c>
      <c r="L88" s="207">
        <v>2</v>
      </c>
      <c r="M88" s="207">
        <v>592</v>
      </c>
      <c r="N88" s="207">
        <v>592</v>
      </c>
      <c r="O88" s="207">
        <v>25</v>
      </c>
      <c r="P88" s="207" t="s">
        <v>457</v>
      </c>
      <c r="Q88" s="295" t="s">
        <v>134</v>
      </c>
      <c r="R88" s="207" t="s">
        <v>137</v>
      </c>
      <c r="S88" s="207" t="s">
        <v>138</v>
      </c>
      <c r="T88" s="288" t="s">
        <v>158</v>
      </c>
      <c r="U88" s="289" t="s">
        <v>154</v>
      </c>
      <c r="V88" s="290"/>
      <c r="W88" s="712"/>
      <c r="X88" s="712"/>
      <c r="Y88" s="353"/>
      <c r="Z88" s="334"/>
      <c r="AA88" s="291"/>
      <c r="AB88" s="292"/>
      <c r="AC88" s="359"/>
      <c r="AD88" s="292">
        <f t="shared" si="16"/>
        <v>0</v>
      </c>
      <c r="AE88" s="627"/>
      <c r="AF88" s="627"/>
      <c r="AG88" s="630"/>
      <c r="AH88" s="293" t="e">
        <f t="shared" si="19"/>
        <v>#DIV/0!</v>
      </c>
      <c r="AI88" s="624"/>
      <c r="AJ88" s="624"/>
      <c r="AK88" s="621"/>
      <c r="AL88" s="293" t="e">
        <f t="shared" si="20"/>
        <v>#DIV/0!</v>
      </c>
      <c r="AM88" s="624"/>
      <c r="AN88" s="624"/>
      <c r="AO88" s="621"/>
      <c r="AP88" s="293" t="e">
        <f t="shared" si="21"/>
        <v>#DIV/0!</v>
      </c>
      <c r="AQ88" s="624"/>
      <c r="AR88" s="624"/>
      <c r="AS88" s="621"/>
      <c r="AT88" s="293" t="e">
        <f t="shared" si="22"/>
        <v>#DIV/0!</v>
      </c>
      <c r="AU88" s="624"/>
      <c r="AV88" s="624"/>
      <c r="AW88" s="621"/>
      <c r="AX88" s="293" t="e">
        <f t="shared" si="23"/>
        <v>#DIV/0!</v>
      </c>
      <c r="AY88" s="624"/>
      <c r="AZ88" s="621"/>
      <c r="BA88" s="618"/>
    </row>
    <row r="89" spans="1:53" s="281" customFormat="1" ht="16.5" customHeight="1" x14ac:dyDescent="0.25">
      <c r="A89" s="207" t="s">
        <v>484</v>
      </c>
      <c r="B89" s="315" t="s">
        <v>284</v>
      </c>
      <c r="C89" s="316" t="s">
        <v>491</v>
      </c>
      <c r="D89" s="191" t="str">
        <f t="shared" si="17"/>
        <v>032001VENT_Biblio</v>
      </c>
      <c r="E89" s="294" t="str">
        <f t="shared" si="18"/>
        <v>032001VENT_Biblio_</v>
      </c>
      <c r="F89" s="192" t="s">
        <v>12</v>
      </c>
      <c r="G89" s="192" t="s">
        <v>11</v>
      </c>
      <c r="H89" s="216">
        <v>1</v>
      </c>
      <c r="I89" s="207" t="s">
        <v>489</v>
      </c>
      <c r="J89" s="193"/>
      <c r="K89" s="286" t="s">
        <v>10</v>
      </c>
      <c r="L89" s="207">
        <v>1</v>
      </c>
      <c r="M89" s="207">
        <v>592</v>
      </c>
      <c r="N89" s="207">
        <v>592</v>
      </c>
      <c r="O89" s="207">
        <v>25</v>
      </c>
      <c r="P89" s="207" t="s">
        <v>457</v>
      </c>
      <c r="Q89" s="295" t="s">
        <v>134</v>
      </c>
      <c r="R89" s="207" t="s">
        <v>137</v>
      </c>
      <c r="S89" s="207" t="s">
        <v>138</v>
      </c>
      <c r="T89" s="288" t="s">
        <v>158</v>
      </c>
      <c r="U89" s="289" t="s">
        <v>154</v>
      </c>
      <c r="V89" s="290"/>
      <c r="W89" s="712"/>
      <c r="X89" s="712"/>
      <c r="Y89" s="353"/>
      <c r="Z89" s="334"/>
      <c r="AA89" s="291"/>
      <c r="AB89" s="292"/>
      <c r="AC89" s="359"/>
      <c r="AD89" s="292">
        <f t="shared" si="16"/>
        <v>0</v>
      </c>
      <c r="AE89" s="627"/>
      <c r="AF89" s="627"/>
      <c r="AG89" s="630"/>
      <c r="AH89" s="293" t="e">
        <f t="shared" si="19"/>
        <v>#DIV/0!</v>
      </c>
      <c r="AI89" s="624"/>
      <c r="AJ89" s="624"/>
      <c r="AK89" s="621"/>
      <c r="AL89" s="293" t="e">
        <f t="shared" si="20"/>
        <v>#DIV/0!</v>
      </c>
      <c r="AM89" s="624"/>
      <c r="AN89" s="624"/>
      <c r="AO89" s="621"/>
      <c r="AP89" s="293" t="e">
        <f t="shared" si="21"/>
        <v>#DIV/0!</v>
      </c>
      <c r="AQ89" s="624"/>
      <c r="AR89" s="624"/>
      <c r="AS89" s="621"/>
      <c r="AT89" s="293" t="e">
        <f t="shared" si="22"/>
        <v>#DIV/0!</v>
      </c>
      <c r="AU89" s="624"/>
      <c r="AV89" s="624"/>
      <c r="AW89" s="621"/>
      <c r="AX89" s="293" t="e">
        <f t="shared" si="23"/>
        <v>#DIV/0!</v>
      </c>
      <c r="AY89" s="624"/>
      <c r="AZ89" s="621"/>
      <c r="BA89" s="618"/>
    </row>
    <row r="90" spans="1:53" s="281" customFormat="1" ht="16.5" customHeight="1" x14ac:dyDescent="0.25">
      <c r="A90" s="207" t="s">
        <v>484</v>
      </c>
      <c r="B90" s="315" t="s">
        <v>284</v>
      </c>
      <c r="C90" s="316" t="s">
        <v>491</v>
      </c>
      <c r="D90" s="191" t="str">
        <f t="shared" si="17"/>
        <v>032001VENT_Biblio</v>
      </c>
      <c r="E90" s="294" t="str">
        <f t="shared" si="18"/>
        <v>032001VENT_Biblio_</v>
      </c>
      <c r="F90" s="192" t="s">
        <v>12</v>
      </c>
      <c r="G90" s="192" t="s">
        <v>11</v>
      </c>
      <c r="H90" s="216">
        <v>1</v>
      </c>
      <c r="I90" s="207" t="s">
        <v>489</v>
      </c>
      <c r="J90" s="193"/>
      <c r="K90" s="286" t="s">
        <v>10</v>
      </c>
      <c r="L90" s="207">
        <v>1</v>
      </c>
      <c r="M90" s="207">
        <v>592</v>
      </c>
      <c r="N90" s="207">
        <v>592</v>
      </c>
      <c r="O90" s="207">
        <v>25</v>
      </c>
      <c r="P90" s="207" t="s">
        <v>486</v>
      </c>
      <c r="Q90" s="295" t="s">
        <v>134</v>
      </c>
      <c r="R90" s="207" t="s">
        <v>137</v>
      </c>
      <c r="S90" s="207" t="s">
        <v>139</v>
      </c>
      <c r="T90" s="288" t="s">
        <v>160</v>
      </c>
      <c r="U90" s="289" t="s">
        <v>154</v>
      </c>
      <c r="V90" s="290"/>
      <c r="W90" s="712"/>
      <c r="X90" s="712"/>
      <c r="Y90" s="353"/>
      <c r="Z90" s="334"/>
      <c r="AA90" s="291"/>
      <c r="AB90" s="292"/>
      <c r="AC90" s="359"/>
      <c r="AD90" s="292">
        <f t="shared" si="16"/>
        <v>0</v>
      </c>
      <c r="AE90" s="627"/>
      <c r="AF90" s="627"/>
      <c r="AG90" s="630"/>
      <c r="AH90" s="293" t="e">
        <f t="shared" si="19"/>
        <v>#DIV/0!</v>
      </c>
      <c r="AI90" s="624"/>
      <c r="AJ90" s="624"/>
      <c r="AK90" s="621"/>
      <c r="AL90" s="293" t="e">
        <f t="shared" si="20"/>
        <v>#DIV/0!</v>
      </c>
      <c r="AM90" s="624"/>
      <c r="AN90" s="624"/>
      <c r="AO90" s="621"/>
      <c r="AP90" s="293" t="e">
        <f t="shared" si="21"/>
        <v>#DIV/0!</v>
      </c>
      <c r="AQ90" s="624"/>
      <c r="AR90" s="624"/>
      <c r="AS90" s="621"/>
      <c r="AT90" s="293" t="e">
        <f t="shared" si="22"/>
        <v>#DIV/0!</v>
      </c>
      <c r="AU90" s="624"/>
      <c r="AV90" s="624"/>
      <c r="AW90" s="621"/>
      <c r="AX90" s="293" t="e">
        <f t="shared" si="23"/>
        <v>#DIV/0!</v>
      </c>
      <c r="AY90" s="624"/>
      <c r="AZ90" s="621"/>
      <c r="BA90" s="618"/>
    </row>
    <row r="91" spans="1:53" s="281" customFormat="1" ht="16.5" customHeight="1" x14ac:dyDescent="0.25">
      <c r="A91" s="207" t="s">
        <v>484</v>
      </c>
      <c r="B91" s="315" t="s">
        <v>284</v>
      </c>
      <c r="C91" s="316" t="s">
        <v>491</v>
      </c>
      <c r="D91" s="191" t="str">
        <f t="shared" si="17"/>
        <v>032001VENT_Amphi</v>
      </c>
      <c r="E91" s="294" t="str">
        <f t="shared" si="18"/>
        <v>032001VENT_Amphi_</v>
      </c>
      <c r="F91" s="192" t="s">
        <v>12</v>
      </c>
      <c r="G91" s="192" t="s">
        <v>11</v>
      </c>
      <c r="H91" s="216">
        <v>1</v>
      </c>
      <c r="I91" s="207" t="s">
        <v>483</v>
      </c>
      <c r="J91" s="193"/>
      <c r="K91" s="286" t="s">
        <v>10</v>
      </c>
      <c r="L91" s="207">
        <v>1</v>
      </c>
      <c r="M91" s="207">
        <v>287</v>
      </c>
      <c r="N91" s="207">
        <v>592</v>
      </c>
      <c r="O91" s="207">
        <v>25</v>
      </c>
      <c r="P91" s="207" t="s">
        <v>458</v>
      </c>
      <c r="Q91" s="295" t="s">
        <v>134</v>
      </c>
      <c r="R91" s="207" t="s">
        <v>137</v>
      </c>
      <c r="S91" s="207" t="s">
        <v>138</v>
      </c>
      <c r="T91" s="288" t="s">
        <v>158</v>
      </c>
      <c r="U91" s="289" t="s">
        <v>154</v>
      </c>
      <c r="V91" s="290"/>
      <c r="W91" s="712"/>
      <c r="X91" s="712"/>
      <c r="Y91" s="353"/>
      <c r="Z91" s="334"/>
      <c r="AA91" s="291"/>
      <c r="AB91" s="292"/>
      <c r="AC91" s="359"/>
      <c r="AD91" s="292">
        <f t="shared" si="16"/>
        <v>0</v>
      </c>
      <c r="AE91" s="627"/>
      <c r="AF91" s="627"/>
      <c r="AG91" s="630"/>
      <c r="AH91" s="293" t="e">
        <f t="shared" si="19"/>
        <v>#DIV/0!</v>
      </c>
      <c r="AI91" s="624"/>
      <c r="AJ91" s="624"/>
      <c r="AK91" s="621"/>
      <c r="AL91" s="293" t="e">
        <f t="shared" si="20"/>
        <v>#DIV/0!</v>
      </c>
      <c r="AM91" s="624"/>
      <c r="AN91" s="624"/>
      <c r="AO91" s="621"/>
      <c r="AP91" s="293" t="e">
        <f t="shared" si="21"/>
        <v>#DIV/0!</v>
      </c>
      <c r="AQ91" s="624"/>
      <c r="AR91" s="624"/>
      <c r="AS91" s="621"/>
      <c r="AT91" s="293" t="e">
        <f t="shared" si="22"/>
        <v>#DIV/0!</v>
      </c>
      <c r="AU91" s="624"/>
      <c r="AV91" s="624"/>
      <c r="AW91" s="621"/>
      <c r="AX91" s="293" t="e">
        <f t="shared" si="23"/>
        <v>#DIV/0!</v>
      </c>
      <c r="AY91" s="624"/>
      <c r="AZ91" s="621"/>
      <c r="BA91" s="618"/>
    </row>
    <row r="92" spans="1:53" s="281" customFormat="1" ht="16.5" customHeight="1" x14ac:dyDescent="0.25">
      <c r="A92" s="207" t="s">
        <v>484</v>
      </c>
      <c r="B92" s="315" t="s">
        <v>284</v>
      </c>
      <c r="C92" s="316" t="s">
        <v>491</v>
      </c>
      <c r="D92" s="191" t="str">
        <f t="shared" si="17"/>
        <v>032001VENT_Examen</v>
      </c>
      <c r="E92" s="294" t="str">
        <f t="shared" si="18"/>
        <v>032001VENT_Examen_</v>
      </c>
      <c r="F92" s="192" t="s">
        <v>12</v>
      </c>
      <c r="G92" s="192" t="s">
        <v>11</v>
      </c>
      <c r="H92" s="216">
        <v>1</v>
      </c>
      <c r="I92" s="207" t="s">
        <v>485</v>
      </c>
      <c r="J92" s="193"/>
      <c r="K92" s="286" t="s">
        <v>10</v>
      </c>
      <c r="L92" s="207">
        <v>1</v>
      </c>
      <c r="M92" s="207">
        <v>435</v>
      </c>
      <c r="N92" s="207">
        <v>450</v>
      </c>
      <c r="O92" s="207">
        <v>95</v>
      </c>
      <c r="P92" s="207"/>
      <c r="Q92" s="216" t="s">
        <v>134</v>
      </c>
      <c r="R92" s="207" t="s">
        <v>136</v>
      </c>
      <c r="S92" s="207" t="s">
        <v>138</v>
      </c>
      <c r="T92" s="288" t="s">
        <v>158</v>
      </c>
      <c r="U92" s="289" t="s">
        <v>148</v>
      </c>
      <c r="V92" s="290"/>
      <c r="W92" s="712"/>
      <c r="X92" s="712"/>
      <c r="Y92" s="353"/>
      <c r="Z92" s="334"/>
      <c r="AA92" s="291"/>
      <c r="AB92" s="292"/>
      <c r="AC92" s="359"/>
      <c r="AD92" s="292">
        <f t="shared" si="16"/>
        <v>0</v>
      </c>
      <c r="AE92" s="627"/>
      <c r="AF92" s="627"/>
      <c r="AG92" s="630"/>
      <c r="AH92" s="293" t="e">
        <f t="shared" si="19"/>
        <v>#DIV/0!</v>
      </c>
      <c r="AI92" s="624"/>
      <c r="AJ92" s="624"/>
      <c r="AK92" s="621"/>
      <c r="AL92" s="293" t="e">
        <f t="shared" si="20"/>
        <v>#DIV/0!</v>
      </c>
      <c r="AM92" s="624"/>
      <c r="AN92" s="624"/>
      <c r="AO92" s="621"/>
      <c r="AP92" s="293" t="e">
        <f t="shared" si="21"/>
        <v>#DIV/0!</v>
      </c>
      <c r="AQ92" s="624"/>
      <c r="AR92" s="624"/>
      <c r="AS92" s="621"/>
      <c r="AT92" s="293" t="e">
        <f t="shared" si="22"/>
        <v>#DIV/0!</v>
      </c>
      <c r="AU92" s="624"/>
      <c r="AV92" s="624"/>
      <c r="AW92" s="621"/>
      <c r="AX92" s="293" t="e">
        <f t="shared" si="23"/>
        <v>#DIV/0!</v>
      </c>
      <c r="AY92" s="624"/>
      <c r="AZ92" s="621"/>
      <c r="BA92" s="618"/>
    </row>
    <row r="93" spans="1:53" s="281" customFormat="1" ht="16.5" customHeight="1" thickBot="1" x14ac:dyDescent="0.3">
      <c r="A93" s="211" t="s">
        <v>484</v>
      </c>
      <c r="B93" s="317" t="s">
        <v>284</v>
      </c>
      <c r="C93" s="318" t="s">
        <v>491</v>
      </c>
      <c r="D93" s="201" t="str">
        <f t="shared" si="17"/>
        <v>032001VENT_Foyer</v>
      </c>
      <c r="E93" s="319" t="str">
        <f t="shared" si="18"/>
        <v>032001VENT_Foyer_</v>
      </c>
      <c r="F93" s="202" t="s">
        <v>12</v>
      </c>
      <c r="G93" s="202" t="s">
        <v>11</v>
      </c>
      <c r="H93" s="320">
        <v>1</v>
      </c>
      <c r="I93" s="211" t="s">
        <v>289</v>
      </c>
      <c r="J93" s="320"/>
      <c r="K93" s="321" t="s">
        <v>10</v>
      </c>
      <c r="L93" s="211">
        <v>1</v>
      </c>
      <c r="M93" s="211">
        <v>305</v>
      </c>
      <c r="N93" s="211">
        <v>310</v>
      </c>
      <c r="O93" s="211">
        <v>95</v>
      </c>
      <c r="P93" s="211"/>
      <c r="Q93" s="320" t="s">
        <v>134</v>
      </c>
      <c r="R93" s="211" t="s">
        <v>136</v>
      </c>
      <c r="S93" s="211" t="s">
        <v>138</v>
      </c>
      <c r="T93" s="322" t="s">
        <v>158</v>
      </c>
      <c r="U93" s="323" t="s">
        <v>148</v>
      </c>
      <c r="V93" s="324"/>
      <c r="W93" s="715"/>
      <c r="X93" s="715"/>
      <c r="Y93" s="356"/>
      <c r="Z93" s="337"/>
      <c r="AA93" s="325"/>
      <c r="AB93" s="326"/>
      <c r="AC93" s="362"/>
      <c r="AD93" s="326">
        <f t="shared" si="16"/>
        <v>0</v>
      </c>
      <c r="AE93" s="628"/>
      <c r="AF93" s="628"/>
      <c r="AG93" s="631"/>
      <c r="AH93" s="327" t="e">
        <f t="shared" si="19"/>
        <v>#DIV/0!</v>
      </c>
      <c r="AI93" s="625"/>
      <c r="AJ93" s="625"/>
      <c r="AK93" s="622"/>
      <c r="AL93" s="327" t="e">
        <f t="shared" si="20"/>
        <v>#DIV/0!</v>
      </c>
      <c r="AM93" s="625"/>
      <c r="AN93" s="625"/>
      <c r="AO93" s="622"/>
      <c r="AP93" s="327" t="e">
        <f t="shared" si="21"/>
        <v>#DIV/0!</v>
      </c>
      <c r="AQ93" s="625"/>
      <c r="AR93" s="625"/>
      <c r="AS93" s="622"/>
      <c r="AT93" s="327" t="e">
        <f t="shared" si="22"/>
        <v>#DIV/0!</v>
      </c>
      <c r="AU93" s="625"/>
      <c r="AV93" s="625"/>
      <c r="AW93" s="622"/>
      <c r="AX93" s="327" t="e">
        <f t="shared" si="23"/>
        <v>#DIV/0!</v>
      </c>
      <c r="AY93" s="625"/>
      <c r="AZ93" s="622"/>
      <c r="BA93" s="619"/>
    </row>
    <row r="94" spans="1:53" s="281" customFormat="1" ht="13.5" x14ac:dyDescent="0.25">
      <c r="I94" s="329"/>
      <c r="Y94" s="357"/>
      <c r="Z94" s="331"/>
      <c r="AA94" s="331"/>
      <c r="AB94" s="331"/>
      <c r="AC94" s="331"/>
      <c r="AD94" s="331"/>
      <c r="AE94" s="332">
        <f>SUM(AD21:AD93)</f>
        <v>0</v>
      </c>
      <c r="AF94" s="332">
        <f t="shared" ref="AF94:BA94" si="24">SUM(AE21:AE93)</f>
        <v>0</v>
      </c>
      <c r="AG94" s="332">
        <f t="shared" si="24"/>
        <v>0</v>
      </c>
      <c r="AH94" s="331"/>
      <c r="AI94" s="331" t="e">
        <f t="shared" si="24"/>
        <v>#DIV/0!</v>
      </c>
      <c r="AJ94" s="331" t="e">
        <f t="shared" si="24"/>
        <v>#DIV/0!</v>
      </c>
      <c r="AK94" s="331" t="e">
        <f t="shared" si="24"/>
        <v>#DIV/0!</v>
      </c>
      <c r="AL94" s="331"/>
      <c r="AM94" s="331" t="e">
        <f t="shared" si="24"/>
        <v>#DIV/0!</v>
      </c>
      <c r="AN94" s="331" t="e">
        <f t="shared" si="24"/>
        <v>#DIV/0!</v>
      </c>
      <c r="AO94" s="331" t="e">
        <f t="shared" si="24"/>
        <v>#DIV/0!</v>
      </c>
      <c r="AP94" s="331"/>
      <c r="AQ94" s="331" t="e">
        <f t="shared" si="24"/>
        <v>#DIV/0!</v>
      </c>
      <c r="AR94" s="331" t="e">
        <f t="shared" si="24"/>
        <v>#DIV/0!</v>
      </c>
      <c r="AS94" s="331" t="e">
        <f t="shared" si="24"/>
        <v>#DIV/0!</v>
      </c>
      <c r="AT94" s="331"/>
      <c r="AU94" s="331" t="e">
        <f t="shared" si="24"/>
        <v>#DIV/0!</v>
      </c>
      <c r="AV94" s="331" t="e">
        <f t="shared" si="24"/>
        <v>#DIV/0!</v>
      </c>
      <c r="AW94" s="331" t="e">
        <f t="shared" si="24"/>
        <v>#DIV/0!</v>
      </c>
      <c r="AX94" s="331"/>
      <c r="AY94" s="331" t="e">
        <f t="shared" si="24"/>
        <v>#DIV/0!</v>
      </c>
      <c r="AZ94" s="331" t="e">
        <f t="shared" si="24"/>
        <v>#DIV/0!</v>
      </c>
      <c r="BA94" s="331" t="e">
        <f t="shared" si="24"/>
        <v>#DIV/0!</v>
      </c>
    </row>
  </sheetData>
  <sheetProtection algorithmName="SHA-512" hashValue="PFvv7/JgueYvtIweq2HOGsCN+SIYVg9z10XHw6J4kgkG/qYzuO59bXzFtUzVFKKnceu04Xhbyh2EqHLb0cITXA==" saltValue="WlUSLt28F4oy/EWfNumn1g==" spinCount="100000" sheet="1" objects="1" scenarios="1"/>
  <autoFilter ref="A20:BA93"/>
  <mergeCells count="62">
    <mergeCell ref="A1:B1"/>
    <mergeCell ref="Y19:Z19"/>
    <mergeCell ref="A3:C3"/>
    <mergeCell ref="A5:C5"/>
    <mergeCell ref="A7:B7"/>
    <mergeCell ref="A8:C8"/>
    <mergeCell ref="E10:F10"/>
    <mergeCell ref="M19:V19"/>
    <mergeCell ref="AE81:AE93"/>
    <mergeCell ref="AF81:AF93"/>
    <mergeCell ref="AG81:AG93"/>
    <mergeCell ref="AI21:AI68"/>
    <mergeCell ref="AJ21:AJ68"/>
    <mergeCell ref="AI69:AI80"/>
    <mergeCell ref="AJ69:AJ80"/>
    <mergeCell ref="AI81:AI93"/>
    <mergeCell ref="AJ81:AJ93"/>
    <mergeCell ref="AE21:AE68"/>
    <mergeCell ref="AF21:AF68"/>
    <mergeCell ref="AG21:AG68"/>
    <mergeCell ref="AE69:AE80"/>
    <mergeCell ref="AF69:AF80"/>
    <mergeCell ref="AG69:AG80"/>
    <mergeCell ref="AQ21:AQ68"/>
    <mergeCell ref="AR21:AR68"/>
    <mergeCell ref="AQ69:AQ80"/>
    <mergeCell ref="AR69:AR80"/>
    <mergeCell ref="AQ81:AQ93"/>
    <mergeCell ref="AR81:AR93"/>
    <mergeCell ref="AV21:AV68"/>
    <mergeCell ref="AU69:AU80"/>
    <mergeCell ref="AV69:AV80"/>
    <mergeCell ref="AU81:AU93"/>
    <mergeCell ref="AV81:AV93"/>
    <mergeCell ref="AK21:AK68"/>
    <mergeCell ref="AK69:AK80"/>
    <mergeCell ref="AK81:AK93"/>
    <mergeCell ref="AO21:AO68"/>
    <mergeCell ref="AO69:AO80"/>
    <mergeCell ref="AO81:AO93"/>
    <mergeCell ref="AM21:AM68"/>
    <mergeCell ref="AN21:AN68"/>
    <mergeCell ref="AM69:AM80"/>
    <mergeCell ref="AN69:AN80"/>
    <mergeCell ref="AM81:AM93"/>
    <mergeCell ref="AN81:AN93"/>
    <mergeCell ref="BA21:BA68"/>
    <mergeCell ref="BA69:BA80"/>
    <mergeCell ref="BA81:BA93"/>
    <mergeCell ref="AS21:AS68"/>
    <mergeCell ref="AS69:AS80"/>
    <mergeCell ref="AS81:AS93"/>
    <mergeCell ref="AW21:AW68"/>
    <mergeCell ref="AW69:AW80"/>
    <mergeCell ref="AW81:AW93"/>
    <mergeCell ref="AY21:AY68"/>
    <mergeCell ref="AZ21:AZ68"/>
    <mergeCell ref="AY69:AY80"/>
    <mergeCell ref="AZ69:AZ80"/>
    <mergeCell ref="AY81:AY93"/>
    <mergeCell ref="AZ81:AZ93"/>
    <mergeCell ref="AU21:AU68"/>
  </mergeCells>
  <conditionalFormatting sqref="D21:D80">
    <cfRule type="expression" dxfId="23" priority="2">
      <formula>ISBLANK(#REF!)</formula>
    </cfRule>
  </conditionalFormatting>
  <conditionalFormatting sqref="D81:D93">
    <cfRule type="expression" dxfId="22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'D:\FMT_2024\Lot 4\[DPGF_Secteur4_V2.xlsx]Liste_D'!#REF!</xm:f>
          </x14:formula1>
          <xm:sqref>F21:F93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G21:G93 Q21:U93</xm:sqref>
        </x14:dataValidation>
        <x14:dataValidation type="list" allowBlank="1" showInputMessage="1" showErrorMessage="1">
          <x14:formula1>
            <xm:f>Liste_D!$G$2:$G$12</xm:f>
          </x14:formula1>
          <xm:sqref>V21:V93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tabSelected="1" zoomScale="80" zoomScaleNormal="80" workbookViewId="0">
      <selection activeCell="F19" sqref="F19"/>
    </sheetView>
  </sheetViews>
  <sheetFormatPr baseColWidth="10" defaultColWidth="10.85546875" defaultRowHeight="12" outlineLevelRow="1" outlineLevelCol="1" x14ac:dyDescent="0.25"/>
  <cols>
    <col min="1" max="1" width="16.28515625" style="71" bestFit="1" customWidth="1"/>
    <col min="2" max="2" width="20.140625" style="71" bestFit="1" customWidth="1"/>
    <col min="3" max="3" width="12.5703125" style="71" bestFit="1" customWidth="1"/>
    <col min="4" max="4" width="21.7109375" style="71" bestFit="1" customWidth="1"/>
    <col min="5" max="5" width="24.5703125" style="71" bestFit="1" customWidth="1"/>
    <col min="6" max="6" width="108.85546875" style="71" bestFit="1" customWidth="1" outlineLevel="1"/>
    <col min="7" max="7" width="18.28515625" style="71" bestFit="1" customWidth="1" outlineLevel="1"/>
    <col min="8" max="8" width="22.140625" style="71" bestFit="1" customWidth="1" outlineLevel="1"/>
    <col min="9" max="9" width="18.85546875" style="71" customWidth="1" outlineLevel="1"/>
    <col min="10" max="10" width="18.85546875" style="71" bestFit="1" customWidth="1" outlineLevel="1"/>
    <col min="11" max="11" width="9.28515625" style="71" hidden="1" customWidth="1" outlineLevel="1"/>
    <col min="12" max="12" width="21.7109375" style="72" bestFit="1" customWidth="1" outlineLevel="1"/>
    <col min="13" max="13" width="21.42578125" style="74" bestFit="1" customWidth="1"/>
    <col min="14" max="14" width="17.85546875" style="75" bestFit="1" customWidth="1"/>
    <col min="15" max="15" width="21.42578125" style="74" bestFit="1" customWidth="1" outlineLevel="1"/>
    <col min="16" max="16" width="22.42578125" style="74" bestFit="1" customWidth="1" outlineLevel="1"/>
    <col min="17" max="17" width="22.85546875" style="74" bestFit="1" customWidth="1"/>
    <col min="18" max="18" width="23.85546875" style="74" bestFit="1" customWidth="1"/>
    <col min="19" max="19" width="15.28515625" style="74" hidden="1" customWidth="1"/>
    <col min="20" max="20" width="11" style="74" hidden="1" customWidth="1" outlineLevel="1"/>
    <col min="21" max="24" width="13.140625" style="74" hidden="1" customWidth="1" outlineLevel="1"/>
    <col min="25" max="25" width="2.42578125" style="74" hidden="1" customWidth="1"/>
    <col min="26" max="26" width="11" style="74" hidden="1" customWidth="1" outlineLevel="1"/>
    <col min="27" max="27" width="12.140625" style="74" hidden="1" customWidth="1" outlineLevel="1"/>
    <col min="28" max="30" width="10.85546875" style="74" hidden="1" customWidth="1" outlineLevel="1"/>
    <col min="31" max="31" width="2.5703125" style="74" hidden="1" customWidth="1"/>
    <col min="32" max="32" width="11" style="74" hidden="1" customWidth="1" outlineLevel="1"/>
    <col min="33" max="33" width="12.140625" style="74" hidden="1" customWidth="1" outlineLevel="1"/>
    <col min="34" max="35" width="12.85546875" style="74" hidden="1" customWidth="1" outlineLevel="1"/>
    <col min="36" max="36" width="10.85546875" style="74" hidden="1" customWidth="1" outlineLevel="1"/>
    <col min="37" max="37" width="3.140625" style="74" hidden="1" customWidth="1"/>
    <col min="38" max="38" width="11" style="74" hidden="1" customWidth="1" outlineLevel="1"/>
    <col min="39" max="39" width="12.140625" style="74" hidden="1" customWidth="1" outlineLevel="1"/>
    <col min="40" max="42" width="10.85546875" style="74" hidden="1" customWidth="1" outlineLevel="1"/>
    <col min="43" max="43" width="3.42578125" style="74" hidden="1" customWidth="1"/>
    <col min="44" max="44" width="11" style="74" hidden="1" customWidth="1" outlineLevel="1" collapsed="1"/>
    <col min="45" max="45" width="12.140625" style="74" hidden="1" customWidth="1" outlineLevel="1"/>
    <col min="46" max="47" width="10.85546875" style="71" hidden="1" customWidth="1" outlineLevel="1"/>
    <col min="48" max="48" width="7.140625" style="71" hidden="1" customWidth="1" outlineLevel="1"/>
    <col min="49" max="49" width="10.85546875" style="71" collapsed="1"/>
    <col min="50" max="16384" width="10.85546875" style="71"/>
  </cols>
  <sheetData>
    <row r="1" spans="1:5" x14ac:dyDescent="0.25">
      <c r="A1" s="662" t="s">
        <v>530</v>
      </c>
      <c r="B1" s="662"/>
    </row>
    <row r="2" spans="1:5" hidden="1" outlineLevel="1" x14ac:dyDescent="0.25">
      <c r="A2" s="651" t="s">
        <v>21</v>
      </c>
      <c r="B2" s="651"/>
      <c r="C2" s="651"/>
      <c r="D2" s="76"/>
      <c r="E2" s="76"/>
    </row>
    <row r="3" spans="1:5" hidden="1" outlineLevel="1" x14ac:dyDescent="0.25">
      <c r="A3" s="76"/>
      <c r="B3" s="76"/>
      <c r="C3" s="76"/>
      <c r="D3" s="76"/>
      <c r="E3" s="76"/>
    </row>
    <row r="4" spans="1:5" hidden="1" outlineLevel="1" x14ac:dyDescent="0.25">
      <c r="A4" s="652" t="s">
        <v>22</v>
      </c>
      <c r="B4" s="653"/>
      <c r="C4" s="653"/>
      <c r="D4" s="76"/>
      <c r="E4" s="76"/>
    </row>
    <row r="5" spans="1:5" hidden="1" outlineLevel="1" x14ac:dyDescent="0.25">
      <c r="A5" s="49"/>
      <c r="B5" s="76"/>
      <c r="C5" s="76"/>
      <c r="D5" s="76"/>
      <c r="E5" s="76"/>
    </row>
    <row r="6" spans="1:5" hidden="1" outlineLevel="1" x14ac:dyDescent="0.25">
      <c r="A6" s="654" t="s">
        <v>23</v>
      </c>
      <c r="B6" s="655"/>
      <c r="C6" s="76"/>
      <c r="D6" s="76"/>
      <c r="E6" s="76"/>
    </row>
    <row r="7" spans="1:5" hidden="1" outlineLevel="1" x14ac:dyDescent="0.25">
      <c r="A7" s="656" t="s">
        <v>24</v>
      </c>
      <c r="B7" s="657"/>
      <c r="C7" s="657"/>
      <c r="D7" s="76"/>
      <c r="E7" s="76"/>
    </row>
    <row r="8" spans="1:5" hidden="1" outlineLevel="1" x14ac:dyDescent="0.25">
      <c r="A8" s="76"/>
      <c r="B8" s="76"/>
      <c r="C8" s="76"/>
      <c r="D8" s="76"/>
      <c r="E8" s="76"/>
    </row>
    <row r="9" spans="1:5" ht="12.75" hidden="1" outlineLevel="1" thickBot="1" x14ac:dyDescent="0.3">
      <c r="A9" s="76"/>
      <c r="B9" s="76"/>
      <c r="C9" s="76"/>
      <c r="D9" s="50" t="s">
        <v>25</v>
      </c>
      <c r="E9" s="88" t="s">
        <v>26</v>
      </c>
    </row>
    <row r="10" spans="1:5" hidden="1" outlineLevel="1" x14ac:dyDescent="0.25">
      <c r="A10" s="51" t="s">
        <v>27</v>
      </c>
      <c r="B10" s="52" t="s">
        <v>28</v>
      </c>
      <c r="C10" s="53" t="s">
        <v>29</v>
      </c>
      <c r="D10" s="54"/>
      <c r="E10" s="89"/>
    </row>
    <row r="11" spans="1:5" hidden="1" outlineLevel="1" x14ac:dyDescent="0.25">
      <c r="A11" s="56" t="s">
        <v>30</v>
      </c>
      <c r="B11" s="57" t="s">
        <v>31</v>
      </c>
      <c r="C11" s="58" t="s">
        <v>32</v>
      </c>
      <c r="D11" s="59"/>
      <c r="E11" s="90" t="e">
        <f>0.15+0.85*$D$11/$D$10</f>
        <v>#DIV/0!</v>
      </c>
    </row>
    <row r="12" spans="1:5" hidden="1" outlineLevel="1" x14ac:dyDescent="0.25">
      <c r="A12" s="60"/>
      <c r="B12" s="57" t="s">
        <v>33</v>
      </c>
      <c r="C12" s="58" t="s">
        <v>32</v>
      </c>
      <c r="D12" s="61"/>
      <c r="E12" s="91" t="e">
        <f>0.15+0.85*$D$12/$D$10</f>
        <v>#DIV/0!</v>
      </c>
    </row>
    <row r="13" spans="1:5" hidden="1" outlineLevel="1" x14ac:dyDescent="0.25">
      <c r="A13" s="60"/>
      <c r="B13" s="57" t="s">
        <v>34</v>
      </c>
      <c r="C13" s="58" t="s">
        <v>32</v>
      </c>
      <c r="D13" s="62"/>
      <c r="E13" s="92" t="e">
        <f>0.15+0.85*$D$13/$D$10</f>
        <v>#DIV/0!</v>
      </c>
    </row>
    <row r="14" spans="1:5" hidden="1" outlineLevel="1" x14ac:dyDescent="0.25">
      <c r="A14" s="60"/>
      <c r="B14" s="57" t="s">
        <v>35</v>
      </c>
      <c r="C14" s="58" t="s">
        <v>32</v>
      </c>
      <c r="D14" s="63"/>
      <c r="E14" s="93" t="e">
        <f>0.15+0.85*$D$14/$D$10</f>
        <v>#DIV/0!</v>
      </c>
    </row>
    <row r="15" spans="1:5" ht="12.75" hidden="1" outlineLevel="1" thickBot="1" x14ac:dyDescent="0.3">
      <c r="A15" s="64"/>
      <c r="B15" s="65" t="s">
        <v>36</v>
      </c>
      <c r="C15" s="66" t="s">
        <v>32</v>
      </c>
      <c r="D15" s="67"/>
      <c r="E15" s="94" t="e">
        <f>0.15+0.85*$D$15/$D$10</f>
        <v>#DIV/0!</v>
      </c>
    </row>
    <row r="16" spans="1:5" hidden="1" outlineLevel="1" x14ac:dyDescent="0.25"/>
    <row r="17" spans="1:48" hidden="1" outlineLevel="1" x14ac:dyDescent="0.25"/>
    <row r="18" spans="1:48" ht="12.75" collapsed="1" thickBot="1" x14ac:dyDescent="0.3">
      <c r="M18" s="658" t="s">
        <v>50</v>
      </c>
      <c r="N18" s="658"/>
    </row>
    <row r="19" spans="1:48" ht="60.75" thickBot="1" x14ac:dyDescent="0.3">
      <c r="A19" s="407" t="s">
        <v>0</v>
      </c>
      <c r="B19" s="408" t="s">
        <v>1</v>
      </c>
      <c r="C19" s="408" t="s">
        <v>2</v>
      </c>
      <c r="D19" s="408" t="s">
        <v>493</v>
      </c>
      <c r="E19" s="409" t="s">
        <v>496</v>
      </c>
      <c r="F19" s="410" t="s">
        <v>4</v>
      </c>
      <c r="G19" s="408" t="s">
        <v>5</v>
      </c>
      <c r="H19" s="408" t="s">
        <v>6</v>
      </c>
      <c r="I19" s="408" t="s">
        <v>8</v>
      </c>
      <c r="J19" s="408" t="s">
        <v>9</v>
      </c>
      <c r="K19" s="411" t="s">
        <v>10</v>
      </c>
      <c r="L19" s="412" t="s">
        <v>7</v>
      </c>
      <c r="M19" s="413" t="s">
        <v>217</v>
      </c>
      <c r="N19" s="414" t="s">
        <v>37</v>
      </c>
      <c r="O19" s="415" t="s">
        <v>39</v>
      </c>
      <c r="P19" s="416" t="s">
        <v>38</v>
      </c>
      <c r="Q19" s="416" t="s">
        <v>52</v>
      </c>
      <c r="R19" s="416" t="s">
        <v>51</v>
      </c>
      <c r="S19" s="80" t="s">
        <v>53</v>
      </c>
      <c r="T19" s="29" t="s">
        <v>41</v>
      </c>
      <c r="U19" s="30" t="s">
        <v>40</v>
      </c>
      <c r="V19" s="30" t="s">
        <v>220</v>
      </c>
      <c r="W19" s="30" t="s">
        <v>55</v>
      </c>
      <c r="X19" s="31" t="s">
        <v>54</v>
      </c>
      <c r="Y19" s="32"/>
      <c r="Z19" s="33" t="s">
        <v>43</v>
      </c>
      <c r="AA19" s="34" t="s">
        <v>42</v>
      </c>
      <c r="AB19" s="34" t="s">
        <v>222</v>
      </c>
      <c r="AC19" s="34" t="s">
        <v>221</v>
      </c>
      <c r="AD19" s="35" t="s">
        <v>56</v>
      </c>
      <c r="AE19" s="36"/>
      <c r="AF19" s="37" t="s">
        <v>45</v>
      </c>
      <c r="AG19" s="38" t="s">
        <v>44</v>
      </c>
      <c r="AH19" s="38" t="s">
        <v>61</v>
      </c>
      <c r="AI19" s="38" t="s">
        <v>60</v>
      </c>
      <c r="AJ19" s="39" t="s">
        <v>57</v>
      </c>
      <c r="AK19" s="40"/>
      <c r="AL19" s="41" t="s">
        <v>47</v>
      </c>
      <c r="AM19" s="42" t="s">
        <v>46</v>
      </c>
      <c r="AN19" s="42" t="s">
        <v>63</v>
      </c>
      <c r="AO19" s="42" t="s">
        <v>62</v>
      </c>
      <c r="AP19" s="43" t="s">
        <v>58</v>
      </c>
      <c r="AQ19" s="44"/>
      <c r="AR19" s="45" t="s">
        <v>49</v>
      </c>
      <c r="AS19" s="46" t="s">
        <v>48</v>
      </c>
      <c r="AT19" s="47" t="s">
        <v>65</v>
      </c>
      <c r="AU19" s="47" t="s">
        <v>64</v>
      </c>
      <c r="AV19" s="48" t="s">
        <v>59</v>
      </c>
    </row>
    <row r="20" spans="1:48" s="342" customFormat="1" ht="14.1" customHeight="1" x14ac:dyDescent="0.25">
      <c r="A20" s="338">
        <v>4</v>
      </c>
      <c r="B20" s="339" t="s">
        <v>250</v>
      </c>
      <c r="C20" s="339" t="s">
        <v>251</v>
      </c>
      <c r="D20" s="339" t="s">
        <v>494</v>
      </c>
      <c r="E20" s="96" t="str">
        <f>CONCATENATE(C20,I20,H20)</f>
        <v>026002Batiment_NordECLS</v>
      </c>
      <c r="F20" s="339" t="s">
        <v>323</v>
      </c>
      <c r="G20" s="97" t="s">
        <v>69</v>
      </c>
      <c r="H20" s="96" t="s">
        <v>79</v>
      </c>
      <c r="I20" s="97" t="s">
        <v>324</v>
      </c>
      <c r="J20" s="97"/>
      <c r="K20" s="99" t="s">
        <v>10</v>
      </c>
      <c r="L20" s="340">
        <v>1</v>
      </c>
      <c r="M20" s="341"/>
      <c r="N20" s="100"/>
      <c r="O20" s="101">
        <f t="shared" ref="O20:O30" si="0">M20*(N20+1)</f>
        <v>0</v>
      </c>
      <c r="P20" s="125">
        <f>O20/12</f>
        <v>0</v>
      </c>
      <c r="Q20" s="659">
        <f>SUM(O20:O23)</f>
        <v>0</v>
      </c>
      <c r="R20" s="659">
        <f>SUM(P20:P23)</f>
        <v>0</v>
      </c>
      <c r="S20" s="646"/>
      <c r="T20" s="103" t="e">
        <f t="shared" ref="T20:T30" si="1">O20*$E$11</f>
        <v>#DIV/0!</v>
      </c>
      <c r="U20" s="104" t="e">
        <f>T20/12</f>
        <v>#DIV/0!</v>
      </c>
      <c r="V20" s="646" t="e">
        <f>SUM(T20:T23)</f>
        <v>#DIV/0!</v>
      </c>
      <c r="W20" s="646" t="e">
        <f>SUM(U20:U23)</f>
        <v>#DIV/0!</v>
      </c>
      <c r="X20" s="646"/>
      <c r="Y20" s="649"/>
      <c r="Z20" s="103" t="e">
        <f t="shared" ref="Z20:Z30" si="2">O20*$E$12</f>
        <v>#DIV/0!</v>
      </c>
      <c r="AA20" s="104" t="e">
        <f>Z20/12</f>
        <v>#DIV/0!</v>
      </c>
      <c r="AB20" s="646" t="e">
        <f>SUM(Z20:Z23)</f>
        <v>#DIV/0!</v>
      </c>
      <c r="AC20" s="646" t="e">
        <f>SUM(AA20:AA23)</f>
        <v>#DIV/0!</v>
      </c>
      <c r="AD20" s="646"/>
      <c r="AE20" s="649"/>
      <c r="AF20" s="103" t="e">
        <f t="shared" ref="AF20:AF30" si="3">O20*$E$13</f>
        <v>#DIV/0!</v>
      </c>
      <c r="AG20" s="104" t="e">
        <f>AF20/12</f>
        <v>#DIV/0!</v>
      </c>
      <c r="AH20" s="646" t="e">
        <f>SUM(AF20:AF23)</f>
        <v>#DIV/0!</v>
      </c>
      <c r="AI20" s="646" t="e">
        <f>SUM(AG20:AG23)</f>
        <v>#DIV/0!</v>
      </c>
      <c r="AJ20" s="646"/>
      <c r="AK20" s="649"/>
      <c r="AL20" s="103" t="e">
        <f t="shared" ref="AL20:AL30" si="4">O20*$E$14</f>
        <v>#DIV/0!</v>
      </c>
      <c r="AM20" s="104" t="e">
        <f>AL20/12</f>
        <v>#DIV/0!</v>
      </c>
      <c r="AN20" s="646" t="e">
        <f>SUM(AL20:AL23)</f>
        <v>#DIV/0!</v>
      </c>
      <c r="AO20" s="646" t="e">
        <f>SUM(AM20:AM23)</f>
        <v>#DIV/0!</v>
      </c>
      <c r="AP20" s="646"/>
      <c r="AQ20" s="649"/>
      <c r="AR20" s="103" t="e">
        <f t="shared" ref="AR20:AR30" si="5">O20*$E$15</f>
        <v>#DIV/0!</v>
      </c>
      <c r="AS20" s="104" t="e">
        <f>AR20/12</f>
        <v>#DIV/0!</v>
      </c>
      <c r="AT20" s="646" t="e">
        <f>SUM(AR20:AR23)</f>
        <v>#DIV/0!</v>
      </c>
      <c r="AU20" s="646" t="e">
        <f>SUM(AS20:AS23)</f>
        <v>#DIV/0!</v>
      </c>
      <c r="AV20" s="646"/>
    </row>
    <row r="21" spans="1:48" s="342" customFormat="1" ht="14.1" customHeight="1" x14ac:dyDescent="0.25">
      <c r="A21" s="343">
        <v>4</v>
      </c>
      <c r="B21" s="344" t="s">
        <v>254</v>
      </c>
      <c r="C21" s="344" t="s">
        <v>255</v>
      </c>
      <c r="D21" s="344" t="s">
        <v>494</v>
      </c>
      <c r="E21" s="105" t="str">
        <f t="shared" ref="E21:E30" si="6">CONCATENATE(C21,I21,H21)</f>
        <v>026003Batiment_TunnelECLS</v>
      </c>
      <c r="F21" s="344" t="s">
        <v>323</v>
      </c>
      <c r="G21" s="106" t="s">
        <v>69</v>
      </c>
      <c r="H21" s="105" t="s">
        <v>79</v>
      </c>
      <c r="I21" s="106" t="s">
        <v>325</v>
      </c>
      <c r="J21" s="106"/>
      <c r="K21" s="107" t="s">
        <v>10</v>
      </c>
      <c r="L21" s="345">
        <v>1</v>
      </c>
      <c r="M21" s="346"/>
      <c r="N21" s="108"/>
      <c r="O21" s="126">
        <f t="shared" si="0"/>
        <v>0</v>
      </c>
      <c r="P21" s="127">
        <f t="shared" ref="P21:P30" si="7">O21/12</f>
        <v>0</v>
      </c>
      <c r="Q21" s="660"/>
      <c r="R21" s="660"/>
      <c r="S21" s="647"/>
      <c r="T21" s="109" t="e">
        <f t="shared" si="1"/>
        <v>#DIV/0!</v>
      </c>
      <c r="U21" s="110" t="e">
        <f t="shared" ref="U21:U30" si="8">T21/12</f>
        <v>#DIV/0!</v>
      </c>
      <c r="V21" s="647"/>
      <c r="W21" s="647"/>
      <c r="X21" s="647"/>
      <c r="Y21" s="650"/>
      <c r="Z21" s="109" t="e">
        <f t="shared" si="2"/>
        <v>#DIV/0!</v>
      </c>
      <c r="AA21" s="110" t="e">
        <f t="shared" ref="AA21:AA30" si="9">Z21/12</f>
        <v>#DIV/0!</v>
      </c>
      <c r="AB21" s="647"/>
      <c r="AC21" s="647"/>
      <c r="AD21" s="647"/>
      <c r="AE21" s="650"/>
      <c r="AF21" s="109" t="e">
        <f t="shared" si="3"/>
        <v>#DIV/0!</v>
      </c>
      <c r="AG21" s="110" t="e">
        <f t="shared" ref="AG21:AG30" si="10">AF21/12</f>
        <v>#DIV/0!</v>
      </c>
      <c r="AH21" s="647"/>
      <c r="AI21" s="647"/>
      <c r="AJ21" s="647"/>
      <c r="AK21" s="650"/>
      <c r="AL21" s="109" t="e">
        <f t="shared" si="4"/>
        <v>#DIV/0!</v>
      </c>
      <c r="AM21" s="110" t="e">
        <f t="shared" ref="AM21:AM30" si="11">AL21/12</f>
        <v>#DIV/0!</v>
      </c>
      <c r="AN21" s="647"/>
      <c r="AO21" s="647"/>
      <c r="AP21" s="647"/>
      <c r="AQ21" s="650"/>
      <c r="AR21" s="109" t="e">
        <f t="shared" si="5"/>
        <v>#DIV/0!</v>
      </c>
      <c r="AS21" s="110" t="e">
        <f t="shared" ref="AS21:AS30" si="12">AR21/12</f>
        <v>#DIV/0!</v>
      </c>
      <c r="AT21" s="647"/>
      <c r="AU21" s="647"/>
      <c r="AV21" s="647"/>
    </row>
    <row r="22" spans="1:48" s="342" customFormat="1" ht="14.1" customHeight="1" x14ac:dyDescent="0.25">
      <c r="A22" s="343">
        <v>4</v>
      </c>
      <c r="B22" s="344" t="s">
        <v>273</v>
      </c>
      <c r="C22" s="344" t="s">
        <v>274</v>
      </c>
      <c r="D22" s="344" t="s">
        <v>494</v>
      </c>
      <c r="E22" s="105" t="str">
        <f t="shared" si="6"/>
        <v>026007Batiment_DouvesECLS</v>
      </c>
      <c r="F22" s="344" t="s">
        <v>323</v>
      </c>
      <c r="G22" s="106" t="s">
        <v>69</v>
      </c>
      <c r="H22" s="105" t="s">
        <v>79</v>
      </c>
      <c r="I22" s="106" t="s">
        <v>326</v>
      </c>
      <c r="J22" s="106"/>
      <c r="K22" s="107" t="s">
        <v>10</v>
      </c>
      <c r="L22" s="345">
        <v>1</v>
      </c>
      <c r="M22" s="346"/>
      <c r="N22" s="108"/>
      <c r="O22" s="126">
        <f t="shared" si="0"/>
        <v>0</v>
      </c>
      <c r="P22" s="127">
        <f t="shared" si="7"/>
        <v>0</v>
      </c>
      <c r="Q22" s="660"/>
      <c r="R22" s="660"/>
      <c r="S22" s="647"/>
      <c r="T22" s="109" t="e">
        <f t="shared" si="1"/>
        <v>#DIV/0!</v>
      </c>
      <c r="U22" s="110" t="e">
        <f t="shared" si="8"/>
        <v>#DIV/0!</v>
      </c>
      <c r="V22" s="647"/>
      <c r="W22" s="647"/>
      <c r="X22" s="647"/>
      <c r="Y22" s="650"/>
      <c r="Z22" s="109" t="e">
        <f t="shared" si="2"/>
        <v>#DIV/0!</v>
      </c>
      <c r="AA22" s="110" t="e">
        <f t="shared" si="9"/>
        <v>#DIV/0!</v>
      </c>
      <c r="AB22" s="647"/>
      <c r="AC22" s="647"/>
      <c r="AD22" s="647"/>
      <c r="AE22" s="650"/>
      <c r="AF22" s="109" t="e">
        <f t="shared" si="3"/>
        <v>#DIV/0!</v>
      </c>
      <c r="AG22" s="110" t="e">
        <f t="shared" si="10"/>
        <v>#DIV/0!</v>
      </c>
      <c r="AH22" s="647"/>
      <c r="AI22" s="647"/>
      <c r="AJ22" s="647"/>
      <c r="AK22" s="650"/>
      <c r="AL22" s="109" t="e">
        <f t="shared" si="4"/>
        <v>#DIV/0!</v>
      </c>
      <c r="AM22" s="110" t="e">
        <f t="shared" si="11"/>
        <v>#DIV/0!</v>
      </c>
      <c r="AN22" s="647"/>
      <c r="AO22" s="647"/>
      <c r="AP22" s="647"/>
      <c r="AQ22" s="650"/>
      <c r="AR22" s="109" t="e">
        <f t="shared" si="5"/>
        <v>#DIV/0!</v>
      </c>
      <c r="AS22" s="110" t="e">
        <f t="shared" si="12"/>
        <v>#DIV/0!</v>
      </c>
      <c r="AT22" s="647"/>
      <c r="AU22" s="647"/>
      <c r="AV22" s="647"/>
    </row>
    <row r="23" spans="1:48" s="342" customFormat="1" ht="14.1" customHeight="1" thickBot="1" x14ac:dyDescent="0.3">
      <c r="A23" s="347">
        <v>4</v>
      </c>
      <c r="B23" s="348" t="s">
        <v>238</v>
      </c>
      <c r="C23" s="348" t="s">
        <v>239</v>
      </c>
      <c r="D23" s="348" t="s">
        <v>494</v>
      </c>
      <c r="E23" s="111" t="str">
        <f t="shared" si="6"/>
        <v>026001HT_TGBT_vertPOST</v>
      </c>
      <c r="F23" s="348" t="s">
        <v>327</v>
      </c>
      <c r="G23" s="112" t="s">
        <v>69</v>
      </c>
      <c r="H23" s="111" t="s">
        <v>90</v>
      </c>
      <c r="I23" s="112" t="s">
        <v>328</v>
      </c>
      <c r="J23" s="112"/>
      <c r="K23" s="113" t="s">
        <v>10</v>
      </c>
      <c r="L23" s="349">
        <v>0.33</v>
      </c>
      <c r="M23" s="350"/>
      <c r="N23" s="114"/>
      <c r="O23" s="129">
        <f t="shared" si="0"/>
        <v>0</v>
      </c>
      <c r="P23" s="540">
        <f t="shared" si="7"/>
        <v>0</v>
      </c>
      <c r="Q23" s="661"/>
      <c r="R23" s="661"/>
      <c r="S23" s="648"/>
      <c r="T23" s="115" t="e">
        <f t="shared" si="1"/>
        <v>#DIV/0!</v>
      </c>
      <c r="U23" s="351" t="e">
        <f t="shared" si="8"/>
        <v>#DIV/0!</v>
      </c>
      <c r="V23" s="648"/>
      <c r="W23" s="648"/>
      <c r="X23" s="648"/>
      <c r="Y23" s="650"/>
      <c r="Z23" s="115" t="e">
        <f t="shared" si="2"/>
        <v>#DIV/0!</v>
      </c>
      <c r="AA23" s="351" t="e">
        <f t="shared" si="9"/>
        <v>#DIV/0!</v>
      </c>
      <c r="AB23" s="648"/>
      <c r="AC23" s="648"/>
      <c r="AD23" s="648"/>
      <c r="AE23" s="650"/>
      <c r="AF23" s="115" t="e">
        <f t="shared" si="3"/>
        <v>#DIV/0!</v>
      </c>
      <c r="AG23" s="351" t="e">
        <f t="shared" si="10"/>
        <v>#DIV/0!</v>
      </c>
      <c r="AH23" s="648"/>
      <c r="AI23" s="648"/>
      <c r="AJ23" s="648"/>
      <c r="AK23" s="650"/>
      <c r="AL23" s="115" t="e">
        <f t="shared" si="4"/>
        <v>#DIV/0!</v>
      </c>
      <c r="AM23" s="351" t="e">
        <f t="shared" si="11"/>
        <v>#DIV/0!</v>
      </c>
      <c r="AN23" s="648"/>
      <c r="AO23" s="648"/>
      <c r="AP23" s="648"/>
      <c r="AQ23" s="650"/>
      <c r="AR23" s="115" t="e">
        <f t="shared" si="5"/>
        <v>#DIV/0!</v>
      </c>
      <c r="AS23" s="351" t="e">
        <f t="shared" si="12"/>
        <v>#DIV/0!</v>
      </c>
      <c r="AT23" s="648"/>
      <c r="AU23" s="648"/>
      <c r="AV23" s="648"/>
    </row>
    <row r="24" spans="1:48" s="342" customFormat="1" ht="14.1" customHeight="1" x14ac:dyDescent="0.25">
      <c r="A24" s="338">
        <v>4</v>
      </c>
      <c r="B24" s="339" t="s">
        <v>283</v>
      </c>
      <c r="C24" s="339" t="s">
        <v>284</v>
      </c>
      <c r="D24" s="339" t="s">
        <v>491</v>
      </c>
      <c r="E24" s="96" t="str">
        <f t="shared" si="6"/>
        <v>032001HT_TGBT_vertPOST</v>
      </c>
      <c r="F24" s="339" t="s">
        <v>329</v>
      </c>
      <c r="G24" s="97" t="s">
        <v>69</v>
      </c>
      <c r="H24" s="96" t="s">
        <v>90</v>
      </c>
      <c r="I24" s="97" t="s">
        <v>328</v>
      </c>
      <c r="J24" s="97"/>
      <c r="K24" s="99" t="s">
        <v>10</v>
      </c>
      <c r="L24" s="340">
        <v>0.33</v>
      </c>
      <c r="M24" s="341"/>
      <c r="N24" s="100"/>
      <c r="O24" s="101">
        <f t="shared" si="0"/>
        <v>0</v>
      </c>
      <c r="P24" s="125">
        <f t="shared" si="7"/>
        <v>0</v>
      </c>
      <c r="Q24" s="659">
        <f>SUM(O24:O25)</f>
        <v>0</v>
      </c>
      <c r="R24" s="659">
        <f>SUM(P24:P25)</f>
        <v>0</v>
      </c>
      <c r="S24" s="646"/>
      <c r="T24" s="103" t="e">
        <f t="shared" si="1"/>
        <v>#DIV/0!</v>
      </c>
      <c r="U24" s="104" t="e">
        <f t="shared" si="8"/>
        <v>#DIV/0!</v>
      </c>
      <c r="V24" s="646" t="e">
        <f>SUM(T24:T25)</f>
        <v>#DIV/0!</v>
      </c>
      <c r="W24" s="646" t="e">
        <f>SUM(U24:U25)</f>
        <v>#DIV/0!</v>
      </c>
      <c r="X24" s="646"/>
      <c r="Y24" s="650"/>
      <c r="Z24" s="103" t="e">
        <f t="shared" si="2"/>
        <v>#DIV/0!</v>
      </c>
      <c r="AA24" s="104" t="e">
        <f t="shared" si="9"/>
        <v>#DIV/0!</v>
      </c>
      <c r="AB24" s="646" t="e">
        <f>SUM(Z24:Z25)</f>
        <v>#DIV/0!</v>
      </c>
      <c r="AC24" s="646" t="e">
        <f>SUM(AA24:AA25)</f>
        <v>#DIV/0!</v>
      </c>
      <c r="AD24" s="646"/>
      <c r="AE24" s="650"/>
      <c r="AF24" s="103" t="e">
        <f t="shared" si="3"/>
        <v>#DIV/0!</v>
      </c>
      <c r="AG24" s="104" t="e">
        <f t="shared" si="10"/>
        <v>#DIV/0!</v>
      </c>
      <c r="AH24" s="646" t="e">
        <f>SUM(AF24:AF25)</f>
        <v>#DIV/0!</v>
      </c>
      <c r="AI24" s="646" t="e">
        <f>SUM(AG24:AG25)</f>
        <v>#DIV/0!</v>
      </c>
      <c r="AJ24" s="646"/>
      <c r="AK24" s="650"/>
      <c r="AL24" s="103" t="e">
        <f t="shared" si="4"/>
        <v>#DIV/0!</v>
      </c>
      <c r="AM24" s="104" t="e">
        <f t="shared" si="11"/>
        <v>#DIV/0!</v>
      </c>
      <c r="AN24" s="646" t="e">
        <f>SUM(AL24:AL25)</f>
        <v>#DIV/0!</v>
      </c>
      <c r="AO24" s="646" t="e">
        <f>SUM(AM24:AM25)</f>
        <v>#DIV/0!</v>
      </c>
      <c r="AP24" s="646"/>
      <c r="AQ24" s="650"/>
      <c r="AR24" s="103" t="e">
        <f t="shared" si="5"/>
        <v>#DIV/0!</v>
      </c>
      <c r="AS24" s="104" t="e">
        <f t="shared" si="12"/>
        <v>#DIV/0!</v>
      </c>
      <c r="AT24" s="646" t="e">
        <f>SUM(AR24:AR25)</f>
        <v>#DIV/0!</v>
      </c>
      <c r="AU24" s="646" t="e">
        <f>SUM(AS24:AS25)</f>
        <v>#DIV/0!</v>
      </c>
      <c r="AV24" s="646"/>
    </row>
    <row r="25" spans="1:48" s="342" customFormat="1" ht="14.1" customHeight="1" thickBot="1" x14ac:dyDescent="0.3">
      <c r="A25" s="347">
        <v>4</v>
      </c>
      <c r="B25" s="348" t="s">
        <v>283</v>
      </c>
      <c r="C25" s="348" t="s">
        <v>284</v>
      </c>
      <c r="D25" s="348" t="s">
        <v>491</v>
      </c>
      <c r="E25" s="111" t="str">
        <f t="shared" si="6"/>
        <v>032001BatimentECLS</v>
      </c>
      <c r="F25" s="348" t="s">
        <v>323</v>
      </c>
      <c r="G25" s="112" t="s">
        <v>69</v>
      </c>
      <c r="H25" s="111" t="s">
        <v>79</v>
      </c>
      <c r="I25" s="112" t="s">
        <v>247</v>
      </c>
      <c r="J25" s="112"/>
      <c r="K25" s="113" t="s">
        <v>10</v>
      </c>
      <c r="L25" s="349">
        <v>1</v>
      </c>
      <c r="M25" s="350"/>
      <c r="N25" s="114"/>
      <c r="O25" s="129">
        <f t="shared" si="0"/>
        <v>0</v>
      </c>
      <c r="P25" s="540">
        <f t="shared" si="7"/>
        <v>0</v>
      </c>
      <c r="Q25" s="661"/>
      <c r="R25" s="661"/>
      <c r="S25" s="648"/>
      <c r="T25" s="115" t="e">
        <f t="shared" si="1"/>
        <v>#DIV/0!</v>
      </c>
      <c r="U25" s="351" t="e">
        <f t="shared" si="8"/>
        <v>#DIV/0!</v>
      </c>
      <c r="V25" s="648"/>
      <c r="W25" s="648"/>
      <c r="X25" s="648"/>
      <c r="Y25" s="650"/>
      <c r="Z25" s="115" t="e">
        <f t="shared" si="2"/>
        <v>#DIV/0!</v>
      </c>
      <c r="AA25" s="351" t="e">
        <f t="shared" si="9"/>
        <v>#DIV/0!</v>
      </c>
      <c r="AB25" s="648"/>
      <c r="AC25" s="648"/>
      <c r="AD25" s="648"/>
      <c r="AE25" s="650"/>
      <c r="AF25" s="115" t="e">
        <f t="shared" si="3"/>
        <v>#DIV/0!</v>
      </c>
      <c r="AG25" s="351" t="e">
        <f t="shared" si="10"/>
        <v>#DIV/0!</v>
      </c>
      <c r="AH25" s="648"/>
      <c r="AI25" s="648"/>
      <c r="AJ25" s="648"/>
      <c r="AK25" s="650"/>
      <c r="AL25" s="115" t="e">
        <f t="shared" si="4"/>
        <v>#DIV/0!</v>
      </c>
      <c r="AM25" s="351" t="e">
        <f t="shared" si="11"/>
        <v>#DIV/0!</v>
      </c>
      <c r="AN25" s="648"/>
      <c r="AO25" s="648"/>
      <c r="AP25" s="648"/>
      <c r="AQ25" s="650"/>
      <c r="AR25" s="115" t="e">
        <f t="shared" si="5"/>
        <v>#DIV/0!</v>
      </c>
      <c r="AS25" s="351" t="e">
        <f t="shared" si="12"/>
        <v>#DIV/0!</v>
      </c>
      <c r="AT25" s="648"/>
      <c r="AU25" s="648"/>
      <c r="AV25" s="648"/>
    </row>
    <row r="26" spans="1:48" s="342" customFormat="1" ht="14.1" customHeight="1" x14ac:dyDescent="0.25">
      <c r="A26" s="338">
        <v>4</v>
      </c>
      <c r="B26" s="339" t="s">
        <v>307</v>
      </c>
      <c r="C26" s="339" t="s">
        <v>308</v>
      </c>
      <c r="D26" s="339" t="s">
        <v>495</v>
      </c>
      <c r="E26" s="96" t="str">
        <f t="shared" si="6"/>
        <v>040001HT_TGBT_vertPOST</v>
      </c>
      <c r="F26" s="339" t="s">
        <v>330</v>
      </c>
      <c r="G26" s="97" t="s">
        <v>69</v>
      </c>
      <c r="H26" s="96" t="s">
        <v>90</v>
      </c>
      <c r="I26" s="97" t="s">
        <v>328</v>
      </c>
      <c r="J26" s="97"/>
      <c r="K26" s="99" t="s">
        <v>10</v>
      </c>
      <c r="L26" s="340">
        <v>0.33</v>
      </c>
      <c r="M26" s="341"/>
      <c r="N26" s="100"/>
      <c r="O26" s="101">
        <f t="shared" si="0"/>
        <v>0</v>
      </c>
      <c r="P26" s="125">
        <f t="shared" si="7"/>
        <v>0</v>
      </c>
      <c r="Q26" s="659">
        <f>SUM(O26:O30)</f>
        <v>0</v>
      </c>
      <c r="R26" s="659">
        <f>SUM(P26:P30)</f>
        <v>0</v>
      </c>
      <c r="S26" s="646"/>
      <c r="T26" s="103" t="e">
        <f t="shared" si="1"/>
        <v>#DIV/0!</v>
      </c>
      <c r="U26" s="104" t="e">
        <f t="shared" si="8"/>
        <v>#DIV/0!</v>
      </c>
      <c r="V26" s="646" t="e">
        <f>SUM(T26:T30)</f>
        <v>#DIV/0!</v>
      </c>
      <c r="W26" s="646" t="e">
        <f>SUM(U26:U30)</f>
        <v>#DIV/0!</v>
      </c>
      <c r="X26" s="646"/>
      <c r="Y26" s="650"/>
      <c r="Z26" s="103" t="e">
        <f t="shared" si="2"/>
        <v>#DIV/0!</v>
      </c>
      <c r="AA26" s="104" t="e">
        <f t="shared" si="9"/>
        <v>#DIV/0!</v>
      </c>
      <c r="AB26" s="646" t="e">
        <f>SUM(Z26:Z30)</f>
        <v>#DIV/0!</v>
      </c>
      <c r="AC26" s="646" t="e">
        <f>SUM(AA26:AA30)</f>
        <v>#DIV/0!</v>
      </c>
      <c r="AD26" s="646"/>
      <c r="AE26" s="650"/>
      <c r="AF26" s="103" t="e">
        <f t="shared" si="3"/>
        <v>#DIV/0!</v>
      </c>
      <c r="AG26" s="104" t="e">
        <f t="shared" si="10"/>
        <v>#DIV/0!</v>
      </c>
      <c r="AH26" s="646" t="e">
        <f>SUM(AF26:AF30)</f>
        <v>#DIV/0!</v>
      </c>
      <c r="AI26" s="646" t="e">
        <f>SUM(AG26:AG30)</f>
        <v>#DIV/0!</v>
      </c>
      <c r="AJ26" s="646"/>
      <c r="AK26" s="650"/>
      <c r="AL26" s="103" t="e">
        <f t="shared" si="4"/>
        <v>#DIV/0!</v>
      </c>
      <c r="AM26" s="104" t="e">
        <f t="shared" si="11"/>
        <v>#DIV/0!</v>
      </c>
      <c r="AN26" s="646" t="e">
        <f>SUM(AL26:AL30)</f>
        <v>#DIV/0!</v>
      </c>
      <c r="AO26" s="646" t="e">
        <f>SUM(AM26:AM30)</f>
        <v>#DIV/0!</v>
      </c>
      <c r="AP26" s="646"/>
      <c r="AQ26" s="650"/>
      <c r="AR26" s="103" t="e">
        <f t="shared" si="5"/>
        <v>#DIV/0!</v>
      </c>
      <c r="AS26" s="104" t="e">
        <f t="shared" si="12"/>
        <v>#DIV/0!</v>
      </c>
      <c r="AT26" s="646" t="e">
        <f>SUM(AR26:AR30)</f>
        <v>#DIV/0!</v>
      </c>
      <c r="AU26" s="646" t="e">
        <f>SUM(AS26:AS30)</f>
        <v>#DIV/0!</v>
      </c>
      <c r="AV26" s="646"/>
    </row>
    <row r="27" spans="1:48" s="342" customFormat="1" ht="14.1" customHeight="1" x14ac:dyDescent="0.25">
      <c r="A27" s="343">
        <v>4</v>
      </c>
      <c r="B27" s="344" t="s">
        <v>307</v>
      </c>
      <c r="C27" s="344" t="s">
        <v>308</v>
      </c>
      <c r="D27" s="344" t="s">
        <v>495</v>
      </c>
      <c r="E27" s="105" t="str">
        <f t="shared" si="6"/>
        <v>040001BatimentAECLS</v>
      </c>
      <c r="F27" s="344" t="s">
        <v>331</v>
      </c>
      <c r="G27" s="106" t="s">
        <v>69</v>
      </c>
      <c r="H27" s="105" t="s">
        <v>79</v>
      </c>
      <c r="I27" s="106" t="s">
        <v>332</v>
      </c>
      <c r="J27" s="106"/>
      <c r="K27" s="107" t="s">
        <v>10</v>
      </c>
      <c r="L27" s="345">
        <v>1</v>
      </c>
      <c r="M27" s="346"/>
      <c r="N27" s="108"/>
      <c r="O27" s="126">
        <f t="shared" si="0"/>
        <v>0</v>
      </c>
      <c r="P27" s="127">
        <f t="shared" si="7"/>
        <v>0</v>
      </c>
      <c r="Q27" s="660"/>
      <c r="R27" s="660"/>
      <c r="S27" s="647"/>
      <c r="T27" s="109" t="e">
        <f t="shared" si="1"/>
        <v>#DIV/0!</v>
      </c>
      <c r="U27" s="110" t="e">
        <f t="shared" si="8"/>
        <v>#DIV/0!</v>
      </c>
      <c r="V27" s="647"/>
      <c r="W27" s="647"/>
      <c r="X27" s="647"/>
      <c r="Y27" s="650"/>
      <c r="Z27" s="109" t="e">
        <f t="shared" si="2"/>
        <v>#DIV/0!</v>
      </c>
      <c r="AA27" s="110" t="e">
        <f t="shared" si="9"/>
        <v>#DIV/0!</v>
      </c>
      <c r="AB27" s="647"/>
      <c r="AC27" s="647"/>
      <c r="AD27" s="647"/>
      <c r="AE27" s="650"/>
      <c r="AF27" s="109" t="e">
        <f t="shared" si="3"/>
        <v>#DIV/0!</v>
      </c>
      <c r="AG27" s="110" t="e">
        <f t="shared" si="10"/>
        <v>#DIV/0!</v>
      </c>
      <c r="AH27" s="647"/>
      <c r="AI27" s="647"/>
      <c r="AJ27" s="647"/>
      <c r="AK27" s="650"/>
      <c r="AL27" s="109" t="e">
        <f t="shared" si="4"/>
        <v>#DIV/0!</v>
      </c>
      <c r="AM27" s="110" t="e">
        <f t="shared" si="11"/>
        <v>#DIV/0!</v>
      </c>
      <c r="AN27" s="647"/>
      <c r="AO27" s="647"/>
      <c r="AP27" s="647"/>
      <c r="AQ27" s="650"/>
      <c r="AR27" s="109" t="e">
        <f t="shared" si="5"/>
        <v>#DIV/0!</v>
      </c>
      <c r="AS27" s="110" t="e">
        <f t="shared" si="12"/>
        <v>#DIV/0!</v>
      </c>
      <c r="AT27" s="647"/>
      <c r="AU27" s="647"/>
      <c r="AV27" s="647"/>
    </row>
    <row r="28" spans="1:48" s="342" customFormat="1" ht="14.1" customHeight="1" x14ac:dyDescent="0.25">
      <c r="A28" s="343">
        <v>4</v>
      </c>
      <c r="B28" s="344" t="s">
        <v>307</v>
      </c>
      <c r="C28" s="344" t="s">
        <v>308</v>
      </c>
      <c r="D28" s="344" t="s">
        <v>495</v>
      </c>
      <c r="E28" s="105" t="str">
        <f t="shared" si="6"/>
        <v>040001BatimentBECLS</v>
      </c>
      <c r="F28" s="344" t="s">
        <v>333</v>
      </c>
      <c r="G28" s="106" t="s">
        <v>69</v>
      </c>
      <c r="H28" s="105" t="s">
        <v>79</v>
      </c>
      <c r="I28" s="106" t="s">
        <v>334</v>
      </c>
      <c r="J28" s="106"/>
      <c r="K28" s="107" t="s">
        <v>10</v>
      </c>
      <c r="L28" s="345">
        <v>1</v>
      </c>
      <c r="M28" s="346"/>
      <c r="N28" s="108"/>
      <c r="O28" s="126">
        <f t="shared" si="0"/>
        <v>0</v>
      </c>
      <c r="P28" s="127">
        <f t="shared" si="7"/>
        <v>0</v>
      </c>
      <c r="Q28" s="660"/>
      <c r="R28" s="660"/>
      <c r="S28" s="647"/>
      <c r="T28" s="109" t="e">
        <f t="shared" si="1"/>
        <v>#DIV/0!</v>
      </c>
      <c r="U28" s="110" t="e">
        <f t="shared" si="8"/>
        <v>#DIV/0!</v>
      </c>
      <c r="V28" s="647"/>
      <c r="W28" s="647"/>
      <c r="X28" s="647"/>
      <c r="Y28" s="650"/>
      <c r="Z28" s="109" t="e">
        <f t="shared" si="2"/>
        <v>#DIV/0!</v>
      </c>
      <c r="AA28" s="110" t="e">
        <f t="shared" si="9"/>
        <v>#DIV/0!</v>
      </c>
      <c r="AB28" s="647"/>
      <c r="AC28" s="647"/>
      <c r="AD28" s="647"/>
      <c r="AE28" s="650"/>
      <c r="AF28" s="109" t="e">
        <f t="shared" si="3"/>
        <v>#DIV/0!</v>
      </c>
      <c r="AG28" s="110" t="e">
        <f t="shared" si="10"/>
        <v>#DIV/0!</v>
      </c>
      <c r="AH28" s="647"/>
      <c r="AI28" s="647"/>
      <c r="AJ28" s="647"/>
      <c r="AK28" s="650"/>
      <c r="AL28" s="109" t="e">
        <f t="shared" si="4"/>
        <v>#DIV/0!</v>
      </c>
      <c r="AM28" s="110" t="e">
        <f t="shared" si="11"/>
        <v>#DIV/0!</v>
      </c>
      <c r="AN28" s="647"/>
      <c r="AO28" s="647"/>
      <c r="AP28" s="647"/>
      <c r="AQ28" s="650"/>
      <c r="AR28" s="109" t="e">
        <f t="shared" si="5"/>
        <v>#DIV/0!</v>
      </c>
      <c r="AS28" s="110" t="e">
        <f t="shared" si="12"/>
        <v>#DIV/0!</v>
      </c>
      <c r="AT28" s="647"/>
      <c r="AU28" s="647"/>
      <c r="AV28" s="647"/>
    </row>
    <row r="29" spans="1:48" s="342" customFormat="1" ht="14.1" customHeight="1" x14ac:dyDescent="0.25">
      <c r="A29" s="343">
        <v>4</v>
      </c>
      <c r="B29" s="344" t="s">
        <v>307</v>
      </c>
      <c r="C29" s="344" t="s">
        <v>308</v>
      </c>
      <c r="D29" s="344" t="s">
        <v>495</v>
      </c>
      <c r="E29" s="105" t="str">
        <f t="shared" si="6"/>
        <v>04000102_SolairPROE</v>
      </c>
      <c r="F29" s="344" t="s">
        <v>335</v>
      </c>
      <c r="G29" s="106" t="s">
        <v>69</v>
      </c>
      <c r="H29" s="105" t="s">
        <v>92</v>
      </c>
      <c r="I29" s="106" t="s">
        <v>336</v>
      </c>
      <c r="J29" s="106"/>
      <c r="K29" s="107" t="s">
        <v>10</v>
      </c>
      <c r="L29" s="345">
        <v>2</v>
      </c>
      <c r="M29" s="346"/>
      <c r="N29" s="108"/>
      <c r="O29" s="126">
        <f t="shared" si="0"/>
        <v>0</v>
      </c>
      <c r="P29" s="127">
        <f t="shared" si="7"/>
        <v>0</v>
      </c>
      <c r="Q29" s="660"/>
      <c r="R29" s="660"/>
      <c r="S29" s="647"/>
      <c r="T29" s="109" t="e">
        <f t="shared" si="1"/>
        <v>#DIV/0!</v>
      </c>
      <c r="U29" s="110" t="e">
        <f t="shared" si="8"/>
        <v>#DIV/0!</v>
      </c>
      <c r="V29" s="647"/>
      <c r="W29" s="647"/>
      <c r="X29" s="647"/>
      <c r="Y29" s="650"/>
      <c r="Z29" s="109" t="e">
        <f t="shared" si="2"/>
        <v>#DIV/0!</v>
      </c>
      <c r="AA29" s="110" t="e">
        <f t="shared" si="9"/>
        <v>#DIV/0!</v>
      </c>
      <c r="AB29" s="647"/>
      <c r="AC29" s="647"/>
      <c r="AD29" s="647"/>
      <c r="AE29" s="650"/>
      <c r="AF29" s="109" t="e">
        <f t="shared" si="3"/>
        <v>#DIV/0!</v>
      </c>
      <c r="AG29" s="110" t="e">
        <f t="shared" si="10"/>
        <v>#DIV/0!</v>
      </c>
      <c r="AH29" s="647"/>
      <c r="AI29" s="647"/>
      <c r="AJ29" s="647"/>
      <c r="AK29" s="650"/>
      <c r="AL29" s="109" t="e">
        <f t="shared" si="4"/>
        <v>#DIV/0!</v>
      </c>
      <c r="AM29" s="110" t="e">
        <f t="shared" si="11"/>
        <v>#DIV/0!</v>
      </c>
      <c r="AN29" s="647"/>
      <c r="AO29" s="647"/>
      <c r="AP29" s="647"/>
      <c r="AQ29" s="650"/>
      <c r="AR29" s="109" t="e">
        <f t="shared" si="5"/>
        <v>#DIV/0!</v>
      </c>
      <c r="AS29" s="110" t="e">
        <f t="shared" si="12"/>
        <v>#DIV/0!</v>
      </c>
      <c r="AT29" s="647"/>
      <c r="AU29" s="647"/>
      <c r="AV29" s="647"/>
    </row>
    <row r="30" spans="1:48" s="342" customFormat="1" ht="14.1" customHeight="1" thickBot="1" x14ac:dyDescent="0.3">
      <c r="A30" s="347">
        <v>4</v>
      </c>
      <c r="B30" s="348" t="s">
        <v>319</v>
      </c>
      <c r="C30" s="348" t="s">
        <v>321</v>
      </c>
      <c r="D30" s="348" t="s">
        <v>495</v>
      </c>
      <c r="E30" s="111" t="str">
        <f t="shared" si="6"/>
        <v>040101BatimentECLS</v>
      </c>
      <c r="F30" s="348" t="s">
        <v>323</v>
      </c>
      <c r="G30" s="112" t="s">
        <v>69</v>
      </c>
      <c r="H30" s="111" t="s">
        <v>79</v>
      </c>
      <c r="I30" s="112" t="s">
        <v>247</v>
      </c>
      <c r="J30" s="112"/>
      <c r="K30" s="113" t="s">
        <v>10</v>
      </c>
      <c r="L30" s="349">
        <v>1</v>
      </c>
      <c r="M30" s="350"/>
      <c r="N30" s="114"/>
      <c r="O30" s="129">
        <f t="shared" si="0"/>
        <v>0</v>
      </c>
      <c r="P30" s="540">
        <f t="shared" si="7"/>
        <v>0</v>
      </c>
      <c r="Q30" s="661"/>
      <c r="R30" s="661"/>
      <c r="S30" s="648"/>
      <c r="T30" s="115" t="e">
        <f t="shared" si="1"/>
        <v>#DIV/0!</v>
      </c>
      <c r="U30" s="351" t="e">
        <f t="shared" si="8"/>
        <v>#DIV/0!</v>
      </c>
      <c r="V30" s="648"/>
      <c r="W30" s="648"/>
      <c r="X30" s="648"/>
      <c r="Y30" s="650"/>
      <c r="Z30" s="115" t="e">
        <f t="shared" si="2"/>
        <v>#DIV/0!</v>
      </c>
      <c r="AA30" s="351" t="e">
        <f t="shared" si="9"/>
        <v>#DIV/0!</v>
      </c>
      <c r="AB30" s="648"/>
      <c r="AC30" s="648"/>
      <c r="AD30" s="648"/>
      <c r="AE30" s="650"/>
      <c r="AF30" s="115" t="e">
        <f t="shared" si="3"/>
        <v>#DIV/0!</v>
      </c>
      <c r="AG30" s="351" t="e">
        <f t="shared" si="10"/>
        <v>#DIV/0!</v>
      </c>
      <c r="AH30" s="648"/>
      <c r="AI30" s="648"/>
      <c r="AJ30" s="648"/>
      <c r="AK30" s="650"/>
      <c r="AL30" s="115" t="e">
        <f t="shared" si="4"/>
        <v>#DIV/0!</v>
      </c>
      <c r="AM30" s="351" t="e">
        <f t="shared" si="11"/>
        <v>#DIV/0!</v>
      </c>
      <c r="AN30" s="648"/>
      <c r="AO30" s="648"/>
      <c r="AP30" s="648"/>
      <c r="AQ30" s="650"/>
      <c r="AR30" s="115" t="e">
        <f t="shared" si="5"/>
        <v>#DIV/0!</v>
      </c>
      <c r="AS30" s="351" t="e">
        <f t="shared" si="12"/>
        <v>#DIV/0!</v>
      </c>
      <c r="AT30" s="648"/>
      <c r="AU30" s="648"/>
      <c r="AV30" s="648"/>
    </row>
    <row r="31" spans="1:48" ht="13.5" x14ac:dyDescent="0.25">
      <c r="D31" s="73"/>
      <c r="E31" s="73"/>
      <c r="O31" s="123">
        <f>SUM(O20:O30)</f>
        <v>0</v>
      </c>
      <c r="P31" s="123">
        <f t="shared" ref="P31:AU31" si="13">SUM(P20:P30)</f>
        <v>0</v>
      </c>
      <c r="Q31" s="123">
        <f t="shared" si="13"/>
        <v>0</v>
      </c>
      <c r="R31" s="123">
        <f t="shared" si="13"/>
        <v>0</v>
      </c>
      <c r="T31" s="74" t="e">
        <f t="shared" si="13"/>
        <v>#DIV/0!</v>
      </c>
      <c r="U31" s="74" t="e">
        <f t="shared" si="13"/>
        <v>#DIV/0!</v>
      </c>
      <c r="V31" s="74" t="e">
        <f t="shared" si="13"/>
        <v>#DIV/0!</v>
      </c>
      <c r="W31" s="74" t="e">
        <f t="shared" si="13"/>
        <v>#DIV/0!</v>
      </c>
      <c r="Z31" s="74" t="e">
        <f t="shared" si="13"/>
        <v>#DIV/0!</v>
      </c>
      <c r="AA31" s="74" t="e">
        <f t="shared" si="13"/>
        <v>#DIV/0!</v>
      </c>
      <c r="AB31" s="74" t="e">
        <f t="shared" si="13"/>
        <v>#DIV/0!</v>
      </c>
      <c r="AC31" s="74" t="e">
        <f t="shared" si="13"/>
        <v>#DIV/0!</v>
      </c>
      <c r="AF31" s="74" t="e">
        <f t="shared" si="13"/>
        <v>#DIV/0!</v>
      </c>
      <c r="AG31" s="74" t="e">
        <f t="shared" si="13"/>
        <v>#DIV/0!</v>
      </c>
      <c r="AH31" s="74" t="e">
        <f t="shared" si="13"/>
        <v>#DIV/0!</v>
      </c>
      <c r="AI31" s="74" t="e">
        <f t="shared" si="13"/>
        <v>#DIV/0!</v>
      </c>
      <c r="AL31" s="74" t="e">
        <f t="shared" si="13"/>
        <v>#DIV/0!</v>
      </c>
      <c r="AM31" s="74" t="e">
        <f t="shared" si="13"/>
        <v>#DIV/0!</v>
      </c>
      <c r="AN31" s="74" t="e">
        <f t="shared" si="13"/>
        <v>#DIV/0!</v>
      </c>
      <c r="AO31" s="74" t="e">
        <f t="shared" si="13"/>
        <v>#DIV/0!</v>
      </c>
      <c r="AR31" s="74" t="e">
        <f t="shared" si="13"/>
        <v>#DIV/0!</v>
      </c>
      <c r="AS31" s="74" t="e">
        <f t="shared" si="13"/>
        <v>#DIV/0!</v>
      </c>
      <c r="AT31" s="74" t="e">
        <f t="shared" si="13"/>
        <v>#DIV/0!</v>
      </c>
      <c r="AU31" s="74" t="e">
        <f t="shared" si="13"/>
        <v>#DIV/0!</v>
      </c>
      <c r="AV31" s="74"/>
    </row>
    <row r="32" spans="1:48" x14ac:dyDescent="0.25">
      <c r="D32" s="73"/>
      <c r="E32" s="73"/>
    </row>
    <row r="33" spans="4:5" x14ac:dyDescent="0.25">
      <c r="D33" s="73"/>
      <c r="E33" s="73"/>
    </row>
    <row r="34" spans="4:5" x14ac:dyDescent="0.25">
      <c r="D34" s="73"/>
      <c r="E34" s="73"/>
    </row>
    <row r="35" spans="4:5" x14ac:dyDescent="0.25">
      <c r="D35" s="73"/>
      <c r="E35" s="73"/>
    </row>
    <row r="36" spans="4:5" x14ac:dyDescent="0.25">
      <c r="D36" s="73"/>
      <c r="E36" s="73"/>
    </row>
    <row r="37" spans="4:5" x14ac:dyDescent="0.25">
      <c r="D37" s="73"/>
      <c r="E37" s="73"/>
    </row>
    <row r="38" spans="4:5" x14ac:dyDescent="0.25">
      <c r="D38" s="73"/>
      <c r="E38" s="73"/>
    </row>
    <row r="39" spans="4:5" x14ac:dyDescent="0.25">
      <c r="D39" s="73"/>
      <c r="E39" s="73"/>
    </row>
    <row r="40" spans="4:5" x14ac:dyDescent="0.25">
      <c r="D40" s="73"/>
      <c r="E40" s="73"/>
    </row>
    <row r="41" spans="4:5" x14ac:dyDescent="0.25">
      <c r="D41" s="73"/>
      <c r="E41" s="73"/>
    </row>
    <row r="42" spans="4:5" x14ac:dyDescent="0.25">
      <c r="D42" s="73"/>
      <c r="E42" s="73"/>
    </row>
    <row r="43" spans="4:5" x14ac:dyDescent="0.25">
      <c r="D43" s="73"/>
      <c r="E43" s="73"/>
    </row>
    <row r="44" spans="4:5" x14ac:dyDescent="0.25">
      <c r="D44" s="73"/>
      <c r="E44" s="73"/>
    </row>
    <row r="45" spans="4:5" x14ac:dyDescent="0.25">
      <c r="D45" s="73"/>
      <c r="E45" s="73"/>
    </row>
    <row r="46" spans="4:5" x14ac:dyDescent="0.25">
      <c r="D46" s="73"/>
      <c r="E46" s="73"/>
    </row>
    <row r="47" spans="4:5" x14ac:dyDescent="0.25">
      <c r="D47" s="73"/>
      <c r="E47" s="73"/>
    </row>
    <row r="48" spans="4:5" x14ac:dyDescent="0.25">
      <c r="D48" s="73"/>
      <c r="E48" s="73"/>
    </row>
    <row r="49" spans="4:5" x14ac:dyDescent="0.25">
      <c r="D49" s="73"/>
      <c r="E49" s="73"/>
    </row>
    <row r="50" spans="4:5" x14ac:dyDescent="0.25">
      <c r="D50" s="73"/>
      <c r="E50" s="73"/>
    </row>
    <row r="51" spans="4:5" x14ac:dyDescent="0.25">
      <c r="D51" s="73"/>
      <c r="E51" s="73"/>
    </row>
    <row r="52" spans="4:5" x14ac:dyDescent="0.25">
      <c r="D52" s="73"/>
      <c r="E52" s="73"/>
    </row>
    <row r="53" spans="4:5" x14ac:dyDescent="0.25">
      <c r="D53" s="73"/>
      <c r="E53" s="73"/>
    </row>
    <row r="54" spans="4:5" x14ac:dyDescent="0.25">
      <c r="D54" s="73"/>
      <c r="E54" s="73"/>
    </row>
    <row r="55" spans="4:5" x14ac:dyDescent="0.25">
      <c r="D55" s="73"/>
      <c r="E55" s="73"/>
    </row>
    <row r="56" spans="4:5" x14ac:dyDescent="0.25">
      <c r="D56" s="73"/>
      <c r="E56" s="73"/>
    </row>
    <row r="57" spans="4:5" x14ac:dyDescent="0.25">
      <c r="D57" s="73"/>
      <c r="E57" s="73"/>
    </row>
    <row r="58" spans="4:5" x14ac:dyDescent="0.25">
      <c r="D58" s="73"/>
      <c r="E58" s="73"/>
    </row>
    <row r="59" spans="4:5" x14ac:dyDescent="0.25">
      <c r="D59" s="73"/>
      <c r="E59" s="73"/>
    </row>
    <row r="60" spans="4:5" x14ac:dyDescent="0.25">
      <c r="D60" s="73"/>
      <c r="E60" s="73"/>
    </row>
    <row r="61" spans="4:5" x14ac:dyDescent="0.25">
      <c r="D61" s="73"/>
      <c r="E61" s="73"/>
    </row>
    <row r="62" spans="4:5" x14ac:dyDescent="0.25">
      <c r="D62" s="73"/>
      <c r="E62" s="73"/>
    </row>
    <row r="63" spans="4:5" x14ac:dyDescent="0.25">
      <c r="D63" s="73"/>
      <c r="E63" s="73"/>
    </row>
    <row r="64" spans="4:5" x14ac:dyDescent="0.25">
      <c r="D64" s="73"/>
      <c r="E64" s="73"/>
    </row>
    <row r="65" spans="4:5" x14ac:dyDescent="0.25">
      <c r="D65" s="73"/>
      <c r="E65" s="73"/>
    </row>
    <row r="66" spans="4:5" x14ac:dyDescent="0.25">
      <c r="D66" s="73"/>
      <c r="E66" s="73"/>
    </row>
    <row r="67" spans="4:5" x14ac:dyDescent="0.25">
      <c r="D67" s="73"/>
      <c r="E67" s="73"/>
    </row>
    <row r="68" spans="4:5" x14ac:dyDescent="0.25">
      <c r="D68" s="73"/>
      <c r="E68" s="73"/>
    </row>
    <row r="69" spans="4:5" x14ac:dyDescent="0.25">
      <c r="D69" s="73"/>
      <c r="E69" s="73"/>
    </row>
    <row r="70" spans="4:5" x14ac:dyDescent="0.25">
      <c r="D70" s="73"/>
      <c r="E70" s="73"/>
    </row>
    <row r="71" spans="4:5" x14ac:dyDescent="0.25">
      <c r="D71" s="73"/>
      <c r="E71" s="73"/>
    </row>
    <row r="72" spans="4:5" x14ac:dyDescent="0.25">
      <c r="D72" s="73"/>
      <c r="E72" s="73"/>
    </row>
    <row r="73" spans="4:5" x14ac:dyDescent="0.25">
      <c r="D73" s="73"/>
      <c r="E73" s="73"/>
    </row>
    <row r="74" spans="4:5" x14ac:dyDescent="0.25">
      <c r="D74" s="73"/>
      <c r="E74" s="73"/>
    </row>
    <row r="75" spans="4:5" x14ac:dyDescent="0.25">
      <c r="D75" s="73"/>
      <c r="E75" s="73"/>
    </row>
    <row r="76" spans="4:5" x14ac:dyDescent="0.25">
      <c r="D76" s="73"/>
      <c r="E76" s="73"/>
    </row>
    <row r="77" spans="4:5" x14ac:dyDescent="0.25">
      <c r="D77" s="73"/>
      <c r="E77" s="73"/>
    </row>
    <row r="78" spans="4:5" x14ac:dyDescent="0.25">
      <c r="D78" s="73"/>
      <c r="E78" s="73"/>
    </row>
    <row r="79" spans="4:5" x14ac:dyDescent="0.25">
      <c r="D79" s="73"/>
      <c r="E79" s="73"/>
    </row>
    <row r="80" spans="4:5" x14ac:dyDescent="0.25">
      <c r="D80" s="73"/>
      <c r="E80" s="73"/>
    </row>
    <row r="81" spans="4:5" x14ac:dyDescent="0.25">
      <c r="D81" s="73"/>
      <c r="E81" s="73"/>
    </row>
    <row r="82" spans="4:5" x14ac:dyDescent="0.25">
      <c r="D82" s="73"/>
      <c r="E82" s="73"/>
    </row>
    <row r="83" spans="4:5" x14ac:dyDescent="0.25">
      <c r="D83" s="73"/>
      <c r="E83" s="73"/>
    </row>
    <row r="84" spans="4:5" x14ac:dyDescent="0.25">
      <c r="D84" s="73"/>
      <c r="E84" s="73"/>
    </row>
    <row r="85" spans="4:5" x14ac:dyDescent="0.25">
      <c r="D85" s="73"/>
      <c r="E85" s="73"/>
    </row>
    <row r="86" spans="4:5" x14ac:dyDescent="0.25">
      <c r="D86" s="73"/>
      <c r="E86" s="73"/>
    </row>
    <row r="87" spans="4:5" x14ac:dyDescent="0.25">
      <c r="D87" s="73"/>
      <c r="E87" s="73"/>
    </row>
    <row r="88" spans="4:5" x14ac:dyDescent="0.25">
      <c r="D88" s="73"/>
      <c r="E88" s="73"/>
    </row>
    <row r="89" spans="4:5" x14ac:dyDescent="0.25">
      <c r="D89" s="73"/>
      <c r="E89" s="73"/>
    </row>
    <row r="90" spans="4:5" x14ac:dyDescent="0.25">
      <c r="D90" s="73"/>
      <c r="E90" s="73"/>
    </row>
    <row r="91" spans="4:5" x14ac:dyDescent="0.25">
      <c r="D91" s="73"/>
      <c r="E91" s="73"/>
    </row>
    <row r="92" spans="4:5" x14ac:dyDescent="0.25">
      <c r="D92" s="73"/>
      <c r="E92" s="73"/>
    </row>
  </sheetData>
  <sheetProtection algorithmName="SHA-512" hashValue="mtZACsrGe9owUH15k8LuWCOLX/4QwSreULyO7+/14GptaQR3IPwAQ2/17iJUxr649bBLMkVsoop/yyrXk9yBIQ==" saltValue="Ma6wyNxWMIe/jJGMDLIuMg==" spinCount="100000" sheet="1" objects="1" scenarios="1"/>
  <autoFilter ref="A19:AV30"/>
  <dataConsolidate/>
  <mergeCells count="64">
    <mergeCell ref="AI20:AI23"/>
    <mergeCell ref="AJ20:AJ23"/>
    <mergeCell ref="Q26:Q30"/>
    <mergeCell ref="AP20:AP23"/>
    <mergeCell ref="AN24:AN25"/>
    <mergeCell ref="AO24:AO25"/>
    <mergeCell ref="AP24:AP25"/>
    <mergeCell ref="AN20:AN23"/>
    <mergeCell ref="AO20:AO23"/>
    <mergeCell ref="AN26:AN30"/>
    <mergeCell ref="AO26:AO30"/>
    <mergeCell ref="AP26:AP30"/>
    <mergeCell ref="AH24:AH25"/>
    <mergeCell ref="AI24:AI25"/>
    <mergeCell ref="AJ24:AJ25"/>
    <mergeCell ref="V20:V23"/>
    <mergeCell ref="W20:W23"/>
    <mergeCell ref="V24:V25"/>
    <mergeCell ref="W24:W25"/>
    <mergeCell ref="A1:B1"/>
    <mergeCell ref="S20:S23"/>
    <mergeCell ref="Q24:Q25"/>
    <mergeCell ref="R24:R25"/>
    <mergeCell ref="S24:S25"/>
    <mergeCell ref="R26:R30"/>
    <mergeCell ref="S26:S30"/>
    <mergeCell ref="AC20:AC23"/>
    <mergeCell ref="AD20:AD23"/>
    <mergeCell ref="AC24:AC25"/>
    <mergeCell ref="AD24:AD25"/>
    <mergeCell ref="AC26:AC30"/>
    <mergeCell ref="AD26:AD30"/>
    <mergeCell ref="AB20:AB23"/>
    <mergeCell ref="AB24:AB25"/>
    <mergeCell ref="AB26:AB30"/>
    <mergeCell ref="A2:C2"/>
    <mergeCell ref="A4:C4"/>
    <mergeCell ref="A6:B6"/>
    <mergeCell ref="A7:C7"/>
    <mergeCell ref="M18:N18"/>
    <mergeCell ref="V26:V30"/>
    <mergeCell ref="W26:W30"/>
    <mergeCell ref="Y20:Y30"/>
    <mergeCell ref="X20:X23"/>
    <mergeCell ref="X24:X25"/>
    <mergeCell ref="X26:X30"/>
    <mergeCell ref="Q20:Q23"/>
    <mergeCell ref="R20:R23"/>
    <mergeCell ref="AT26:AT30"/>
    <mergeCell ref="AU26:AU30"/>
    <mergeCell ref="AV26:AV30"/>
    <mergeCell ref="AE20:AE30"/>
    <mergeCell ref="AK20:AK30"/>
    <mergeCell ref="AQ20:AQ30"/>
    <mergeCell ref="AH26:AH30"/>
    <mergeCell ref="AI26:AI30"/>
    <mergeCell ref="AJ26:AJ30"/>
    <mergeCell ref="AT20:AT23"/>
    <mergeCell ref="AU20:AU23"/>
    <mergeCell ref="AV20:AV23"/>
    <mergeCell ref="AT24:AT25"/>
    <mergeCell ref="AU24:AU25"/>
    <mergeCell ref="AV24:AV25"/>
    <mergeCell ref="AH20:AH23"/>
  </mergeCells>
  <conditionalFormatting sqref="E20:E30">
    <cfRule type="expression" dxfId="21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'D:\FMT_2024\Lot 4\[DPGF_Secteur4_V2.xlsx]Liste_D'!#REF!</xm:f>
          </x14:formula1>
          <xm:sqref>G20:H30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2"/>
  <sheetViews>
    <sheetView zoomScaleNormal="100" workbookViewId="0">
      <selection sqref="A1:B1"/>
    </sheetView>
  </sheetViews>
  <sheetFormatPr baseColWidth="10" defaultColWidth="10.85546875" defaultRowHeight="12" outlineLevelRow="1" outlineLevelCol="1" x14ac:dyDescent="0.25"/>
  <cols>
    <col min="1" max="1" width="13.42578125" style="71" bestFit="1" customWidth="1"/>
    <col min="2" max="2" width="19" style="71" bestFit="1" customWidth="1"/>
    <col min="3" max="3" width="11.42578125" style="71" bestFit="1" customWidth="1"/>
    <col min="4" max="4" width="21.7109375" style="71" bestFit="1" customWidth="1"/>
    <col min="5" max="5" width="21" style="71" bestFit="1" customWidth="1"/>
    <col min="6" max="6" width="22.28515625" style="73" hidden="1" customWidth="1" outlineLevel="1"/>
    <col min="7" max="7" width="23.5703125" style="71" hidden="1" customWidth="1" outlineLevel="1"/>
    <col min="8" max="12" width="10.85546875" style="71" hidden="1" customWidth="1" outlineLevel="1"/>
    <col min="13" max="13" width="12.85546875" style="72" hidden="1" customWidth="1" outlineLevel="1"/>
    <col min="14" max="14" width="17" style="74" bestFit="1" customWidth="1" collapsed="1"/>
    <col min="15" max="15" width="16.28515625" style="75" bestFit="1" customWidth="1"/>
    <col min="16" max="16" width="17.28515625" style="74" bestFit="1" customWidth="1" outlineLevel="1"/>
    <col min="17" max="17" width="18.5703125" style="74" bestFit="1" customWidth="1" outlineLevel="1"/>
    <col min="18" max="18" width="19.28515625" style="74" bestFit="1" customWidth="1"/>
    <col min="19" max="19" width="19.5703125" style="74" bestFit="1" customWidth="1"/>
    <col min="20" max="20" width="14.42578125" style="74" hidden="1" customWidth="1"/>
    <col min="21" max="21" width="11" style="74" hidden="1" customWidth="1" outlineLevel="1"/>
    <col min="22" max="25" width="13.140625" style="74" hidden="1" customWidth="1" outlineLevel="1"/>
    <col min="26" max="26" width="2.42578125" style="74" hidden="1" customWidth="1"/>
    <col min="27" max="27" width="11" style="74" hidden="1" customWidth="1" outlineLevel="1"/>
    <col min="28" max="28" width="12.140625" style="74" hidden="1" customWidth="1" outlineLevel="1"/>
    <col min="29" max="31" width="10.85546875" style="74" hidden="1" customWidth="1" outlineLevel="1"/>
    <col min="32" max="32" width="2.5703125" style="74" hidden="1" customWidth="1"/>
    <col min="33" max="33" width="11" style="74" hidden="1" customWidth="1" outlineLevel="1"/>
    <col min="34" max="34" width="12.140625" style="74" hidden="1" customWidth="1" outlineLevel="1"/>
    <col min="35" max="36" width="12.85546875" style="74" hidden="1" customWidth="1" outlineLevel="1"/>
    <col min="37" max="37" width="10.85546875" style="74" hidden="1" customWidth="1" outlineLevel="1"/>
    <col min="38" max="38" width="3.140625" style="74" hidden="1" customWidth="1"/>
    <col min="39" max="39" width="11" style="74" hidden="1" customWidth="1" outlineLevel="1"/>
    <col min="40" max="40" width="12.140625" style="74" hidden="1" customWidth="1" outlineLevel="1"/>
    <col min="41" max="43" width="10.85546875" style="74" hidden="1" customWidth="1" outlineLevel="1"/>
    <col min="44" max="44" width="3.42578125" style="74" hidden="1" customWidth="1"/>
    <col min="45" max="45" width="11" style="74" hidden="1" customWidth="1" outlineLevel="1" collapsed="1"/>
    <col min="46" max="46" width="12.140625" style="74" hidden="1" customWidth="1" outlineLevel="1"/>
    <col min="47" max="48" width="10.85546875" style="71" hidden="1" customWidth="1" outlineLevel="1"/>
    <col min="49" max="49" width="7.140625" style="71" hidden="1" customWidth="1" outlineLevel="1"/>
    <col min="50" max="50" width="10.85546875" style="71" collapsed="1"/>
    <col min="51" max="16384" width="10.85546875" style="71"/>
  </cols>
  <sheetData>
    <row r="1" spans="1:6" x14ac:dyDescent="0.25">
      <c r="A1" s="662" t="s">
        <v>531</v>
      </c>
      <c r="B1" s="662"/>
    </row>
    <row r="2" spans="1:6" hidden="1" outlineLevel="1" x14ac:dyDescent="0.25">
      <c r="A2" s="651" t="s">
        <v>21</v>
      </c>
      <c r="B2" s="651"/>
      <c r="C2" s="651"/>
      <c r="D2" s="76"/>
      <c r="E2" s="76"/>
      <c r="F2" s="77"/>
    </row>
    <row r="3" spans="1:6" hidden="1" outlineLevel="1" x14ac:dyDescent="0.25">
      <c r="A3" s="76"/>
      <c r="B3" s="76"/>
      <c r="C3" s="76"/>
      <c r="D3" s="76"/>
      <c r="E3" s="76"/>
      <c r="F3" s="77"/>
    </row>
    <row r="4" spans="1:6" hidden="1" outlineLevel="1" x14ac:dyDescent="0.25">
      <c r="A4" s="652" t="s">
        <v>22</v>
      </c>
      <c r="B4" s="653"/>
      <c r="C4" s="653"/>
      <c r="D4" s="76"/>
      <c r="E4" s="76"/>
      <c r="F4" s="77"/>
    </row>
    <row r="5" spans="1:6" hidden="1" outlineLevel="1" x14ac:dyDescent="0.25">
      <c r="A5" s="49"/>
      <c r="B5" s="76"/>
      <c r="C5" s="76"/>
      <c r="D5" s="76"/>
      <c r="E5" s="76"/>
      <c r="F5" s="77"/>
    </row>
    <row r="6" spans="1:6" hidden="1" outlineLevel="1" x14ac:dyDescent="0.25">
      <c r="A6" s="654" t="s">
        <v>23</v>
      </c>
      <c r="B6" s="655"/>
      <c r="C6" s="76"/>
      <c r="D6" s="76"/>
      <c r="E6" s="76"/>
      <c r="F6" s="77"/>
    </row>
    <row r="7" spans="1:6" hidden="1" outlineLevel="1" x14ac:dyDescent="0.25">
      <c r="A7" s="656" t="s">
        <v>24</v>
      </c>
      <c r="B7" s="657"/>
      <c r="C7" s="657"/>
      <c r="D7" s="76"/>
      <c r="E7" s="76"/>
    </row>
    <row r="8" spans="1:6" ht="12.75" hidden="1" outlineLevel="1" thickBot="1" x14ac:dyDescent="0.3">
      <c r="A8" s="76"/>
      <c r="B8" s="76"/>
      <c r="C8" s="76"/>
      <c r="D8" s="76"/>
      <c r="E8" s="76"/>
      <c r="F8" s="77"/>
    </row>
    <row r="9" spans="1:6" ht="12.75" hidden="1" outlineLevel="1" thickBot="1" x14ac:dyDescent="0.3">
      <c r="A9" s="76"/>
      <c r="B9" s="76"/>
      <c r="C9" s="76"/>
      <c r="D9" s="50" t="s">
        <v>25</v>
      </c>
      <c r="E9" s="88" t="s">
        <v>26</v>
      </c>
      <c r="F9" s="79"/>
    </row>
    <row r="10" spans="1:6" hidden="1" outlineLevel="1" x14ac:dyDescent="0.25">
      <c r="A10" s="51" t="s">
        <v>27</v>
      </c>
      <c r="B10" s="52" t="s">
        <v>28</v>
      </c>
      <c r="C10" s="53" t="s">
        <v>29</v>
      </c>
      <c r="D10" s="54"/>
      <c r="E10" s="89"/>
      <c r="F10" s="55"/>
    </row>
    <row r="11" spans="1:6" hidden="1" outlineLevel="1" x14ac:dyDescent="0.25">
      <c r="A11" s="56" t="s">
        <v>30</v>
      </c>
      <c r="B11" s="57" t="s">
        <v>31</v>
      </c>
      <c r="C11" s="58" t="s">
        <v>32</v>
      </c>
      <c r="D11" s="59"/>
      <c r="E11" s="90" t="e">
        <f>0.15+0.85*$D$11/$D$10</f>
        <v>#DIV/0!</v>
      </c>
      <c r="F11" s="71"/>
    </row>
    <row r="12" spans="1:6" hidden="1" outlineLevel="1" x14ac:dyDescent="0.25">
      <c r="A12" s="60"/>
      <c r="B12" s="57" t="s">
        <v>33</v>
      </c>
      <c r="C12" s="58" t="s">
        <v>32</v>
      </c>
      <c r="D12" s="61"/>
      <c r="E12" s="91" t="e">
        <f>0.15+0.85*$D$12/$D$10</f>
        <v>#DIV/0!</v>
      </c>
      <c r="F12" s="71"/>
    </row>
    <row r="13" spans="1:6" hidden="1" outlineLevel="1" x14ac:dyDescent="0.25">
      <c r="A13" s="60"/>
      <c r="B13" s="57" t="s">
        <v>34</v>
      </c>
      <c r="C13" s="58" t="s">
        <v>32</v>
      </c>
      <c r="D13" s="62"/>
      <c r="E13" s="92" t="e">
        <f>0.15+0.85*$D$13/$D$10</f>
        <v>#DIV/0!</v>
      </c>
      <c r="F13" s="71"/>
    </row>
    <row r="14" spans="1:6" hidden="1" outlineLevel="1" x14ac:dyDescent="0.25">
      <c r="A14" s="60"/>
      <c r="B14" s="57" t="s">
        <v>35</v>
      </c>
      <c r="C14" s="58" t="s">
        <v>32</v>
      </c>
      <c r="D14" s="63"/>
      <c r="E14" s="93" t="e">
        <f>0.15+0.85*$D$14/$D$10</f>
        <v>#DIV/0!</v>
      </c>
      <c r="F14" s="71"/>
    </row>
    <row r="15" spans="1:6" ht="12.75" hidden="1" outlineLevel="1" thickBot="1" x14ac:dyDescent="0.3">
      <c r="A15" s="64"/>
      <c r="B15" s="65" t="s">
        <v>36</v>
      </c>
      <c r="C15" s="66" t="s">
        <v>32</v>
      </c>
      <c r="D15" s="67"/>
      <c r="E15" s="94" t="e">
        <f>0.15+0.85*$D$15/$D$10</f>
        <v>#DIV/0!</v>
      </c>
      <c r="F15" s="71"/>
    </row>
    <row r="16" spans="1:6" hidden="1" outlineLevel="1" x14ac:dyDescent="0.25"/>
    <row r="17" spans="1:49" outlineLevel="1" x14ac:dyDescent="0.25"/>
    <row r="18" spans="1:49" ht="12.75" thickBot="1" x14ac:dyDescent="0.3">
      <c r="N18" s="658" t="s">
        <v>50</v>
      </c>
      <c r="O18" s="658"/>
    </row>
    <row r="19" spans="1:49" ht="60.75" thickBot="1" x14ac:dyDescent="0.3">
      <c r="A19" s="68" t="s">
        <v>0</v>
      </c>
      <c r="B19" s="69" t="s">
        <v>1</v>
      </c>
      <c r="C19" s="69" t="s">
        <v>2</v>
      </c>
      <c r="D19" s="69" t="s">
        <v>493</v>
      </c>
      <c r="E19" s="69" t="s">
        <v>496</v>
      </c>
      <c r="F19" s="69" t="s">
        <v>3</v>
      </c>
      <c r="G19" s="70" t="s">
        <v>4</v>
      </c>
      <c r="H19" s="69" t="s">
        <v>5</v>
      </c>
      <c r="I19" s="69" t="s">
        <v>6</v>
      </c>
      <c r="J19" s="69" t="s">
        <v>8</v>
      </c>
      <c r="K19" s="69" t="s">
        <v>9</v>
      </c>
      <c r="L19" s="87" t="s">
        <v>10</v>
      </c>
      <c r="M19" s="84" t="s">
        <v>7</v>
      </c>
      <c r="N19" s="25" t="s">
        <v>217</v>
      </c>
      <c r="O19" s="19" t="s">
        <v>37</v>
      </c>
      <c r="P19" s="26" t="s">
        <v>39</v>
      </c>
      <c r="Q19" s="27" t="s">
        <v>38</v>
      </c>
      <c r="R19" s="27" t="s">
        <v>52</v>
      </c>
      <c r="S19" s="27" t="s">
        <v>51</v>
      </c>
      <c r="T19" s="28" t="s">
        <v>53</v>
      </c>
      <c r="U19" s="29" t="s">
        <v>41</v>
      </c>
      <c r="V19" s="30" t="s">
        <v>40</v>
      </c>
      <c r="W19" s="30" t="s">
        <v>220</v>
      </c>
      <c r="X19" s="30" t="s">
        <v>55</v>
      </c>
      <c r="Y19" s="31" t="s">
        <v>54</v>
      </c>
      <c r="Z19" s="32"/>
      <c r="AA19" s="33" t="s">
        <v>43</v>
      </c>
      <c r="AB19" s="34" t="s">
        <v>42</v>
      </c>
      <c r="AC19" s="34" t="s">
        <v>222</v>
      </c>
      <c r="AD19" s="34" t="s">
        <v>221</v>
      </c>
      <c r="AE19" s="35" t="s">
        <v>56</v>
      </c>
      <c r="AF19" s="36"/>
      <c r="AG19" s="37" t="s">
        <v>45</v>
      </c>
      <c r="AH19" s="38" t="s">
        <v>44</v>
      </c>
      <c r="AI19" s="38" t="s">
        <v>61</v>
      </c>
      <c r="AJ19" s="38" t="s">
        <v>60</v>
      </c>
      <c r="AK19" s="39" t="s">
        <v>57</v>
      </c>
      <c r="AL19" s="40"/>
      <c r="AM19" s="41" t="s">
        <v>47</v>
      </c>
      <c r="AN19" s="42" t="s">
        <v>46</v>
      </c>
      <c r="AO19" s="42" t="s">
        <v>63</v>
      </c>
      <c r="AP19" s="42" t="s">
        <v>62</v>
      </c>
      <c r="AQ19" s="43" t="s">
        <v>58</v>
      </c>
      <c r="AR19" s="44"/>
      <c r="AS19" s="45" t="s">
        <v>49</v>
      </c>
      <c r="AT19" s="46" t="s">
        <v>48</v>
      </c>
      <c r="AU19" s="47" t="s">
        <v>65</v>
      </c>
      <c r="AV19" s="47" t="s">
        <v>64</v>
      </c>
      <c r="AW19" s="48" t="s">
        <v>59</v>
      </c>
    </row>
    <row r="20" spans="1:49" s="20" customFormat="1" ht="26.25" thickBot="1" x14ac:dyDescent="0.3">
      <c r="A20" s="363">
        <v>4</v>
      </c>
      <c r="B20" s="364" t="s">
        <v>337</v>
      </c>
      <c r="C20" s="365" t="s">
        <v>239</v>
      </c>
      <c r="D20" s="366" t="s">
        <v>494</v>
      </c>
      <c r="E20" s="367" t="str">
        <f>CONCATENATE(C20,I20,L20,J20)</f>
        <v>026001ESSA_Batiment</v>
      </c>
      <c r="F20" s="367" t="str">
        <f>CONCATENATE(C20,I20,L20,J20,L20,K20)</f>
        <v>026001ESSA_Batiment_DISC</v>
      </c>
      <c r="G20" s="368" t="s">
        <v>532</v>
      </c>
      <c r="H20" s="120" t="s">
        <v>20</v>
      </c>
      <c r="I20" s="367" t="s">
        <v>81</v>
      </c>
      <c r="J20" s="120" t="s">
        <v>247</v>
      </c>
      <c r="K20" s="120" t="s">
        <v>338</v>
      </c>
      <c r="L20" s="369" t="s">
        <v>10</v>
      </c>
      <c r="M20" s="370">
        <v>1</v>
      </c>
      <c r="N20" s="371"/>
      <c r="O20" s="372"/>
      <c r="P20" s="541">
        <f>N20*(O20+1)</f>
        <v>0</v>
      </c>
      <c r="Q20" s="542">
        <f>P20/12</f>
        <v>0</v>
      </c>
      <c r="R20" s="543">
        <f t="shared" ref="R20:S22" si="0">P20</f>
        <v>0</v>
      </c>
      <c r="S20" s="543">
        <f t="shared" si="0"/>
        <v>0</v>
      </c>
      <c r="T20" s="373"/>
      <c r="U20" s="81" t="e">
        <f>P20*$E$11</f>
        <v>#DIV/0!</v>
      </c>
      <c r="V20" s="85" t="e">
        <f>U20/12</f>
        <v>#DIV/0!</v>
      </c>
      <c r="W20" s="86" t="e">
        <f t="shared" ref="W20:X22" si="1">U20</f>
        <v>#DIV/0!</v>
      </c>
      <c r="X20" s="82" t="e">
        <f t="shared" si="1"/>
        <v>#DIV/0!</v>
      </c>
      <c r="Y20" s="83"/>
      <c r="Z20" s="663"/>
      <c r="AA20" s="81" t="e">
        <f>P20*$E$12</f>
        <v>#DIV/0!</v>
      </c>
      <c r="AB20" s="85" t="e">
        <f>AA20/12</f>
        <v>#DIV/0!</v>
      </c>
      <c r="AC20" s="86" t="e">
        <f t="shared" ref="AC20:AD22" si="2">AA20</f>
        <v>#DIV/0!</v>
      </c>
      <c r="AD20" s="82" t="e">
        <f t="shared" si="2"/>
        <v>#DIV/0!</v>
      </c>
      <c r="AE20" s="83"/>
      <c r="AF20" s="663"/>
      <c r="AG20" s="81" t="e">
        <f>P20*$E$13</f>
        <v>#DIV/0!</v>
      </c>
      <c r="AH20" s="85" t="e">
        <f>AG20/12</f>
        <v>#DIV/0!</v>
      </c>
      <c r="AI20" s="82" t="e">
        <f t="shared" ref="AI20:AJ22" si="3">AG20</f>
        <v>#DIV/0!</v>
      </c>
      <c r="AJ20" s="82" t="e">
        <f t="shared" si="3"/>
        <v>#DIV/0!</v>
      </c>
      <c r="AK20" s="83"/>
      <c r="AL20" s="663"/>
      <c r="AM20" s="81" t="e">
        <f>P20*$E$14</f>
        <v>#DIV/0!</v>
      </c>
      <c r="AN20" s="85" t="e">
        <f>AM20/12</f>
        <v>#DIV/0!</v>
      </c>
      <c r="AO20" s="86" t="e">
        <f t="shared" ref="AO20:AP22" si="4">AM20</f>
        <v>#DIV/0!</v>
      </c>
      <c r="AP20" s="82" t="e">
        <f t="shared" si="4"/>
        <v>#DIV/0!</v>
      </c>
      <c r="AQ20" s="83"/>
      <c r="AR20" s="663"/>
      <c r="AS20" s="81" t="e">
        <f>P20*$E$15</f>
        <v>#DIV/0!</v>
      </c>
      <c r="AT20" s="85" t="e">
        <f>AS20/12</f>
        <v>#DIV/0!</v>
      </c>
      <c r="AU20" s="82" t="e">
        <f t="shared" ref="AU20:AV22" si="5">AS20</f>
        <v>#DIV/0!</v>
      </c>
      <c r="AV20" s="82" t="e">
        <f t="shared" si="5"/>
        <v>#DIV/0!</v>
      </c>
      <c r="AW20" s="83"/>
    </row>
    <row r="21" spans="1:49" s="20" customFormat="1" ht="27.6" customHeight="1" thickBot="1" x14ac:dyDescent="0.3">
      <c r="A21" s="374">
        <v>4</v>
      </c>
      <c r="B21" s="375" t="s">
        <v>307</v>
      </c>
      <c r="C21" s="376" t="s">
        <v>308</v>
      </c>
      <c r="D21" s="377" t="s">
        <v>495</v>
      </c>
      <c r="E21" s="105" t="str">
        <f t="shared" ref="E21:E22" si="6">CONCATENATE(C21,I21,L21,J21)</f>
        <v>040001ESSA_Batiment</v>
      </c>
      <c r="F21" s="105" t="str">
        <f>CONCATENATE(C21,I21,L21,J21,L21,K21)</f>
        <v>040001ESSA_Batiment_DISC</v>
      </c>
      <c r="G21" s="375" t="s">
        <v>339</v>
      </c>
      <c r="H21" s="106" t="s">
        <v>20</v>
      </c>
      <c r="I21" s="105" t="s">
        <v>81</v>
      </c>
      <c r="J21" s="106" t="s">
        <v>247</v>
      </c>
      <c r="K21" s="106" t="s">
        <v>338</v>
      </c>
      <c r="L21" s="107" t="s">
        <v>10</v>
      </c>
      <c r="M21" s="370">
        <v>1</v>
      </c>
      <c r="N21" s="371"/>
      <c r="O21" s="372"/>
      <c r="P21" s="541">
        <f>N21*(O21+1)</f>
        <v>0</v>
      </c>
      <c r="Q21" s="542">
        <f t="shared" ref="Q21:Q22" si="7">P21/12</f>
        <v>0</v>
      </c>
      <c r="R21" s="543">
        <f t="shared" si="0"/>
        <v>0</v>
      </c>
      <c r="S21" s="543">
        <f t="shared" si="0"/>
        <v>0</v>
      </c>
      <c r="T21" s="373"/>
      <c r="U21" s="81" t="e">
        <f>P21*$E$11</f>
        <v>#DIV/0!</v>
      </c>
      <c r="V21" s="85" t="e">
        <f t="shared" ref="V21:V22" si="8">U21/12</f>
        <v>#DIV/0!</v>
      </c>
      <c r="W21" s="86" t="e">
        <f t="shared" si="1"/>
        <v>#DIV/0!</v>
      </c>
      <c r="X21" s="82" t="e">
        <f t="shared" si="1"/>
        <v>#DIV/0!</v>
      </c>
      <c r="Y21" s="83"/>
      <c r="Z21" s="664"/>
      <c r="AA21" s="81" t="e">
        <f>P21*$E$12</f>
        <v>#DIV/0!</v>
      </c>
      <c r="AB21" s="85" t="e">
        <f t="shared" ref="AB21:AB22" si="9">AA21/12</f>
        <v>#DIV/0!</v>
      </c>
      <c r="AC21" s="86" t="e">
        <f t="shared" si="2"/>
        <v>#DIV/0!</v>
      </c>
      <c r="AD21" s="82" t="e">
        <f t="shared" si="2"/>
        <v>#DIV/0!</v>
      </c>
      <c r="AE21" s="83"/>
      <c r="AF21" s="664"/>
      <c r="AG21" s="81" t="e">
        <f>P21*$E$13</f>
        <v>#DIV/0!</v>
      </c>
      <c r="AH21" s="85" t="e">
        <f t="shared" ref="AH21:AH22" si="10">AG21/12</f>
        <v>#DIV/0!</v>
      </c>
      <c r="AI21" s="82" t="e">
        <f t="shared" si="3"/>
        <v>#DIV/0!</v>
      </c>
      <c r="AJ21" s="82" t="e">
        <f t="shared" si="3"/>
        <v>#DIV/0!</v>
      </c>
      <c r="AK21" s="83"/>
      <c r="AL21" s="664"/>
      <c r="AM21" s="81" t="e">
        <f>P21*$E$14</f>
        <v>#DIV/0!</v>
      </c>
      <c r="AN21" s="85" t="e">
        <f t="shared" ref="AN21:AN22" si="11">AM21/12</f>
        <v>#DIV/0!</v>
      </c>
      <c r="AO21" s="86" t="e">
        <f t="shared" si="4"/>
        <v>#DIV/0!</v>
      </c>
      <c r="AP21" s="82" t="e">
        <f t="shared" si="4"/>
        <v>#DIV/0!</v>
      </c>
      <c r="AQ21" s="83"/>
      <c r="AR21" s="664"/>
      <c r="AS21" s="81" t="e">
        <f>P21*$E$15</f>
        <v>#DIV/0!</v>
      </c>
      <c r="AT21" s="85" t="e">
        <f t="shared" ref="AT21:AT22" si="12">AS21/12</f>
        <v>#DIV/0!</v>
      </c>
      <c r="AU21" s="82" t="e">
        <f t="shared" si="5"/>
        <v>#DIV/0!</v>
      </c>
      <c r="AV21" s="82" t="e">
        <f t="shared" si="5"/>
        <v>#DIV/0!</v>
      </c>
      <c r="AW21" s="83"/>
    </row>
    <row r="22" spans="1:49" s="20" customFormat="1" ht="39" thickBot="1" x14ac:dyDescent="0.3">
      <c r="A22" s="378">
        <v>4</v>
      </c>
      <c r="B22" s="379" t="s">
        <v>283</v>
      </c>
      <c r="C22" s="380" t="s">
        <v>284</v>
      </c>
      <c r="D22" s="381" t="s">
        <v>491</v>
      </c>
      <c r="E22" s="111" t="str">
        <f t="shared" si="6"/>
        <v>032001ESSA_Batiment</v>
      </c>
      <c r="F22" s="111" t="str">
        <f>CONCATENATE(C22,I22,L22,J22,L22,K22)</f>
        <v>032001ESSA_Batiment_DISC</v>
      </c>
      <c r="G22" s="379" t="s">
        <v>533</v>
      </c>
      <c r="H22" s="112" t="s">
        <v>20</v>
      </c>
      <c r="I22" s="111" t="s">
        <v>81</v>
      </c>
      <c r="J22" s="112" t="s">
        <v>247</v>
      </c>
      <c r="K22" s="112" t="s">
        <v>338</v>
      </c>
      <c r="L22" s="113" t="s">
        <v>10</v>
      </c>
      <c r="M22" s="382">
        <v>1</v>
      </c>
      <c r="N22" s="371"/>
      <c r="O22" s="372"/>
      <c r="P22" s="541">
        <f>N22*(O22+1)</f>
        <v>0</v>
      </c>
      <c r="Q22" s="542">
        <f t="shared" si="7"/>
        <v>0</v>
      </c>
      <c r="R22" s="543">
        <f t="shared" si="0"/>
        <v>0</v>
      </c>
      <c r="S22" s="543">
        <f t="shared" si="0"/>
        <v>0</v>
      </c>
      <c r="T22" s="373"/>
      <c r="U22" s="81" t="e">
        <f>P22*$E$11</f>
        <v>#DIV/0!</v>
      </c>
      <c r="V22" s="85" t="e">
        <f t="shared" si="8"/>
        <v>#DIV/0!</v>
      </c>
      <c r="W22" s="86" t="e">
        <f t="shared" si="1"/>
        <v>#DIV/0!</v>
      </c>
      <c r="X22" s="82" t="e">
        <f t="shared" si="1"/>
        <v>#DIV/0!</v>
      </c>
      <c r="Y22" s="83"/>
      <c r="Z22" s="664"/>
      <c r="AA22" s="81" t="e">
        <f>P22*$E$12</f>
        <v>#DIV/0!</v>
      </c>
      <c r="AB22" s="85" t="e">
        <f t="shared" si="9"/>
        <v>#DIV/0!</v>
      </c>
      <c r="AC22" s="86" t="e">
        <f t="shared" si="2"/>
        <v>#DIV/0!</v>
      </c>
      <c r="AD22" s="82" t="e">
        <f t="shared" si="2"/>
        <v>#DIV/0!</v>
      </c>
      <c r="AE22" s="83"/>
      <c r="AF22" s="664"/>
      <c r="AG22" s="81" t="e">
        <f>P22*$E$13</f>
        <v>#DIV/0!</v>
      </c>
      <c r="AH22" s="85" t="e">
        <f t="shared" si="10"/>
        <v>#DIV/0!</v>
      </c>
      <c r="AI22" s="82" t="e">
        <f t="shared" si="3"/>
        <v>#DIV/0!</v>
      </c>
      <c r="AJ22" s="82" t="e">
        <f t="shared" si="3"/>
        <v>#DIV/0!</v>
      </c>
      <c r="AK22" s="83"/>
      <c r="AL22" s="664"/>
      <c r="AM22" s="81" t="e">
        <f>P22*$E$14</f>
        <v>#DIV/0!</v>
      </c>
      <c r="AN22" s="85" t="e">
        <f t="shared" si="11"/>
        <v>#DIV/0!</v>
      </c>
      <c r="AO22" s="86" t="e">
        <f t="shared" si="4"/>
        <v>#DIV/0!</v>
      </c>
      <c r="AP22" s="82" t="e">
        <f t="shared" si="4"/>
        <v>#DIV/0!</v>
      </c>
      <c r="AQ22" s="83"/>
      <c r="AR22" s="664"/>
      <c r="AS22" s="81" t="e">
        <f>P22*$E$15</f>
        <v>#DIV/0!</v>
      </c>
      <c r="AT22" s="85" t="e">
        <f t="shared" si="12"/>
        <v>#DIV/0!</v>
      </c>
      <c r="AU22" s="82" t="e">
        <f t="shared" si="5"/>
        <v>#DIV/0!</v>
      </c>
      <c r="AV22" s="82" t="e">
        <f t="shared" si="5"/>
        <v>#DIV/0!</v>
      </c>
      <c r="AW22" s="83"/>
    </row>
    <row r="23" spans="1:49" ht="13.5" x14ac:dyDescent="0.25">
      <c r="A23" s="383"/>
      <c r="B23" s="383"/>
      <c r="C23" s="383"/>
      <c r="D23" s="384"/>
      <c r="E23" s="384"/>
      <c r="F23" s="384"/>
      <c r="G23" s="383"/>
      <c r="H23" s="383"/>
      <c r="I23" s="383"/>
      <c r="J23" s="383"/>
      <c r="K23" s="383"/>
      <c r="L23" s="383"/>
      <c r="M23" s="385"/>
      <c r="N23" s="386"/>
      <c r="O23" s="387"/>
      <c r="P23" s="123">
        <f>SUM(P20:P22)</f>
        <v>0</v>
      </c>
      <c r="Q23" s="123">
        <f t="shared" ref="Q23:AW23" si="13">SUM(Q20:Q22)</f>
        <v>0</v>
      </c>
      <c r="R23" s="123">
        <f t="shared" si="13"/>
        <v>0</v>
      </c>
      <c r="S23" s="123">
        <f t="shared" si="13"/>
        <v>0</v>
      </c>
      <c r="T23" s="124">
        <f t="shared" si="13"/>
        <v>0</v>
      </c>
      <c r="U23" s="74" t="e">
        <f t="shared" si="13"/>
        <v>#DIV/0!</v>
      </c>
      <c r="V23" s="74" t="e">
        <f t="shared" si="13"/>
        <v>#DIV/0!</v>
      </c>
      <c r="W23" s="74" t="e">
        <f t="shared" si="13"/>
        <v>#DIV/0!</v>
      </c>
      <c r="X23" s="74" t="e">
        <f t="shared" si="13"/>
        <v>#DIV/0!</v>
      </c>
      <c r="Y23" s="74">
        <f t="shared" si="13"/>
        <v>0</v>
      </c>
      <c r="Z23" s="74">
        <f t="shared" si="13"/>
        <v>0</v>
      </c>
      <c r="AA23" s="74" t="e">
        <f t="shared" si="13"/>
        <v>#DIV/0!</v>
      </c>
      <c r="AB23" s="74" t="e">
        <f t="shared" si="13"/>
        <v>#DIV/0!</v>
      </c>
      <c r="AC23" s="74" t="e">
        <f t="shared" si="13"/>
        <v>#DIV/0!</v>
      </c>
      <c r="AD23" s="74" t="e">
        <f t="shared" si="13"/>
        <v>#DIV/0!</v>
      </c>
      <c r="AE23" s="74">
        <f t="shared" si="13"/>
        <v>0</v>
      </c>
      <c r="AF23" s="74">
        <f t="shared" si="13"/>
        <v>0</v>
      </c>
      <c r="AG23" s="74" t="e">
        <f t="shared" si="13"/>
        <v>#DIV/0!</v>
      </c>
      <c r="AH23" s="74" t="e">
        <f t="shared" si="13"/>
        <v>#DIV/0!</v>
      </c>
      <c r="AI23" s="74" t="e">
        <f t="shared" si="13"/>
        <v>#DIV/0!</v>
      </c>
      <c r="AJ23" s="74" t="e">
        <f t="shared" si="13"/>
        <v>#DIV/0!</v>
      </c>
      <c r="AK23" s="74">
        <f t="shared" si="13"/>
        <v>0</v>
      </c>
      <c r="AL23" s="74">
        <f t="shared" si="13"/>
        <v>0</v>
      </c>
      <c r="AM23" s="74" t="e">
        <f t="shared" si="13"/>
        <v>#DIV/0!</v>
      </c>
      <c r="AN23" s="74" t="e">
        <f t="shared" si="13"/>
        <v>#DIV/0!</v>
      </c>
      <c r="AO23" s="74" t="e">
        <f t="shared" si="13"/>
        <v>#DIV/0!</v>
      </c>
      <c r="AP23" s="74" t="e">
        <f t="shared" si="13"/>
        <v>#DIV/0!</v>
      </c>
      <c r="AQ23" s="74">
        <f t="shared" si="13"/>
        <v>0</v>
      </c>
      <c r="AR23" s="74">
        <f t="shared" si="13"/>
        <v>0</v>
      </c>
      <c r="AS23" s="74" t="e">
        <f t="shared" si="13"/>
        <v>#DIV/0!</v>
      </c>
      <c r="AT23" s="74" t="e">
        <f t="shared" si="13"/>
        <v>#DIV/0!</v>
      </c>
      <c r="AU23" s="74" t="e">
        <f t="shared" si="13"/>
        <v>#DIV/0!</v>
      </c>
      <c r="AV23" s="74" t="e">
        <f t="shared" si="13"/>
        <v>#DIV/0!</v>
      </c>
      <c r="AW23" s="74">
        <f t="shared" si="13"/>
        <v>0</v>
      </c>
    </row>
    <row r="24" spans="1:49" x14ac:dyDescent="0.25">
      <c r="D24" s="73"/>
      <c r="E24" s="73"/>
    </row>
    <row r="25" spans="1:49" x14ac:dyDescent="0.25">
      <c r="D25" s="73"/>
      <c r="E25" s="73"/>
    </row>
    <row r="26" spans="1:49" x14ac:dyDescent="0.25">
      <c r="D26" s="73"/>
      <c r="E26" s="73"/>
    </row>
    <row r="27" spans="1:49" x14ac:dyDescent="0.25">
      <c r="D27" s="73"/>
      <c r="E27" s="73"/>
    </row>
    <row r="28" spans="1:49" x14ac:dyDescent="0.25">
      <c r="D28" s="73"/>
      <c r="E28" s="73"/>
    </row>
    <row r="29" spans="1:49" x14ac:dyDescent="0.25">
      <c r="D29" s="73"/>
      <c r="E29" s="73"/>
    </row>
    <row r="30" spans="1:49" x14ac:dyDescent="0.25">
      <c r="D30" s="73"/>
      <c r="E30" s="73"/>
    </row>
    <row r="31" spans="1:49" x14ac:dyDescent="0.25">
      <c r="D31" s="73"/>
      <c r="E31" s="73"/>
    </row>
    <row r="32" spans="1:49" x14ac:dyDescent="0.25">
      <c r="D32" s="73"/>
      <c r="E32" s="73"/>
    </row>
    <row r="33" spans="4:5" x14ac:dyDescent="0.25">
      <c r="D33" s="73"/>
      <c r="E33" s="73"/>
    </row>
    <row r="34" spans="4:5" x14ac:dyDescent="0.25">
      <c r="D34" s="73"/>
      <c r="E34" s="73"/>
    </row>
    <row r="35" spans="4:5" x14ac:dyDescent="0.25">
      <c r="D35" s="73"/>
      <c r="E35" s="73"/>
    </row>
    <row r="36" spans="4:5" x14ac:dyDescent="0.25">
      <c r="D36" s="73"/>
      <c r="E36" s="73"/>
    </row>
    <row r="37" spans="4:5" x14ac:dyDescent="0.25">
      <c r="D37" s="73"/>
      <c r="E37" s="73"/>
    </row>
    <row r="38" spans="4:5" x14ac:dyDescent="0.25">
      <c r="D38" s="73"/>
      <c r="E38" s="73"/>
    </row>
    <row r="39" spans="4:5" x14ac:dyDescent="0.25">
      <c r="D39" s="73"/>
      <c r="E39" s="73"/>
    </row>
    <row r="40" spans="4:5" x14ac:dyDescent="0.25">
      <c r="D40" s="73"/>
      <c r="E40" s="73"/>
    </row>
    <row r="41" spans="4:5" x14ac:dyDescent="0.25">
      <c r="D41" s="73"/>
      <c r="E41" s="73"/>
    </row>
    <row r="42" spans="4:5" x14ac:dyDescent="0.25">
      <c r="D42" s="73"/>
      <c r="E42" s="73"/>
    </row>
    <row r="43" spans="4:5" x14ac:dyDescent="0.25">
      <c r="D43" s="73"/>
      <c r="E43" s="73"/>
    </row>
    <row r="44" spans="4:5" x14ac:dyDescent="0.25">
      <c r="D44" s="73"/>
      <c r="E44" s="73"/>
    </row>
    <row r="45" spans="4:5" x14ac:dyDescent="0.25">
      <c r="D45" s="73"/>
      <c r="E45" s="73"/>
    </row>
    <row r="46" spans="4:5" x14ac:dyDescent="0.25">
      <c r="D46" s="73"/>
      <c r="E46" s="73"/>
    </row>
    <row r="47" spans="4:5" x14ac:dyDescent="0.25">
      <c r="D47" s="73"/>
      <c r="E47" s="73"/>
    </row>
    <row r="48" spans="4:5" x14ac:dyDescent="0.25">
      <c r="D48" s="73"/>
      <c r="E48" s="73"/>
    </row>
    <row r="49" spans="4:5" x14ac:dyDescent="0.25">
      <c r="D49" s="73"/>
      <c r="E49" s="73"/>
    </row>
    <row r="50" spans="4:5" x14ac:dyDescent="0.25">
      <c r="D50" s="73"/>
      <c r="E50" s="73"/>
    </row>
    <row r="51" spans="4:5" x14ac:dyDescent="0.25">
      <c r="D51" s="73"/>
      <c r="E51" s="73"/>
    </row>
    <row r="52" spans="4:5" x14ac:dyDescent="0.25">
      <c r="D52" s="73"/>
      <c r="E52" s="73"/>
    </row>
    <row r="53" spans="4:5" x14ac:dyDescent="0.25">
      <c r="D53" s="73"/>
      <c r="E53" s="73"/>
    </row>
    <row r="54" spans="4:5" x14ac:dyDescent="0.25">
      <c r="D54" s="73"/>
      <c r="E54" s="73"/>
    </row>
    <row r="55" spans="4:5" x14ac:dyDescent="0.25">
      <c r="D55" s="73"/>
      <c r="E55" s="73"/>
    </row>
    <row r="56" spans="4:5" x14ac:dyDescent="0.25">
      <c r="D56" s="73"/>
      <c r="E56" s="73"/>
    </row>
    <row r="57" spans="4:5" x14ac:dyDescent="0.25">
      <c r="D57" s="73"/>
      <c r="E57" s="73"/>
    </row>
    <row r="58" spans="4:5" x14ac:dyDescent="0.25">
      <c r="D58" s="73"/>
      <c r="E58" s="73"/>
    </row>
    <row r="59" spans="4:5" x14ac:dyDescent="0.25">
      <c r="D59" s="73"/>
      <c r="E59" s="73"/>
    </row>
    <row r="60" spans="4:5" x14ac:dyDescent="0.25">
      <c r="D60" s="73"/>
      <c r="E60" s="73"/>
    </row>
    <row r="61" spans="4:5" x14ac:dyDescent="0.25">
      <c r="D61" s="73"/>
      <c r="E61" s="73"/>
    </row>
    <row r="62" spans="4:5" x14ac:dyDescent="0.25">
      <c r="D62" s="73"/>
      <c r="E62" s="73"/>
    </row>
    <row r="63" spans="4:5" x14ac:dyDescent="0.25">
      <c r="D63" s="73"/>
      <c r="E63" s="73"/>
    </row>
    <row r="64" spans="4:5" x14ac:dyDescent="0.25">
      <c r="D64" s="73"/>
      <c r="E64" s="73"/>
    </row>
    <row r="65" spans="4:5" x14ac:dyDescent="0.25">
      <c r="D65" s="73"/>
      <c r="E65" s="73"/>
    </row>
    <row r="66" spans="4:5" x14ac:dyDescent="0.25">
      <c r="D66" s="73"/>
      <c r="E66" s="73"/>
    </row>
    <row r="67" spans="4:5" x14ac:dyDescent="0.25">
      <c r="D67" s="73"/>
      <c r="E67" s="73"/>
    </row>
    <row r="68" spans="4:5" x14ac:dyDescent="0.25">
      <c r="D68" s="73"/>
      <c r="E68" s="73"/>
    </row>
    <row r="69" spans="4:5" x14ac:dyDescent="0.25">
      <c r="D69" s="73"/>
      <c r="E69" s="73"/>
    </row>
    <row r="70" spans="4:5" x14ac:dyDescent="0.25">
      <c r="D70" s="73"/>
      <c r="E70" s="73"/>
    </row>
    <row r="71" spans="4:5" x14ac:dyDescent="0.25">
      <c r="D71" s="73"/>
      <c r="E71" s="73"/>
    </row>
    <row r="72" spans="4:5" x14ac:dyDescent="0.25">
      <c r="D72" s="73"/>
      <c r="E72" s="73"/>
    </row>
    <row r="73" spans="4:5" x14ac:dyDescent="0.25">
      <c r="D73" s="73"/>
      <c r="E73" s="73"/>
    </row>
    <row r="74" spans="4:5" x14ac:dyDescent="0.25">
      <c r="D74" s="73"/>
      <c r="E74" s="73"/>
    </row>
    <row r="75" spans="4:5" x14ac:dyDescent="0.25">
      <c r="D75" s="73"/>
      <c r="E75" s="73"/>
    </row>
    <row r="76" spans="4:5" x14ac:dyDescent="0.25">
      <c r="D76" s="73"/>
      <c r="E76" s="73"/>
    </row>
    <row r="77" spans="4:5" x14ac:dyDescent="0.25">
      <c r="D77" s="73"/>
      <c r="E77" s="73"/>
    </row>
    <row r="78" spans="4:5" x14ac:dyDescent="0.25">
      <c r="D78" s="73"/>
      <c r="E78" s="73"/>
    </row>
    <row r="79" spans="4:5" x14ac:dyDescent="0.25">
      <c r="D79" s="73"/>
      <c r="E79" s="73"/>
    </row>
    <row r="80" spans="4:5" x14ac:dyDescent="0.25">
      <c r="D80" s="73"/>
      <c r="E80" s="73"/>
    </row>
    <row r="81" spans="4:5" x14ac:dyDescent="0.25">
      <c r="D81" s="73"/>
      <c r="E81" s="73"/>
    </row>
    <row r="82" spans="4:5" x14ac:dyDescent="0.25">
      <c r="D82" s="73"/>
      <c r="E82" s="73"/>
    </row>
    <row r="83" spans="4:5" x14ac:dyDescent="0.25">
      <c r="D83" s="73"/>
      <c r="E83" s="73"/>
    </row>
    <row r="84" spans="4:5" x14ac:dyDescent="0.25">
      <c r="D84" s="73"/>
      <c r="E84" s="73"/>
    </row>
    <row r="85" spans="4:5" x14ac:dyDescent="0.25">
      <c r="D85" s="73"/>
      <c r="E85" s="73"/>
    </row>
    <row r="86" spans="4:5" x14ac:dyDescent="0.25">
      <c r="D86" s="73"/>
      <c r="E86" s="73"/>
    </row>
    <row r="87" spans="4:5" x14ac:dyDescent="0.25">
      <c r="D87" s="73"/>
      <c r="E87" s="73"/>
    </row>
    <row r="88" spans="4:5" x14ac:dyDescent="0.25">
      <c r="D88" s="73"/>
      <c r="E88" s="73"/>
    </row>
    <row r="89" spans="4:5" x14ac:dyDescent="0.25">
      <c r="D89" s="73"/>
      <c r="E89" s="73"/>
    </row>
    <row r="90" spans="4:5" x14ac:dyDescent="0.25">
      <c r="D90" s="73"/>
      <c r="E90" s="73"/>
    </row>
    <row r="91" spans="4:5" x14ac:dyDescent="0.25">
      <c r="D91" s="73"/>
      <c r="E91" s="73"/>
    </row>
    <row r="92" spans="4:5" x14ac:dyDescent="0.25">
      <c r="D92" s="73"/>
      <c r="E92" s="73"/>
    </row>
  </sheetData>
  <sheetProtection algorithmName="SHA-512" hashValue="pEOEkDhTob4YJ4Is5YcWji4+hhV2rQkhuwAJiPbDLXybVvSYPb98q09QBKpCdXvnKwXd3lhyAcfILrO96v0w8g==" saltValue="WGxW20bCCNKDmgmzWeN5Vw==" spinCount="100000" sheet="1" objects="1" scenarios="1"/>
  <autoFilter ref="A19:AW22"/>
  <dataConsolidate/>
  <mergeCells count="10">
    <mergeCell ref="A1:B1"/>
    <mergeCell ref="Z20:Z22"/>
    <mergeCell ref="AF20:AF22"/>
    <mergeCell ref="AL20:AL22"/>
    <mergeCell ref="AR20:AR22"/>
    <mergeCell ref="A2:C2"/>
    <mergeCell ref="A4:C4"/>
    <mergeCell ref="A6:B6"/>
    <mergeCell ref="A7:C7"/>
    <mergeCell ref="N18:O18"/>
  </mergeCells>
  <conditionalFormatting sqref="E20:E22">
    <cfRule type="expression" dxfId="2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Liste_D!$B$2:$B$61</xm:f>
          </x14:formula1>
          <xm:sqref>I20:I22</xm:sqref>
        </x14:dataValidation>
        <x14:dataValidation type="list" allowBlank="1" showInputMessage="1" showErrorMessage="1">
          <x14:formula1>
            <xm:f>Liste_D!$A$2:$A$16</xm:f>
          </x14:formula1>
          <xm:sqref>H20:H22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2"/>
  <sheetViews>
    <sheetView topLeftCell="H1" zoomScale="118" zoomScaleNormal="118" workbookViewId="0">
      <selection activeCell="O21" sqref="O21"/>
    </sheetView>
  </sheetViews>
  <sheetFormatPr baseColWidth="10" defaultColWidth="10.85546875" defaultRowHeight="12" outlineLevelRow="1" outlineLevelCol="1" x14ac:dyDescent="0.25"/>
  <cols>
    <col min="1" max="1" width="15.7109375" style="71" bestFit="1" customWidth="1"/>
    <col min="2" max="2" width="21" style="71" bestFit="1" customWidth="1"/>
    <col min="3" max="3" width="13.140625" style="71" bestFit="1" customWidth="1"/>
    <col min="4" max="4" width="21.7109375" style="71" bestFit="1" customWidth="1"/>
    <col min="5" max="5" width="23.42578125" style="71" bestFit="1" customWidth="1"/>
    <col min="6" max="6" width="20" style="71" bestFit="1" customWidth="1" outlineLevel="1"/>
    <col min="7" max="7" width="23.85546875" style="71" bestFit="1" customWidth="1" outlineLevel="1"/>
    <col min="8" max="8" width="18.7109375" style="71" bestFit="1" customWidth="1" outlineLevel="1"/>
    <col min="9" max="10" width="19.5703125" style="71" bestFit="1" customWidth="1" outlineLevel="1"/>
    <col min="11" max="11" width="9.28515625" style="71" hidden="1" customWidth="1" outlineLevel="1"/>
    <col min="12" max="12" width="31.42578125" style="72" customWidth="1" outlineLevel="1"/>
    <col min="13" max="13" width="22.42578125" style="74" bestFit="1" customWidth="1"/>
    <col min="14" max="14" width="18.28515625" style="75" bestFit="1" customWidth="1"/>
    <col min="15" max="15" width="22.42578125" style="74" bestFit="1" customWidth="1" outlineLevel="1"/>
    <col min="16" max="16" width="20.5703125" style="74" bestFit="1" customWidth="1" outlineLevel="1"/>
    <col min="17" max="17" width="24.28515625" style="74" bestFit="1" customWidth="1"/>
    <col min="18" max="18" width="24.85546875" style="74" bestFit="1" customWidth="1"/>
    <col min="19" max="19" width="0" style="74" hidden="1" customWidth="1"/>
    <col min="20" max="20" width="2.7109375" style="74" hidden="1" customWidth="1"/>
    <col min="21" max="21" width="11" style="74" hidden="1" customWidth="1" outlineLevel="1"/>
    <col min="22" max="25" width="13.140625" style="74" hidden="1" customWidth="1" outlineLevel="1"/>
    <col min="26" max="26" width="2.42578125" style="74" hidden="1" customWidth="1"/>
    <col min="27" max="27" width="11" style="74" hidden="1" customWidth="1" outlineLevel="1"/>
    <col min="28" max="28" width="12.140625" style="74" hidden="1" customWidth="1" outlineLevel="1"/>
    <col min="29" max="31" width="10.85546875" style="74" hidden="1" customWidth="1" outlineLevel="1"/>
    <col min="32" max="32" width="2.5703125" style="74" hidden="1" customWidth="1"/>
    <col min="33" max="33" width="11" style="74" hidden="1" customWidth="1" outlineLevel="1"/>
    <col min="34" max="34" width="12.140625" style="74" hidden="1" customWidth="1" outlineLevel="1"/>
    <col min="35" max="36" width="12.85546875" style="74" hidden="1" customWidth="1" outlineLevel="1"/>
    <col min="37" max="37" width="10.85546875" style="74" hidden="1" customWidth="1" outlineLevel="1"/>
    <col min="38" max="38" width="3.140625" style="74" hidden="1" customWidth="1"/>
    <col min="39" max="39" width="11" style="74" hidden="1" customWidth="1" outlineLevel="1"/>
    <col min="40" max="40" width="12.140625" style="74" hidden="1" customWidth="1" outlineLevel="1"/>
    <col min="41" max="43" width="10.85546875" style="74" hidden="1" customWidth="1" outlineLevel="1"/>
    <col min="44" max="44" width="3.42578125" style="74" hidden="1" customWidth="1"/>
    <col min="45" max="45" width="11" style="74" hidden="1" customWidth="1" outlineLevel="1" collapsed="1"/>
    <col min="46" max="46" width="12.140625" style="74" hidden="1" customWidth="1" outlineLevel="1"/>
    <col min="47" max="48" width="10.85546875" style="71" hidden="1" customWidth="1" outlineLevel="1"/>
    <col min="49" max="49" width="7.140625" style="71" hidden="1" customWidth="1" outlineLevel="1"/>
    <col min="50" max="50" width="10.85546875" style="71" collapsed="1"/>
    <col min="51" max="16384" width="10.85546875" style="71"/>
  </cols>
  <sheetData>
    <row r="1" spans="1:5" x14ac:dyDescent="0.25">
      <c r="A1" s="662" t="s">
        <v>534</v>
      </c>
      <c r="B1" s="662"/>
      <c r="C1" s="662"/>
    </row>
    <row r="2" spans="1:5" hidden="1" outlineLevel="1" x14ac:dyDescent="0.25">
      <c r="A2" s="651" t="s">
        <v>21</v>
      </c>
      <c r="B2" s="651"/>
      <c r="C2" s="651"/>
      <c r="D2" s="76"/>
      <c r="E2" s="76"/>
    </row>
    <row r="3" spans="1:5" hidden="1" outlineLevel="1" x14ac:dyDescent="0.25">
      <c r="A3" s="76"/>
      <c r="B3" s="76"/>
      <c r="C3" s="76"/>
      <c r="D3" s="76"/>
      <c r="E3" s="76"/>
    </row>
    <row r="4" spans="1:5" hidden="1" outlineLevel="1" x14ac:dyDescent="0.25">
      <c r="A4" s="652" t="s">
        <v>22</v>
      </c>
      <c r="B4" s="653"/>
      <c r="C4" s="653"/>
      <c r="D4" s="76"/>
      <c r="E4" s="76"/>
    </row>
    <row r="5" spans="1:5" hidden="1" outlineLevel="1" x14ac:dyDescent="0.25">
      <c r="A5" s="49"/>
      <c r="B5" s="76"/>
      <c r="C5" s="76"/>
      <c r="D5" s="76"/>
      <c r="E5" s="76"/>
    </row>
    <row r="6" spans="1:5" hidden="1" outlineLevel="1" x14ac:dyDescent="0.25">
      <c r="A6" s="654" t="s">
        <v>23</v>
      </c>
      <c r="B6" s="655"/>
      <c r="C6" s="76"/>
      <c r="D6" s="76"/>
      <c r="E6" s="76"/>
    </row>
    <row r="7" spans="1:5" hidden="1" outlineLevel="1" x14ac:dyDescent="0.25">
      <c r="A7" s="656" t="s">
        <v>24</v>
      </c>
      <c r="B7" s="657"/>
      <c r="C7" s="657"/>
      <c r="D7" s="76"/>
      <c r="E7" s="76"/>
    </row>
    <row r="8" spans="1:5" ht="12.75" hidden="1" outlineLevel="1" thickBot="1" x14ac:dyDescent="0.3">
      <c r="A8" s="76"/>
      <c r="B8" s="76"/>
      <c r="C8" s="76"/>
      <c r="D8" s="76"/>
      <c r="E8" s="76"/>
    </row>
    <row r="9" spans="1:5" ht="12.75" hidden="1" outlineLevel="1" thickBot="1" x14ac:dyDescent="0.3">
      <c r="A9" s="76"/>
      <c r="B9" s="76"/>
      <c r="C9" s="76"/>
      <c r="D9" s="50" t="s">
        <v>25</v>
      </c>
      <c r="E9" s="88" t="s">
        <v>26</v>
      </c>
    </row>
    <row r="10" spans="1:5" hidden="1" outlineLevel="1" x14ac:dyDescent="0.25">
      <c r="A10" s="51" t="s">
        <v>27</v>
      </c>
      <c r="B10" s="52" t="s">
        <v>28</v>
      </c>
      <c r="C10" s="53" t="s">
        <v>29</v>
      </c>
      <c r="D10" s="54"/>
      <c r="E10" s="95"/>
    </row>
    <row r="11" spans="1:5" hidden="1" outlineLevel="1" x14ac:dyDescent="0.25">
      <c r="A11" s="56" t="s">
        <v>30</v>
      </c>
      <c r="B11" s="57" t="s">
        <v>31</v>
      </c>
      <c r="C11" s="58" t="s">
        <v>32</v>
      </c>
      <c r="D11" s="59"/>
      <c r="E11" s="90" t="e">
        <f>0.15+0.85*$D$11/$D$10</f>
        <v>#DIV/0!</v>
      </c>
    </row>
    <row r="12" spans="1:5" hidden="1" outlineLevel="1" x14ac:dyDescent="0.25">
      <c r="A12" s="60"/>
      <c r="B12" s="57" t="s">
        <v>33</v>
      </c>
      <c r="C12" s="58" t="s">
        <v>32</v>
      </c>
      <c r="D12" s="61"/>
      <c r="E12" s="91" t="e">
        <f>0.15+0.85*$D$12/$D$10</f>
        <v>#DIV/0!</v>
      </c>
    </row>
    <row r="13" spans="1:5" hidden="1" outlineLevel="1" x14ac:dyDescent="0.25">
      <c r="A13" s="60"/>
      <c r="B13" s="57" t="s">
        <v>34</v>
      </c>
      <c r="C13" s="58" t="s">
        <v>32</v>
      </c>
      <c r="D13" s="62"/>
      <c r="E13" s="92" t="e">
        <f>0.15+0.85*$D$13/$D$10</f>
        <v>#DIV/0!</v>
      </c>
    </row>
    <row r="14" spans="1:5" hidden="1" outlineLevel="1" x14ac:dyDescent="0.25">
      <c r="A14" s="60"/>
      <c r="B14" s="57" t="s">
        <v>35</v>
      </c>
      <c r="C14" s="58" t="s">
        <v>32</v>
      </c>
      <c r="D14" s="63"/>
      <c r="E14" s="93" t="e">
        <f>0.15+0.85*$D$14/$D$10</f>
        <v>#DIV/0!</v>
      </c>
    </row>
    <row r="15" spans="1:5" ht="12.75" hidden="1" outlineLevel="1" thickBot="1" x14ac:dyDescent="0.3">
      <c r="A15" s="64"/>
      <c r="B15" s="65" t="s">
        <v>36</v>
      </c>
      <c r="C15" s="66" t="s">
        <v>32</v>
      </c>
      <c r="D15" s="67"/>
      <c r="E15" s="94" t="e">
        <f>0.15+0.85*$D$15/$D$10</f>
        <v>#DIV/0!</v>
      </c>
    </row>
    <row r="16" spans="1:5" hidden="1" outlineLevel="1" x14ac:dyDescent="0.25"/>
    <row r="17" spans="1:49" outlineLevel="1" x14ac:dyDescent="0.25"/>
    <row r="18" spans="1:49" ht="12.75" thickBot="1" x14ac:dyDescent="0.3">
      <c r="M18" s="658" t="s">
        <v>50</v>
      </c>
      <c r="N18" s="658"/>
    </row>
    <row r="19" spans="1:49" ht="64.5" thickBot="1" x14ac:dyDescent="0.3">
      <c r="A19" s="407" t="s">
        <v>0</v>
      </c>
      <c r="B19" s="408" t="s">
        <v>1</v>
      </c>
      <c r="C19" s="408" t="s">
        <v>2</v>
      </c>
      <c r="D19" s="408" t="s">
        <v>493</v>
      </c>
      <c r="E19" s="408" t="s">
        <v>496</v>
      </c>
      <c r="F19" s="410" t="s">
        <v>4</v>
      </c>
      <c r="G19" s="408" t="s">
        <v>5</v>
      </c>
      <c r="H19" s="408" t="s">
        <v>6</v>
      </c>
      <c r="I19" s="408" t="s">
        <v>8</v>
      </c>
      <c r="J19" s="408" t="s">
        <v>9</v>
      </c>
      <c r="K19" s="411" t="s">
        <v>10</v>
      </c>
      <c r="L19" s="412" t="s">
        <v>7</v>
      </c>
      <c r="M19" s="413" t="s">
        <v>217</v>
      </c>
      <c r="N19" s="414" t="s">
        <v>37</v>
      </c>
      <c r="O19" s="415" t="s">
        <v>39</v>
      </c>
      <c r="P19" s="416" t="s">
        <v>38</v>
      </c>
      <c r="Q19" s="416" t="s">
        <v>52</v>
      </c>
      <c r="R19" s="416" t="s">
        <v>51</v>
      </c>
      <c r="S19" s="417" t="s">
        <v>53</v>
      </c>
      <c r="T19" s="418"/>
      <c r="U19" s="419" t="s">
        <v>41</v>
      </c>
      <c r="V19" s="420" t="s">
        <v>40</v>
      </c>
      <c r="W19" s="420" t="s">
        <v>220</v>
      </c>
      <c r="X19" s="420" t="s">
        <v>55</v>
      </c>
      <c r="Y19" s="421" t="s">
        <v>54</v>
      </c>
      <c r="Z19" s="422"/>
      <c r="AA19" s="423" t="s">
        <v>43</v>
      </c>
      <c r="AB19" s="424" t="s">
        <v>42</v>
      </c>
      <c r="AC19" s="424" t="s">
        <v>222</v>
      </c>
      <c r="AD19" s="424" t="s">
        <v>221</v>
      </c>
      <c r="AE19" s="425" t="s">
        <v>56</v>
      </c>
      <c r="AF19" s="426"/>
      <c r="AG19" s="427" t="s">
        <v>45</v>
      </c>
      <c r="AH19" s="428" t="s">
        <v>44</v>
      </c>
      <c r="AI19" s="428" t="s">
        <v>61</v>
      </c>
      <c r="AJ19" s="428" t="s">
        <v>60</v>
      </c>
      <c r="AK19" s="429" t="s">
        <v>57</v>
      </c>
      <c r="AL19" s="430"/>
      <c r="AM19" s="431" t="s">
        <v>47</v>
      </c>
      <c r="AN19" s="432" t="s">
        <v>46</v>
      </c>
      <c r="AO19" s="432" t="s">
        <v>63</v>
      </c>
      <c r="AP19" s="432" t="s">
        <v>62</v>
      </c>
      <c r="AQ19" s="433" t="s">
        <v>58</v>
      </c>
      <c r="AR19" s="434"/>
      <c r="AS19" s="435" t="s">
        <v>49</v>
      </c>
      <c r="AT19" s="436" t="s">
        <v>48</v>
      </c>
      <c r="AU19" s="437" t="s">
        <v>65</v>
      </c>
      <c r="AV19" s="437" t="s">
        <v>64</v>
      </c>
      <c r="AW19" s="438" t="s">
        <v>59</v>
      </c>
    </row>
    <row r="20" spans="1:49" s="20" customFormat="1" ht="14.1" customHeight="1" x14ac:dyDescent="0.25">
      <c r="A20" s="439">
        <v>4</v>
      </c>
      <c r="B20" s="440" t="s">
        <v>273</v>
      </c>
      <c r="C20" s="441" t="s">
        <v>274</v>
      </c>
      <c r="D20" s="441" t="s">
        <v>494</v>
      </c>
      <c r="E20" s="96" t="str">
        <f t="shared" ref="E20:E25" si="0">CONCATENATE(C20,G20,J20,H20)</f>
        <v>026007SISSID</v>
      </c>
      <c r="F20" s="440" t="s">
        <v>340</v>
      </c>
      <c r="G20" s="97" t="s">
        <v>72</v>
      </c>
      <c r="H20" s="96" t="s">
        <v>110</v>
      </c>
      <c r="I20" s="97" t="s">
        <v>342</v>
      </c>
      <c r="J20" s="97"/>
      <c r="K20" s="99" t="s">
        <v>10</v>
      </c>
      <c r="L20" s="442">
        <v>1</v>
      </c>
      <c r="M20" s="449"/>
      <c r="N20" s="225"/>
      <c r="O20" s="101">
        <f t="shared" ref="O20:O25" si="1">M20*(N20+1)</f>
        <v>0</v>
      </c>
      <c r="P20" s="125">
        <f>O20/12</f>
        <v>0</v>
      </c>
      <c r="Q20" s="659">
        <f>SUM(O20:O21)</f>
        <v>0</v>
      </c>
      <c r="R20" s="659">
        <f>SUM(P20:P21)</f>
        <v>0</v>
      </c>
      <c r="S20" s="646"/>
      <c r="T20" s="649"/>
      <c r="U20" s="103" t="e">
        <f>O20*$E$11</f>
        <v>#DIV/0!</v>
      </c>
      <c r="V20" s="102" t="e">
        <f>U20/12</f>
        <v>#DIV/0!</v>
      </c>
      <c r="W20" s="646" t="e">
        <f>SUM(U20:U21)</f>
        <v>#DIV/0!</v>
      </c>
      <c r="X20" s="646" t="e">
        <f>SUM(V20:V21)</f>
        <v>#DIV/0!</v>
      </c>
      <c r="Y20" s="646"/>
      <c r="Z20" s="649"/>
      <c r="AA20" s="103" t="e">
        <f>O20*$E$12</f>
        <v>#DIV/0!</v>
      </c>
      <c r="AB20" s="102" t="e">
        <f>AA20/12</f>
        <v>#DIV/0!</v>
      </c>
      <c r="AC20" s="646" t="e">
        <f>SUM(AA20:AA21)</f>
        <v>#DIV/0!</v>
      </c>
      <c r="AD20" s="646" t="e">
        <f>SUM(AB20:AB21)</f>
        <v>#DIV/0!</v>
      </c>
      <c r="AE20" s="646"/>
      <c r="AF20" s="649"/>
      <c r="AG20" s="103" t="e">
        <f>O20*$E$13</f>
        <v>#DIV/0!</v>
      </c>
      <c r="AH20" s="102" t="e">
        <f>AG20/12</f>
        <v>#DIV/0!</v>
      </c>
      <c r="AI20" s="646" t="e">
        <f>SUM(AG20:AG21)</f>
        <v>#DIV/0!</v>
      </c>
      <c r="AJ20" s="646" t="e">
        <f>SUM(AH20:AH21)</f>
        <v>#DIV/0!</v>
      </c>
      <c r="AK20" s="646"/>
      <c r="AL20" s="649"/>
      <c r="AM20" s="103" t="e">
        <f>O20*$E$14</f>
        <v>#DIV/0!</v>
      </c>
      <c r="AN20" s="102" t="e">
        <f>AM20/12</f>
        <v>#DIV/0!</v>
      </c>
      <c r="AO20" s="646" t="e">
        <f>SUM(AM20:AM21)</f>
        <v>#DIV/0!</v>
      </c>
      <c r="AP20" s="646" t="e">
        <f>SUM(AN20:AN21)</f>
        <v>#DIV/0!</v>
      </c>
      <c r="AQ20" s="646"/>
      <c r="AR20" s="649"/>
      <c r="AS20" s="103" t="e">
        <f>O20*$E$15</f>
        <v>#DIV/0!</v>
      </c>
      <c r="AT20" s="102" t="e">
        <f>AS20/12</f>
        <v>#DIV/0!</v>
      </c>
      <c r="AU20" s="646" t="e">
        <f>SUM(AS20:AS21)</f>
        <v>#DIV/0!</v>
      </c>
      <c r="AV20" s="646" t="e">
        <f>SUM(AT20:AT21)</f>
        <v>#DIV/0!</v>
      </c>
      <c r="AW20" s="646"/>
    </row>
    <row r="21" spans="1:49" s="20" customFormat="1" ht="14.1" customHeight="1" thickBot="1" x14ac:dyDescent="0.3">
      <c r="A21" s="443">
        <v>4</v>
      </c>
      <c r="B21" s="379" t="s">
        <v>273</v>
      </c>
      <c r="C21" s="380" t="s">
        <v>274</v>
      </c>
      <c r="D21" s="380" t="s">
        <v>494</v>
      </c>
      <c r="E21" s="111" t="str">
        <f t="shared" si="0"/>
        <v>026007SISSIC</v>
      </c>
      <c r="F21" s="379" t="s">
        <v>341</v>
      </c>
      <c r="G21" s="112" t="s">
        <v>72</v>
      </c>
      <c r="H21" s="111" t="s">
        <v>109</v>
      </c>
      <c r="I21" s="444"/>
      <c r="J21" s="112"/>
      <c r="K21" s="113" t="s">
        <v>10</v>
      </c>
      <c r="L21" s="445">
        <v>2</v>
      </c>
      <c r="M21" s="450"/>
      <c r="N21" s="448"/>
      <c r="O21" s="129">
        <f>M21*(N21+1)</f>
        <v>0</v>
      </c>
      <c r="P21" s="540">
        <f t="shared" ref="P21:P25" si="2">O21/12</f>
        <v>0</v>
      </c>
      <c r="Q21" s="661"/>
      <c r="R21" s="661"/>
      <c r="S21" s="648"/>
      <c r="T21" s="650"/>
      <c r="U21" s="115" t="e">
        <f t="shared" ref="U21:U25" si="3">O21*$E$11</f>
        <v>#DIV/0!</v>
      </c>
      <c r="V21" s="446" t="e">
        <f t="shared" ref="V21:V25" si="4">U21/12</f>
        <v>#DIV/0!</v>
      </c>
      <c r="W21" s="648"/>
      <c r="X21" s="648"/>
      <c r="Y21" s="648"/>
      <c r="Z21" s="650"/>
      <c r="AA21" s="115" t="e">
        <f t="shared" ref="AA21:AA25" si="5">O21*$E$12</f>
        <v>#DIV/0!</v>
      </c>
      <c r="AB21" s="446" t="e">
        <f t="shared" ref="AB21:AB25" si="6">AA21/12</f>
        <v>#DIV/0!</v>
      </c>
      <c r="AC21" s="648"/>
      <c r="AD21" s="648"/>
      <c r="AE21" s="648"/>
      <c r="AF21" s="650"/>
      <c r="AG21" s="115" t="e">
        <f t="shared" ref="AG21:AG25" si="7">O21*$E$13</f>
        <v>#DIV/0!</v>
      </c>
      <c r="AH21" s="446" t="e">
        <f t="shared" ref="AH21:AH25" si="8">AG21/12</f>
        <v>#DIV/0!</v>
      </c>
      <c r="AI21" s="648"/>
      <c r="AJ21" s="648"/>
      <c r="AK21" s="648"/>
      <c r="AL21" s="650"/>
      <c r="AM21" s="115" t="e">
        <f t="shared" ref="AM21:AM25" si="9">O21*$E$14</f>
        <v>#DIV/0!</v>
      </c>
      <c r="AN21" s="446" t="e">
        <f t="shared" ref="AN21:AN25" si="10">AM21/12</f>
        <v>#DIV/0!</v>
      </c>
      <c r="AO21" s="648"/>
      <c r="AP21" s="648"/>
      <c r="AQ21" s="648"/>
      <c r="AR21" s="650"/>
      <c r="AS21" s="115" t="e">
        <f t="shared" ref="AS21:AS25" si="11">O21*$E$15</f>
        <v>#DIV/0!</v>
      </c>
      <c r="AT21" s="446" t="e">
        <f t="shared" ref="AT21:AT25" si="12">AS21/12</f>
        <v>#DIV/0!</v>
      </c>
      <c r="AU21" s="648"/>
      <c r="AV21" s="648"/>
      <c r="AW21" s="648"/>
    </row>
    <row r="22" spans="1:49" s="20" customFormat="1" ht="12.75" x14ac:dyDescent="0.25">
      <c r="A22" s="439">
        <v>4</v>
      </c>
      <c r="B22" s="440" t="s">
        <v>283</v>
      </c>
      <c r="C22" s="441" t="s">
        <v>284</v>
      </c>
      <c r="D22" s="441" t="s">
        <v>491</v>
      </c>
      <c r="E22" s="96" t="str">
        <f t="shared" si="0"/>
        <v>032001SISSID</v>
      </c>
      <c r="F22" s="440" t="s">
        <v>340</v>
      </c>
      <c r="G22" s="97" t="s">
        <v>72</v>
      </c>
      <c r="H22" s="96" t="s">
        <v>110</v>
      </c>
      <c r="I22" s="97" t="s">
        <v>342</v>
      </c>
      <c r="J22" s="97"/>
      <c r="K22" s="99" t="s">
        <v>10</v>
      </c>
      <c r="L22" s="442">
        <v>1</v>
      </c>
      <c r="M22" s="451"/>
      <c r="N22" s="225"/>
      <c r="O22" s="101">
        <f t="shared" si="1"/>
        <v>0</v>
      </c>
      <c r="P22" s="125">
        <f t="shared" si="2"/>
        <v>0</v>
      </c>
      <c r="Q22" s="659">
        <f>SUM(O22:O23)</f>
        <v>0</v>
      </c>
      <c r="R22" s="659">
        <f>SUM(P22:P23)</f>
        <v>0</v>
      </c>
      <c r="S22" s="646"/>
      <c r="T22" s="650"/>
      <c r="U22" s="103" t="e">
        <f t="shared" si="3"/>
        <v>#DIV/0!</v>
      </c>
      <c r="V22" s="102" t="e">
        <f t="shared" si="4"/>
        <v>#DIV/0!</v>
      </c>
      <c r="W22" s="646" t="e">
        <f>SUM(U22:U23)</f>
        <v>#DIV/0!</v>
      </c>
      <c r="X22" s="646" t="e">
        <f>SUM(V22:V23)</f>
        <v>#DIV/0!</v>
      </c>
      <c r="Y22" s="646"/>
      <c r="Z22" s="650"/>
      <c r="AA22" s="103" t="e">
        <f t="shared" si="5"/>
        <v>#DIV/0!</v>
      </c>
      <c r="AB22" s="102" t="e">
        <f t="shared" si="6"/>
        <v>#DIV/0!</v>
      </c>
      <c r="AC22" s="646" t="e">
        <f>SUM(AA22:AA23)</f>
        <v>#DIV/0!</v>
      </c>
      <c r="AD22" s="646" t="e">
        <f>SUM(AB22:AB23)</f>
        <v>#DIV/0!</v>
      </c>
      <c r="AE22" s="646"/>
      <c r="AF22" s="650"/>
      <c r="AG22" s="103" t="e">
        <f t="shared" si="7"/>
        <v>#DIV/0!</v>
      </c>
      <c r="AH22" s="102" t="e">
        <f t="shared" si="8"/>
        <v>#DIV/0!</v>
      </c>
      <c r="AI22" s="646" t="e">
        <f>SUM(AG22:AG23)</f>
        <v>#DIV/0!</v>
      </c>
      <c r="AJ22" s="646" t="e">
        <f>SUM(AH22:AH23)</f>
        <v>#DIV/0!</v>
      </c>
      <c r="AK22" s="646"/>
      <c r="AL22" s="650"/>
      <c r="AM22" s="103" t="e">
        <f t="shared" si="9"/>
        <v>#DIV/0!</v>
      </c>
      <c r="AN22" s="102" t="e">
        <f t="shared" si="10"/>
        <v>#DIV/0!</v>
      </c>
      <c r="AO22" s="646" t="e">
        <f>SUM(AM22:AM23)</f>
        <v>#DIV/0!</v>
      </c>
      <c r="AP22" s="646" t="e">
        <f>SUM(AN22:AN23)</f>
        <v>#DIV/0!</v>
      </c>
      <c r="AQ22" s="646"/>
      <c r="AR22" s="650"/>
      <c r="AS22" s="103" t="e">
        <f t="shared" si="11"/>
        <v>#DIV/0!</v>
      </c>
      <c r="AT22" s="102" t="e">
        <f t="shared" si="12"/>
        <v>#DIV/0!</v>
      </c>
      <c r="AU22" s="646" t="e">
        <f>SUM(AS22:AS23)</f>
        <v>#DIV/0!</v>
      </c>
      <c r="AV22" s="646" t="e">
        <f>SUM(AT22:AT23)</f>
        <v>#DIV/0!</v>
      </c>
      <c r="AW22" s="646"/>
    </row>
    <row r="23" spans="1:49" s="20" customFormat="1" ht="13.5" thickBot="1" x14ac:dyDescent="0.3">
      <c r="A23" s="443">
        <v>4</v>
      </c>
      <c r="B23" s="379" t="s">
        <v>283</v>
      </c>
      <c r="C23" s="380" t="s">
        <v>284</v>
      </c>
      <c r="D23" s="380" t="s">
        <v>491</v>
      </c>
      <c r="E23" s="111" t="str">
        <f t="shared" si="0"/>
        <v>032001SISSIC</v>
      </c>
      <c r="F23" s="379" t="s">
        <v>341</v>
      </c>
      <c r="G23" s="112" t="s">
        <v>72</v>
      </c>
      <c r="H23" s="111" t="s">
        <v>109</v>
      </c>
      <c r="I23" s="112" t="s">
        <v>343</v>
      </c>
      <c r="J23" s="112"/>
      <c r="K23" s="113" t="s">
        <v>10</v>
      </c>
      <c r="L23" s="445">
        <v>2</v>
      </c>
      <c r="M23" s="452"/>
      <c r="N23" s="448"/>
      <c r="O23" s="129">
        <f t="shared" si="1"/>
        <v>0</v>
      </c>
      <c r="P23" s="540">
        <f t="shared" si="2"/>
        <v>0</v>
      </c>
      <c r="Q23" s="661"/>
      <c r="R23" s="661"/>
      <c r="S23" s="648"/>
      <c r="T23" s="650"/>
      <c r="U23" s="117" t="e">
        <f t="shared" si="3"/>
        <v>#DIV/0!</v>
      </c>
      <c r="V23" s="447" t="e">
        <f t="shared" si="4"/>
        <v>#DIV/0!</v>
      </c>
      <c r="W23" s="648"/>
      <c r="X23" s="648"/>
      <c r="Y23" s="648"/>
      <c r="Z23" s="650"/>
      <c r="AA23" s="117" t="e">
        <f t="shared" si="5"/>
        <v>#DIV/0!</v>
      </c>
      <c r="AB23" s="447" t="e">
        <f t="shared" si="6"/>
        <v>#DIV/0!</v>
      </c>
      <c r="AC23" s="648"/>
      <c r="AD23" s="648"/>
      <c r="AE23" s="648"/>
      <c r="AF23" s="650"/>
      <c r="AG23" s="117" t="e">
        <f t="shared" si="7"/>
        <v>#DIV/0!</v>
      </c>
      <c r="AH23" s="447" t="e">
        <f t="shared" si="8"/>
        <v>#DIV/0!</v>
      </c>
      <c r="AI23" s="648"/>
      <c r="AJ23" s="648"/>
      <c r="AK23" s="648"/>
      <c r="AL23" s="650"/>
      <c r="AM23" s="117" t="e">
        <f t="shared" si="9"/>
        <v>#DIV/0!</v>
      </c>
      <c r="AN23" s="447" t="e">
        <f t="shared" si="10"/>
        <v>#DIV/0!</v>
      </c>
      <c r="AO23" s="648"/>
      <c r="AP23" s="648"/>
      <c r="AQ23" s="648"/>
      <c r="AR23" s="650"/>
      <c r="AS23" s="117" t="e">
        <f t="shared" si="11"/>
        <v>#DIV/0!</v>
      </c>
      <c r="AT23" s="447" t="e">
        <f t="shared" si="12"/>
        <v>#DIV/0!</v>
      </c>
      <c r="AU23" s="648"/>
      <c r="AV23" s="648"/>
      <c r="AW23" s="648"/>
    </row>
    <row r="24" spans="1:49" s="20" customFormat="1" ht="12.75" x14ac:dyDescent="0.25">
      <c r="A24" s="439">
        <v>4</v>
      </c>
      <c r="B24" s="440" t="s">
        <v>307</v>
      </c>
      <c r="C24" s="441" t="s">
        <v>308</v>
      </c>
      <c r="D24" s="441" t="s">
        <v>495</v>
      </c>
      <c r="E24" s="96" t="str">
        <f t="shared" si="0"/>
        <v>040001SISSID</v>
      </c>
      <c r="F24" s="440" t="s">
        <v>340</v>
      </c>
      <c r="G24" s="97" t="s">
        <v>72</v>
      </c>
      <c r="H24" s="96" t="s">
        <v>110</v>
      </c>
      <c r="I24" s="97" t="s">
        <v>342</v>
      </c>
      <c r="J24" s="97"/>
      <c r="K24" s="99" t="s">
        <v>10</v>
      </c>
      <c r="L24" s="442">
        <v>1</v>
      </c>
      <c r="M24" s="451"/>
      <c r="N24" s="225"/>
      <c r="O24" s="101">
        <f t="shared" si="1"/>
        <v>0</v>
      </c>
      <c r="P24" s="125">
        <f t="shared" si="2"/>
        <v>0</v>
      </c>
      <c r="Q24" s="659">
        <f>SUM(O24:O25)</f>
        <v>0</v>
      </c>
      <c r="R24" s="659">
        <f>SUM(P24:P25)</f>
        <v>0</v>
      </c>
      <c r="S24" s="646"/>
      <c r="T24" s="650"/>
      <c r="U24" s="103" t="e">
        <f t="shared" si="3"/>
        <v>#DIV/0!</v>
      </c>
      <c r="V24" s="102" t="e">
        <f t="shared" si="4"/>
        <v>#DIV/0!</v>
      </c>
      <c r="W24" s="646" t="e">
        <f>SUM(U24:U25)</f>
        <v>#DIV/0!</v>
      </c>
      <c r="X24" s="646" t="e">
        <f>SUM(V24:V25)</f>
        <v>#DIV/0!</v>
      </c>
      <c r="Y24" s="646"/>
      <c r="Z24" s="650"/>
      <c r="AA24" s="103" t="e">
        <f t="shared" si="5"/>
        <v>#DIV/0!</v>
      </c>
      <c r="AB24" s="102" t="e">
        <f t="shared" si="6"/>
        <v>#DIV/0!</v>
      </c>
      <c r="AC24" s="646" t="e">
        <f>SUM(AA24:AA25)</f>
        <v>#DIV/0!</v>
      </c>
      <c r="AD24" s="646" t="e">
        <f>SUM(AB24:AB25)</f>
        <v>#DIV/0!</v>
      </c>
      <c r="AE24" s="646"/>
      <c r="AF24" s="650"/>
      <c r="AG24" s="103" t="e">
        <f t="shared" si="7"/>
        <v>#DIV/0!</v>
      </c>
      <c r="AH24" s="102" t="e">
        <f t="shared" si="8"/>
        <v>#DIV/0!</v>
      </c>
      <c r="AI24" s="646" t="e">
        <f>SUM(AG24:AG25)</f>
        <v>#DIV/0!</v>
      </c>
      <c r="AJ24" s="646" t="e">
        <f>SUM(AH24:AH25)</f>
        <v>#DIV/0!</v>
      </c>
      <c r="AK24" s="646"/>
      <c r="AL24" s="650"/>
      <c r="AM24" s="103" t="e">
        <f t="shared" si="9"/>
        <v>#DIV/0!</v>
      </c>
      <c r="AN24" s="102" t="e">
        <f t="shared" si="10"/>
        <v>#DIV/0!</v>
      </c>
      <c r="AO24" s="646" t="e">
        <f>SUM(AM24:AM25)</f>
        <v>#DIV/0!</v>
      </c>
      <c r="AP24" s="646" t="e">
        <f>SUM(AN24:AN25)</f>
        <v>#DIV/0!</v>
      </c>
      <c r="AQ24" s="646"/>
      <c r="AR24" s="650"/>
      <c r="AS24" s="103" t="e">
        <f t="shared" si="11"/>
        <v>#DIV/0!</v>
      </c>
      <c r="AT24" s="102" t="e">
        <f t="shared" si="12"/>
        <v>#DIV/0!</v>
      </c>
      <c r="AU24" s="646" t="e">
        <f>SUM(AS24:AS25)</f>
        <v>#DIV/0!</v>
      </c>
      <c r="AV24" s="646" t="e">
        <f>SUM(AT24:AT25)</f>
        <v>#DIV/0!</v>
      </c>
      <c r="AW24" s="646"/>
    </row>
    <row r="25" spans="1:49" s="20" customFormat="1" ht="13.5" thickBot="1" x14ac:dyDescent="0.3">
      <c r="A25" s="443">
        <v>4</v>
      </c>
      <c r="B25" s="379" t="s">
        <v>307</v>
      </c>
      <c r="C25" s="380" t="s">
        <v>308</v>
      </c>
      <c r="D25" s="380" t="s">
        <v>495</v>
      </c>
      <c r="E25" s="111" t="str">
        <f t="shared" si="0"/>
        <v>040001SISSIC</v>
      </c>
      <c r="F25" s="379" t="s">
        <v>341</v>
      </c>
      <c r="G25" s="112" t="s">
        <v>72</v>
      </c>
      <c r="H25" s="111" t="s">
        <v>109</v>
      </c>
      <c r="I25" s="112" t="s">
        <v>343</v>
      </c>
      <c r="J25" s="112"/>
      <c r="K25" s="113" t="s">
        <v>10</v>
      </c>
      <c r="L25" s="445">
        <v>2</v>
      </c>
      <c r="M25" s="452"/>
      <c r="N25" s="448"/>
      <c r="O25" s="129">
        <f t="shared" si="1"/>
        <v>0</v>
      </c>
      <c r="P25" s="540">
        <f t="shared" si="2"/>
        <v>0</v>
      </c>
      <c r="Q25" s="661"/>
      <c r="R25" s="661"/>
      <c r="S25" s="648"/>
      <c r="T25" s="650"/>
      <c r="U25" s="115" t="e">
        <f t="shared" si="3"/>
        <v>#DIV/0!</v>
      </c>
      <c r="V25" s="446" t="e">
        <f t="shared" si="4"/>
        <v>#DIV/0!</v>
      </c>
      <c r="W25" s="648"/>
      <c r="X25" s="648"/>
      <c r="Y25" s="648"/>
      <c r="Z25" s="650"/>
      <c r="AA25" s="115" t="e">
        <f t="shared" si="5"/>
        <v>#DIV/0!</v>
      </c>
      <c r="AB25" s="446" t="e">
        <f t="shared" si="6"/>
        <v>#DIV/0!</v>
      </c>
      <c r="AC25" s="648"/>
      <c r="AD25" s="648"/>
      <c r="AE25" s="648"/>
      <c r="AF25" s="650"/>
      <c r="AG25" s="115" t="e">
        <f t="shared" si="7"/>
        <v>#DIV/0!</v>
      </c>
      <c r="AH25" s="446" t="e">
        <f t="shared" si="8"/>
        <v>#DIV/0!</v>
      </c>
      <c r="AI25" s="648"/>
      <c r="AJ25" s="648"/>
      <c r="AK25" s="648"/>
      <c r="AL25" s="650"/>
      <c r="AM25" s="115" t="e">
        <f t="shared" si="9"/>
        <v>#DIV/0!</v>
      </c>
      <c r="AN25" s="446" t="e">
        <f t="shared" si="10"/>
        <v>#DIV/0!</v>
      </c>
      <c r="AO25" s="648"/>
      <c r="AP25" s="648"/>
      <c r="AQ25" s="648"/>
      <c r="AR25" s="650"/>
      <c r="AS25" s="115" t="e">
        <f t="shared" si="11"/>
        <v>#DIV/0!</v>
      </c>
      <c r="AT25" s="446" t="e">
        <f t="shared" si="12"/>
        <v>#DIV/0!</v>
      </c>
      <c r="AU25" s="648"/>
      <c r="AV25" s="648"/>
      <c r="AW25" s="648"/>
    </row>
    <row r="26" spans="1:49" ht="13.5" x14ac:dyDescent="0.25">
      <c r="A26" s="383"/>
      <c r="B26" s="383"/>
      <c r="C26" s="383"/>
      <c r="D26" s="384"/>
      <c r="E26" s="384"/>
      <c r="F26" s="383"/>
      <c r="G26" s="383"/>
      <c r="H26" s="383"/>
      <c r="I26" s="383"/>
      <c r="J26" s="383"/>
      <c r="K26" s="383"/>
      <c r="L26" s="385"/>
      <c r="M26" s="386"/>
      <c r="N26" s="387"/>
      <c r="O26" s="123">
        <f>SUM(O20:O25)</f>
        <v>0</v>
      </c>
      <c r="P26" s="123">
        <f t="shared" ref="P26:AW26" si="13">SUM(P20:P25)</f>
        <v>0</v>
      </c>
      <c r="Q26" s="123">
        <f t="shared" si="13"/>
        <v>0</v>
      </c>
      <c r="R26" s="123">
        <f t="shared" si="13"/>
        <v>0</v>
      </c>
      <c r="S26" s="386">
        <f t="shared" si="13"/>
        <v>0</v>
      </c>
      <c r="T26" s="386">
        <f t="shared" si="13"/>
        <v>0</v>
      </c>
      <c r="U26" s="386" t="e">
        <f t="shared" si="13"/>
        <v>#DIV/0!</v>
      </c>
      <c r="V26" s="386" t="e">
        <f t="shared" si="13"/>
        <v>#DIV/0!</v>
      </c>
      <c r="W26" s="386" t="e">
        <f t="shared" si="13"/>
        <v>#DIV/0!</v>
      </c>
      <c r="X26" s="386" t="e">
        <f t="shared" si="13"/>
        <v>#DIV/0!</v>
      </c>
      <c r="Y26" s="386">
        <f t="shared" si="13"/>
        <v>0</v>
      </c>
      <c r="Z26" s="386">
        <f t="shared" si="13"/>
        <v>0</v>
      </c>
      <c r="AA26" s="386" t="e">
        <f t="shared" si="13"/>
        <v>#DIV/0!</v>
      </c>
      <c r="AB26" s="386" t="e">
        <f t="shared" si="13"/>
        <v>#DIV/0!</v>
      </c>
      <c r="AC26" s="386" t="e">
        <f t="shared" si="13"/>
        <v>#DIV/0!</v>
      </c>
      <c r="AD26" s="386" t="e">
        <f t="shared" si="13"/>
        <v>#DIV/0!</v>
      </c>
      <c r="AE26" s="386">
        <f t="shared" si="13"/>
        <v>0</v>
      </c>
      <c r="AF26" s="386">
        <f t="shared" si="13"/>
        <v>0</v>
      </c>
      <c r="AG26" s="386" t="e">
        <f t="shared" si="13"/>
        <v>#DIV/0!</v>
      </c>
      <c r="AH26" s="386" t="e">
        <f t="shared" si="13"/>
        <v>#DIV/0!</v>
      </c>
      <c r="AI26" s="386" t="e">
        <f t="shared" si="13"/>
        <v>#DIV/0!</v>
      </c>
      <c r="AJ26" s="386" t="e">
        <f t="shared" si="13"/>
        <v>#DIV/0!</v>
      </c>
      <c r="AK26" s="386">
        <f t="shared" si="13"/>
        <v>0</v>
      </c>
      <c r="AL26" s="386">
        <f t="shared" si="13"/>
        <v>0</v>
      </c>
      <c r="AM26" s="386" t="e">
        <f t="shared" si="13"/>
        <v>#DIV/0!</v>
      </c>
      <c r="AN26" s="386" t="e">
        <f t="shared" si="13"/>
        <v>#DIV/0!</v>
      </c>
      <c r="AO26" s="386" t="e">
        <f t="shared" si="13"/>
        <v>#DIV/0!</v>
      </c>
      <c r="AP26" s="386" t="e">
        <f t="shared" si="13"/>
        <v>#DIV/0!</v>
      </c>
      <c r="AQ26" s="386">
        <f t="shared" si="13"/>
        <v>0</v>
      </c>
      <c r="AR26" s="386">
        <f t="shared" si="13"/>
        <v>0</v>
      </c>
      <c r="AS26" s="386" t="e">
        <f t="shared" si="13"/>
        <v>#DIV/0!</v>
      </c>
      <c r="AT26" s="386" t="e">
        <f t="shared" si="13"/>
        <v>#DIV/0!</v>
      </c>
      <c r="AU26" s="386" t="e">
        <f t="shared" si="13"/>
        <v>#DIV/0!</v>
      </c>
      <c r="AV26" s="386" t="e">
        <f t="shared" si="13"/>
        <v>#DIV/0!</v>
      </c>
      <c r="AW26" s="386">
        <f t="shared" si="13"/>
        <v>0</v>
      </c>
    </row>
    <row r="27" spans="1:49" x14ac:dyDescent="0.25">
      <c r="D27" s="73"/>
      <c r="E27" s="73"/>
    </row>
    <row r="28" spans="1:49" x14ac:dyDescent="0.25">
      <c r="D28" s="73"/>
      <c r="E28" s="73"/>
    </row>
    <row r="29" spans="1:49" x14ac:dyDescent="0.25">
      <c r="D29" s="73"/>
      <c r="E29" s="73"/>
    </row>
    <row r="30" spans="1:49" x14ac:dyDescent="0.25">
      <c r="D30" s="73"/>
      <c r="E30" s="73"/>
    </row>
    <row r="31" spans="1:49" x14ac:dyDescent="0.25">
      <c r="D31" s="73"/>
      <c r="E31" s="73"/>
    </row>
    <row r="32" spans="1:49" x14ac:dyDescent="0.25">
      <c r="D32" s="73"/>
      <c r="E32" s="73"/>
    </row>
    <row r="33" spans="4:5" x14ac:dyDescent="0.25">
      <c r="D33" s="73"/>
      <c r="E33" s="73"/>
    </row>
    <row r="34" spans="4:5" x14ac:dyDescent="0.25">
      <c r="D34" s="73"/>
      <c r="E34" s="73"/>
    </row>
    <row r="35" spans="4:5" x14ac:dyDescent="0.25">
      <c r="D35" s="73"/>
      <c r="E35" s="73"/>
    </row>
    <row r="36" spans="4:5" x14ac:dyDescent="0.25">
      <c r="D36" s="73"/>
      <c r="E36" s="73"/>
    </row>
    <row r="37" spans="4:5" x14ac:dyDescent="0.25">
      <c r="D37" s="73"/>
      <c r="E37" s="73"/>
    </row>
    <row r="38" spans="4:5" x14ac:dyDescent="0.25">
      <c r="D38" s="73"/>
      <c r="E38" s="73"/>
    </row>
    <row r="39" spans="4:5" x14ac:dyDescent="0.25">
      <c r="D39" s="73"/>
      <c r="E39" s="73"/>
    </row>
    <row r="40" spans="4:5" x14ac:dyDescent="0.25">
      <c r="D40" s="73"/>
      <c r="E40" s="73"/>
    </row>
    <row r="41" spans="4:5" x14ac:dyDescent="0.25">
      <c r="D41" s="73"/>
      <c r="E41" s="73"/>
    </row>
    <row r="42" spans="4:5" x14ac:dyDescent="0.25">
      <c r="D42" s="73"/>
      <c r="E42" s="73"/>
    </row>
    <row r="43" spans="4:5" x14ac:dyDescent="0.25">
      <c r="D43" s="73"/>
      <c r="E43" s="73"/>
    </row>
    <row r="44" spans="4:5" x14ac:dyDescent="0.25">
      <c r="D44" s="73"/>
      <c r="E44" s="73"/>
    </row>
    <row r="45" spans="4:5" x14ac:dyDescent="0.25">
      <c r="D45" s="73"/>
      <c r="E45" s="73"/>
    </row>
    <row r="46" spans="4:5" x14ac:dyDescent="0.25">
      <c r="D46" s="73"/>
      <c r="E46" s="73"/>
    </row>
    <row r="47" spans="4:5" x14ac:dyDescent="0.25">
      <c r="D47" s="73"/>
      <c r="E47" s="73"/>
    </row>
    <row r="48" spans="4:5" x14ac:dyDescent="0.25">
      <c r="D48" s="73"/>
      <c r="E48" s="73"/>
    </row>
    <row r="49" spans="4:5" x14ac:dyDescent="0.25">
      <c r="D49" s="73"/>
      <c r="E49" s="73"/>
    </row>
    <row r="50" spans="4:5" x14ac:dyDescent="0.25">
      <c r="D50" s="73"/>
      <c r="E50" s="73"/>
    </row>
    <row r="51" spans="4:5" x14ac:dyDescent="0.25">
      <c r="D51" s="73"/>
      <c r="E51" s="73"/>
    </row>
    <row r="52" spans="4:5" x14ac:dyDescent="0.25">
      <c r="D52" s="73"/>
      <c r="E52" s="73"/>
    </row>
    <row r="53" spans="4:5" x14ac:dyDescent="0.25">
      <c r="D53" s="73"/>
      <c r="E53" s="73"/>
    </row>
    <row r="54" spans="4:5" x14ac:dyDescent="0.25">
      <c r="D54" s="73"/>
      <c r="E54" s="73"/>
    </row>
    <row r="55" spans="4:5" x14ac:dyDescent="0.25">
      <c r="D55" s="73"/>
      <c r="E55" s="73"/>
    </row>
    <row r="56" spans="4:5" x14ac:dyDescent="0.25">
      <c r="D56" s="73"/>
      <c r="E56" s="73"/>
    </row>
    <row r="57" spans="4:5" x14ac:dyDescent="0.25">
      <c r="D57" s="73"/>
      <c r="E57" s="73"/>
    </row>
    <row r="58" spans="4:5" x14ac:dyDescent="0.25">
      <c r="D58" s="73"/>
      <c r="E58" s="73"/>
    </row>
    <row r="59" spans="4:5" x14ac:dyDescent="0.25">
      <c r="D59" s="73"/>
      <c r="E59" s="73"/>
    </row>
    <row r="60" spans="4:5" x14ac:dyDescent="0.25">
      <c r="D60" s="73"/>
      <c r="E60" s="73"/>
    </row>
    <row r="61" spans="4:5" x14ac:dyDescent="0.25">
      <c r="D61" s="73"/>
      <c r="E61" s="73"/>
    </row>
    <row r="62" spans="4:5" x14ac:dyDescent="0.25">
      <c r="D62" s="73"/>
      <c r="E62" s="73"/>
    </row>
    <row r="63" spans="4:5" x14ac:dyDescent="0.25">
      <c r="D63" s="73"/>
      <c r="E63" s="73"/>
    </row>
    <row r="64" spans="4:5" x14ac:dyDescent="0.25">
      <c r="D64" s="73"/>
      <c r="E64" s="73"/>
    </row>
    <row r="65" spans="4:5" x14ac:dyDescent="0.25">
      <c r="D65" s="73"/>
      <c r="E65" s="73"/>
    </row>
    <row r="66" spans="4:5" x14ac:dyDescent="0.25">
      <c r="D66" s="73"/>
      <c r="E66" s="73"/>
    </row>
    <row r="67" spans="4:5" x14ac:dyDescent="0.25">
      <c r="D67" s="73"/>
      <c r="E67" s="73"/>
    </row>
    <row r="68" spans="4:5" x14ac:dyDescent="0.25">
      <c r="D68" s="73"/>
      <c r="E68" s="73"/>
    </row>
    <row r="69" spans="4:5" x14ac:dyDescent="0.25">
      <c r="D69" s="73"/>
      <c r="E69" s="73"/>
    </row>
    <row r="70" spans="4:5" x14ac:dyDescent="0.25">
      <c r="D70" s="73"/>
      <c r="E70" s="73"/>
    </row>
    <row r="71" spans="4:5" x14ac:dyDescent="0.25">
      <c r="D71" s="73"/>
      <c r="E71" s="73"/>
    </row>
    <row r="72" spans="4:5" x14ac:dyDescent="0.25">
      <c r="D72" s="73"/>
      <c r="E72" s="73"/>
    </row>
    <row r="73" spans="4:5" x14ac:dyDescent="0.25">
      <c r="D73" s="73"/>
      <c r="E73" s="73"/>
    </row>
    <row r="74" spans="4:5" x14ac:dyDescent="0.25">
      <c r="D74" s="73"/>
      <c r="E74" s="73"/>
    </row>
    <row r="75" spans="4:5" x14ac:dyDescent="0.25">
      <c r="D75" s="73"/>
      <c r="E75" s="73"/>
    </row>
    <row r="76" spans="4:5" x14ac:dyDescent="0.25">
      <c r="D76" s="73"/>
      <c r="E76" s="73"/>
    </row>
    <row r="77" spans="4:5" x14ac:dyDescent="0.25">
      <c r="D77" s="73"/>
      <c r="E77" s="73"/>
    </row>
    <row r="78" spans="4:5" x14ac:dyDescent="0.25">
      <c r="D78" s="73"/>
      <c r="E78" s="73"/>
    </row>
    <row r="79" spans="4:5" x14ac:dyDescent="0.25">
      <c r="D79" s="73"/>
      <c r="E79" s="73"/>
    </row>
    <row r="80" spans="4:5" x14ac:dyDescent="0.25">
      <c r="D80" s="73"/>
      <c r="E80" s="73"/>
    </row>
    <row r="81" spans="4:5" x14ac:dyDescent="0.25">
      <c r="D81" s="73"/>
      <c r="E81" s="73"/>
    </row>
    <row r="82" spans="4:5" x14ac:dyDescent="0.25">
      <c r="D82" s="73"/>
      <c r="E82" s="73"/>
    </row>
    <row r="83" spans="4:5" x14ac:dyDescent="0.25">
      <c r="D83" s="73"/>
      <c r="E83" s="73"/>
    </row>
    <row r="84" spans="4:5" x14ac:dyDescent="0.25">
      <c r="D84" s="73"/>
      <c r="E84" s="73"/>
    </row>
    <row r="85" spans="4:5" x14ac:dyDescent="0.25">
      <c r="D85" s="73"/>
      <c r="E85" s="73"/>
    </row>
    <row r="86" spans="4:5" x14ac:dyDescent="0.25">
      <c r="D86" s="73"/>
      <c r="E86" s="73"/>
    </row>
    <row r="87" spans="4:5" x14ac:dyDescent="0.25">
      <c r="D87" s="73"/>
      <c r="E87" s="73"/>
    </row>
    <row r="88" spans="4:5" x14ac:dyDescent="0.25">
      <c r="D88" s="73"/>
      <c r="E88" s="73"/>
    </row>
    <row r="89" spans="4:5" x14ac:dyDescent="0.25">
      <c r="D89" s="73"/>
      <c r="E89" s="73"/>
    </row>
    <row r="90" spans="4:5" x14ac:dyDescent="0.25">
      <c r="D90" s="73"/>
      <c r="E90" s="73"/>
    </row>
    <row r="91" spans="4:5" x14ac:dyDescent="0.25">
      <c r="D91" s="73"/>
      <c r="E91" s="73"/>
    </row>
    <row r="92" spans="4:5" x14ac:dyDescent="0.25">
      <c r="D92" s="73"/>
      <c r="E92" s="73"/>
    </row>
  </sheetData>
  <sheetProtection algorithmName="SHA-512" hashValue="avHsjnXIhHW1T5X1iuLc/tSYtz1gM/W9JYLSOHan0A9zOrhSS8ixzLR+RdvLJYigS06ZLGAQzDeplkZ3hjT8mA==" saltValue="OFWNcPWYrOohMuYvfpNv7A==" spinCount="100000" sheet="1" objects="1" scenarios="1"/>
  <autoFilter ref="A19:AW25"/>
  <dataConsolidate/>
  <mergeCells count="65">
    <mergeCell ref="A1:C1"/>
    <mergeCell ref="AL20:AL25"/>
    <mergeCell ref="W20:W21"/>
    <mergeCell ref="X20:X21"/>
    <mergeCell ref="Y20:Y21"/>
    <mergeCell ref="W22:W23"/>
    <mergeCell ref="X22:X23"/>
    <mergeCell ref="Y22:Y23"/>
    <mergeCell ref="W24:W25"/>
    <mergeCell ref="X24:X25"/>
    <mergeCell ref="Y24:Y25"/>
    <mergeCell ref="AC24:AC25"/>
    <mergeCell ref="AD24:AD25"/>
    <mergeCell ref="AE24:AE25"/>
    <mergeCell ref="AI20:AI21"/>
    <mergeCell ref="AJ20:AJ21"/>
    <mergeCell ref="T20:T25"/>
    <mergeCell ref="Q20:Q21"/>
    <mergeCell ref="R20:R21"/>
    <mergeCell ref="S20:S21"/>
    <mergeCell ref="Z20:Z25"/>
    <mergeCell ref="Q22:Q23"/>
    <mergeCell ref="Q24:Q25"/>
    <mergeCell ref="R22:R23"/>
    <mergeCell ref="S22:S23"/>
    <mergeCell ref="R24:R25"/>
    <mergeCell ref="S24:S25"/>
    <mergeCell ref="A2:C2"/>
    <mergeCell ref="A4:C4"/>
    <mergeCell ref="A6:B6"/>
    <mergeCell ref="A7:C7"/>
    <mergeCell ref="M18:N18"/>
    <mergeCell ref="AD20:AD21"/>
    <mergeCell ref="AE20:AE21"/>
    <mergeCell ref="AC22:AC23"/>
    <mergeCell ref="AD22:AD23"/>
    <mergeCell ref="AE22:AE23"/>
    <mergeCell ref="AC20:AC21"/>
    <mergeCell ref="AF20:AF25"/>
    <mergeCell ref="AK20:AK21"/>
    <mergeCell ref="AI22:AI23"/>
    <mergeCell ref="AJ22:AJ23"/>
    <mergeCell ref="AK22:AK23"/>
    <mergeCell ref="AI24:AI25"/>
    <mergeCell ref="AJ24:AJ25"/>
    <mergeCell ref="AK24:AK25"/>
    <mergeCell ref="AO24:AO25"/>
    <mergeCell ref="AP24:AP25"/>
    <mergeCell ref="AQ24:AQ25"/>
    <mergeCell ref="AU20:AU21"/>
    <mergeCell ref="AV20:AV21"/>
    <mergeCell ref="AO20:AO21"/>
    <mergeCell ref="AP20:AP21"/>
    <mergeCell ref="AQ20:AQ21"/>
    <mergeCell ref="AO22:AO23"/>
    <mergeCell ref="AP22:AP23"/>
    <mergeCell ref="AQ22:AQ23"/>
    <mergeCell ref="AR20:AR25"/>
    <mergeCell ref="AW20:AW21"/>
    <mergeCell ref="AU22:AU23"/>
    <mergeCell ref="AV22:AV23"/>
    <mergeCell ref="AW22:AW23"/>
    <mergeCell ref="AU24:AU25"/>
    <mergeCell ref="AV24:AV25"/>
    <mergeCell ref="AW24:AW25"/>
  </mergeCells>
  <conditionalFormatting sqref="E20:E25">
    <cfRule type="expression" dxfId="19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Liste_D!$A$2:$A$16</xm:f>
          </x14:formula1>
          <xm:sqref>G20:G25</xm:sqref>
        </x14:dataValidation>
        <x14:dataValidation type="list" allowBlank="1" showInputMessage="1" showErrorMessage="1">
          <x14:formula1>
            <xm:f>Liste_D!$B$2:$B$61</xm:f>
          </x14:formula1>
          <xm:sqref>H20:H25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2"/>
  <sheetViews>
    <sheetView topLeftCell="I1" zoomScale="95" zoomScaleNormal="95" workbookViewId="0">
      <selection activeCell="Q20" sqref="Q20:T22"/>
    </sheetView>
  </sheetViews>
  <sheetFormatPr baseColWidth="10" defaultColWidth="10.85546875" defaultRowHeight="12" outlineLevelRow="1" outlineLevelCol="1" x14ac:dyDescent="0.25"/>
  <cols>
    <col min="1" max="1" width="15.7109375" style="71" bestFit="1" customWidth="1"/>
    <col min="2" max="2" width="21" style="71" bestFit="1" customWidth="1"/>
    <col min="3" max="3" width="13.140625" style="71" bestFit="1" customWidth="1"/>
    <col min="4" max="4" width="18.5703125" style="71" bestFit="1" customWidth="1"/>
    <col min="5" max="5" width="23.42578125" style="73" bestFit="1" customWidth="1" outlineLevel="1"/>
    <col min="6" max="6" width="25" style="73" bestFit="1" customWidth="1" outlineLevel="1"/>
    <col min="7" max="7" width="20" style="71" bestFit="1" customWidth="1" outlineLevel="1"/>
    <col min="8" max="8" width="20.5703125" style="71" bestFit="1" customWidth="1" outlineLevel="1"/>
    <col min="9" max="10" width="18.7109375" style="71" bestFit="1" customWidth="1" outlineLevel="1"/>
    <col min="11" max="12" width="19.5703125" style="71" bestFit="1" customWidth="1" outlineLevel="1"/>
    <col min="13" max="13" width="10.85546875" style="71" hidden="1" customWidth="1" outlineLevel="1"/>
    <col min="14" max="14" width="22.140625" style="72" bestFit="1" customWidth="1" outlineLevel="1"/>
    <col min="15" max="15" width="22.42578125" style="74" bestFit="1" customWidth="1"/>
    <col min="16" max="16" width="18.28515625" style="75" bestFit="1" customWidth="1"/>
    <col min="17" max="17" width="22.42578125" style="74" bestFit="1" customWidth="1" outlineLevel="1"/>
    <col min="18" max="18" width="20.5703125" style="74" bestFit="1" customWidth="1" outlineLevel="1"/>
    <col min="19" max="19" width="24.28515625" style="74" bestFit="1" customWidth="1"/>
    <col min="20" max="20" width="24.85546875" style="74" bestFit="1" customWidth="1"/>
    <col min="21" max="21" width="0" style="74" hidden="1" customWidth="1"/>
    <col min="22" max="22" width="2.7109375" style="74" hidden="1" customWidth="1"/>
    <col min="23" max="23" width="11" style="74" hidden="1" customWidth="1" outlineLevel="1"/>
    <col min="24" max="27" width="13.140625" style="74" hidden="1" customWidth="1" outlineLevel="1"/>
    <col min="28" max="28" width="2.42578125" style="74" hidden="1" customWidth="1"/>
    <col min="29" max="29" width="11" style="74" hidden="1" customWidth="1" outlineLevel="1"/>
    <col min="30" max="30" width="12.140625" style="74" hidden="1" customWidth="1" outlineLevel="1"/>
    <col min="31" max="33" width="10.85546875" style="74" hidden="1" customWidth="1" outlineLevel="1"/>
    <col min="34" max="34" width="2.5703125" style="74" hidden="1" customWidth="1"/>
    <col min="35" max="35" width="11" style="74" hidden="1" customWidth="1" outlineLevel="1"/>
    <col min="36" max="36" width="12.140625" style="74" hidden="1" customWidth="1" outlineLevel="1"/>
    <col min="37" max="38" width="12.85546875" style="74" hidden="1" customWidth="1" outlineLevel="1"/>
    <col min="39" max="39" width="10.85546875" style="74" hidden="1" customWidth="1" outlineLevel="1"/>
    <col min="40" max="40" width="3.140625" style="74" hidden="1" customWidth="1"/>
    <col min="41" max="41" width="11" style="74" hidden="1" customWidth="1" outlineLevel="1"/>
    <col min="42" max="42" width="12.140625" style="74" hidden="1" customWidth="1" outlineLevel="1"/>
    <col min="43" max="45" width="10.85546875" style="74" hidden="1" customWidth="1" outlineLevel="1"/>
    <col min="46" max="46" width="3.42578125" style="74" hidden="1" customWidth="1"/>
    <col min="47" max="47" width="11" style="74" hidden="1" customWidth="1" outlineLevel="1" collapsed="1"/>
    <col min="48" max="48" width="12.140625" style="74" hidden="1" customWidth="1" outlineLevel="1"/>
    <col min="49" max="50" width="10.85546875" style="71" hidden="1" customWidth="1" outlineLevel="1"/>
    <col min="51" max="51" width="7.140625" style="71" hidden="1" customWidth="1" outlineLevel="1"/>
    <col min="52" max="52" width="10.85546875" style="71" collapsed="1"/>
    <col min="53" max="16384" width="10.85546875" style="71"/>
  </cols>
  <sheetData>
    <row r="1" spans="1:6" x14ac:dyDescent="0.25">
      <c r="A1" s="662" t="s">
        <v>535</v>
      </c>
      <c r="B1" s="662"/>
      <c r="C1" s="662"/>
    </row>
    <row r="2" spans="1:6" hidden="1" outlineLevel="1" x14ac:dyDescent="0.25">
      <c r="A2" s="651" t="s">
        <v>21</v>
      </c>
      <c r="B2" s="651"/>
      <c r="C2" s="651"/>
      <c r="D2" s="76"/>
      <c r="E2" s="78"/>
      <c r="F2" s="77"/>
    </row>
    <row r="3" spans="1:6" hidden="1" outlineLevel="1" x14ac:dyDescent="0.25">
      <c r="A3" s="76"/>
      <c r="B3" s="76"/>
      <c r="C3" s="76"/>
      <c r="D3" s="76"/>
      <c r="E3" s="78"/>
      <c r="F3" s="77"/>
    </row>
    <row r="4" spans="1:6" hidden="1" outlineLevel="1" x14ac:dyDescent="0.25">
      <c r="A4" s="652" t="s">
        <v>22</v>
      </c>
      <c r="B4" s="653"/>
      <c r="C4" s="653"/>
      <c r="D4" s="76"/>
      <c r="E4" s="78"/>
      <c r="F4" s="77"/>
    </row>
    <row r="5" spans="1:6" hidden="1" outlineLevel="1" x14ac:dyDescent="0.25">
      <c r="A5" s="49"/>
      <c r="B5" s="76"/>
      <c r="C5" s="76"/>
      <c r="D5" s="76"/>
      <c r="E5" s="78"/>
      <c r="F5" s="77"/>
    </row>
    <row r="6" spans="1:6" hidden="1" outlineLevel="1" x14ac:dyDescent="0.25">
      <c r="A6" s="654" t="s">
        <v>23</v>
      </c>
      <c r="B6" s="655"/>
      <c r="C6" s="76"/>
      <c r="D6" s="76"/>
      <c r="E6" s="78"/>
      <c r="F6" s="77"/>
    </row>
    <row r="7" spans="1:6" hidden="1" outlineLevel="1" x14ac:dyDescent="0.25">
      <c r="A7" s="656" t="s">
        <v>24</v>
      </c>
      <c r="B7" s="657"/>
      <c r="C7" s="657"/>
      <c r="D7" s="76"/>
    </row>
    <row r="8" spans="1:6" ht="12.75" hidden="1" outlineLevel="1" thickBot="1" x14ac:dyDescent="0.3">
      <c r="A8" s="76"/>
      <c r="B8" s="76"/>
      <c r="C8" s="76"/>
      <c r="D8" s="76"/>
      <c r="E8" s="78"/>
      <c r="F8" s="77"/>
    </row>
    <row r="9" spans="1:6" ht="12.75" hidden="1" outlineLevel="1" thickBot="1" x14ac:dyDescent="0.3">
      <c r="A9" s="76"/>
      <c r="B9" s="76"/>
      <c r="C9" s="76"/>
      <c r="D9" s="50" t="s">
        <v>25</v>
      </c>
      <c r="E9" s="88" t="s">
        <v>26</v>
      </c>
      <c r="F9" s="79"/>
    </row>
    <row r="10" spans="1:6" hidden="1" outlineLevel="1" x14ac:dyDescent="0.25">
      <c r="A10" s="51" t="s">
        <v>27</v>
      </c>
      <c r="B10" s="52" t="s">
        <v>28</v>
      </c>
      <c r="C10" s="53" t="s">
        <v>29</v>
      </c>
      <c r="D10" s="54"/>
      <c r="E10" s="95"/>
      <c r="F10" s="55"/>
    </row>
    <row r="11" spans="1:6" hidden="1" outlineLevel="1" x14ac:dyDescent="0.25">
      <c r="A11" s="56" t="s">
        <v>30</v>
      </c>
      <c r="B11" s="57" t="s">
        <v>31</v>
      </c>
      <c r="C11" s="58" t="s">
        <v>32</v>
      </c>
      <c r="D11" s="59"/>
      <c r="E11" s="90" t="e">
        <f>0.15+0.85*$D$11/$D$10</f>
        <v>#DIV/0!</v>
      </c>
    </row>
    <row r="12" spans="1:6" hidden="1" outlineLevel="1" x14ac:dyDescent="0.25">
      <c r="A12" s="60"/>
      <c r="B12" s="57" t="s">
        <v>33</v>
      </c>
      <c r="C12" s="58" t="s">
        <v>32</v>
      </c>
      <c r="D12" s="61"/>
      <c r="E12" s="91" t="e">
        <f>0.15+0.85*$D$12/$D$10</f>
        <v>#DIV/0!</v>
      </c>
    </row>
    <row r="13" spans="1:6" hidden="1" outlineLevel="1" x14ac:dyDescent="0.25">
      <c r="A13" s="60"/>
      <c r="B13" s="57" t="s">
        <v>34</v>
      </c>
      <c r="C13" s="58" t="s">
        <v>32</v>
      </c>
      <c r="D13" s="62"/>
      <c r="E13" s="92" t="e">
        <f>0.15+0.85*$D$13/$D$10</f>
        <v>#DIV/0!</v>
      </c>
    </row>
    <row r="14" spans="1:6" hidden="1" outlineLevel="1" x14ac:dyDescent="0.25">
      <c r="A14" s="60"/>
      <c r="B14" s="57" t="s">
        <v>35</v>
      </c>
      <c r="C14" s="58" t="s">
        <v>32</v>
      </c>
      <c r="D14" s="63"/>
      <c r="E14" s="93" t="e">
        <f>0.15+0.85*$D$14/$D$10</f>
        <v>#DIV/0!</v>
      </c>
    </row>
    <row r="15" spans="1:6" ht="12.75" hidden="1" outlineLevel="1" thickBot="1" x14ac:dyDescent="0.3">
      <c r="A15" s="64"/>
      <c r="B15" s="65" t="s">
        <v>36</v>
      </c>
      <c r="C15" s="66" t="s">
        <v>32</v>
      </c>
      <c r="D15" s="67"/>
      <c r="E15" s="94" t="e">
        <f>0.15+0.85*$D$15/$D$10</f>
        <v>#DIV/0!</v>
      </c>
    </row>
    <row r="16" spans="1:6" hidden="1" outlineLevel="1" x14ac:dyDescent="0.25"/>
    <row r="17" spans="1:51" outlineLevel="1" x14ac:dyDescent="0.25"/>
    <row r="18" spans="1:51" ht="12.75" thickBot="1" x14ac:dyDescent="0.3">
      <c r="O18" s="658" t="s">
        <v>50</v>
      </c>
      <c r="P18" s="658"/>
    </row>
    <row r="19" spans="1:51" ht="64.5" thickBot="1" x14ac:dyDescent="0.3">
      <c r="A19" s="407" t="s">
        <v>0</v>
      </c>
      <c r="B19" s="408" t="s">
        <v>1</v>
      </c>
      <c r="C19" s="408" t="s">
        <v>2</v>
      </c>
      <c r="D19" s="408" t="s">
        <v>493</v>
      </c>
      <c r="E19" s="408" t="s">
        <v>119</v>
      </c>
      <c r="F19" s="408" t="s">
        <v>237</v>
      </c>
      <c r="G19" s="410" t="s">
        <v>4</v>
      </c>
      <c r="H19" s="453" t="s">
        <v>223</v>
      </c>
      <c r="I19" s="408" t="s">
        <v>5</v>
      </c>
      <c r="J19" s="408" t="s">
        <v>6</v>
      </c>
      <c r="K19" s="408" t="s">
        <v>8</v>
      </c>
      <c r="L19" s="408" t="s">
        <v>9</v>
      </c>
      <c r="M19" s="454" t="s">
        <v>10</v>
      </c>
      <c r="N19" s="455" t="s">
        <v>7</v>
      </c>
      <c r="O19" s="456" t="s">
        <v>217</v>
      </c>
      <c r="P19" s="457" t="s">
        <v>37</v>
      </c>
      <c r="Q19" s="458" t="s">
        <v>39</v>
      </c>
      <c r="R19" s="459" t="s">
        <v>38</v>
      </c>
      <c r="S19" s="416" t="s">
        <v>52</v>
      </c>
      <c r="T19" s="416" t="s">
        <v>51</v>
      </c>
      <c r="U19" s="417" t="s">
        <v>53</v>
      </c>
      <c r="V19" s="418"/>
      <c r="W19" s="419" t="s">
        <v>41</v>
      </c>
      <c r="X19" s="420" t="s">
        <v>40</v>
      </c>
      <c r="Y19" s="420" t="s">
        <v>220</v>
      </c>
      <c r="Z19" s="420" t="s">
        <v>55</v>
      </c>
      <c r="AA19" s="421" t="s">
        <v>54</v>
      </c>
      <c r="AB19" s="422"/>
      <c r="AC19" s="423" t="s">
        <v>43</v>
      </c>
      <c r="AD19" s="424" t="s">
        <v>42</v>
      </c>
      <c r="AE19" s="424" t="s">
        <v>222</v>
      </c>
      <c r="AF19" s="424" t="s">
        <v>221</v>
      </c>
      <c r="AG19" s="425" t="s">
        <v>56</v>
      </c>
      <c r="AH19" s="426"/>
      <c r="AI19" s="427" t="s">
        <v>45</v>
      </c>
      <c r="AJ19" s="428" t="s">
        <v>44</v>
      </c>
      <c r="AK19" s="428" t="s">
        <v>61</v>
      </c>
      <c r="AL19" s="428" t="s">
        <v>60</v>
      </c>
      <c r="AM19" s="429" t="s">
        <v>57</v>
      </c>
      <c r="AN19" s="430"/>
      <c r="AO19" s="431" t="s">
        <v>47</v>
      </c>
      <c r="AP19" s="432" t="s">
        <v>46</v>
      </c>
      <c r="AQ19" s="432" t="s">
        <v>63</v>
      </c>
      <c r="AR19" s="432" t="s">
        <v>62</v>
      </c>
      <c r="AS19" s="433" t="s">
        <v>58</v>
      </c>
      <c r="AT19" s="434"/>
      <c r="AU19" s="460" t="s">
        <v>49</v>
      </c>
      <c r="AV19" s="461" t="s">
        <v>48</v>
      </c>
      <c r="AW19" s="437" t="s">
        <v>65</v>
      </c>
      <c r="AX19" s="437" t="s">
        <v>64</v>
      </c>
      <c r="AY19" s="438" t="s">
        <v>59</v>
      </c>
    </row>
    <row r="20" spans="1:51" s="20" customFormat="1" ht="12.75" x14ac:dyDescent="0.25">
      <c r="A20" s="439">
        <v>4</v>
      </c>
      <c r="B20" s="441" t="s">
        <v>283</v>
      </c>
      <c r="C20" s="119" t="s">
        <v>284</v>
      </c>
      <c r="D20" s="462" t="s">
        <v>491</v>
      </c>
      <c r="E20" s="667" t="str">
        <f>CONCATENATE(C20,J20)</f>
        <v>032001LEAS</v>
      </c>
      <c r="F20" s="96" t="str">
        <f>CONCATENATE(C20,J20,M20,K20,M20,L20)</f>
        <v>032001LEAS_Princ_Nouveau</v>
      </c>
      <c r="G20" s="463" t="s">
        <v>344</v>
      </c>
      <c r="H20" s="463">
        <v>2009</v>
      </c>
      <c r="I20" s="96" t="s">
        <v>74</v>
      </c>
      <c r="J20" s="96" t="s">
        <v>85</v>
      </c>
      <c r="K20" s="96" t="s">
        <v>345</v>
      </c>
      <c r="L20" s="464" t="s">
        <v>346</v>
      </c>
      <c r="M20" s="465" t="s">
        <v>10</v>
      </c>
      <c r="N20" s="466">
        <v>10</v>
      </c>
      <c r="O20" s="451"/>
      <c r="P20" s="225"/>
      <c r="Q20" s="534">
        <f>O20*(P20+1)</f>
        <v>0</v>
      </c>
      <c r="R20" s="122">
        <f>Q20/12</f>
        <v>0</v>
      </c>
      <c r="S20" s="671">
        <f>SUM(Q20:Q21)</f>
        <v>0</v>
      </c>
      <c r="T20" s="659">
        <f>SUM(R20:R21)</f>
        <v>0</v>
      </c>
      <c r="U20" s="669"/>
      <c r="V20" s="669"/>
      <c r="W20" s="103" t="e">
        <f>Q20*$E$11</f>
        <v>#DIV/0!</v>
      </c>
      <c r="X20" s="102" t="e">
        <f>W20/12</f>
        <v>#DIV/0!</v>
      </c>
      <c r="Y20" s="665" t="e">
        <f>SUM(W20:W21)</f>
        <v>#DIV/0!</v>
      </c>
      <c r="Z20" s="646" t="e">
        <f>SUM(X20:X21)</f>
        <v>#DIV/0!</v>
      </c>
      <c r="AA20" s="669"/>
      <c r="AB20" s="649"/>
      <c r="AC20" s="103" t="e">
        <f>Q20*$E$12</f>
        <v>#DIV/0!</v>
      </c>
      <c r="AD20" s="102" t="e">
        <f>AC20/12</f>
        <v>#DIV/0!</v>
      </c>
      <c r="AE20" s="665" t="e">
        <f>SUM(AC20:AC21)</f>
        <v>#DIV/0!</v>
      </c>
      <c r="AF20" s="646" t="e">
        <f>SUM(AD20:AD21)</f>
        <v>#DIV/0!</v>
      </c>
      <c r="AG20" s="669"/>
      <c r="AH20" s="649"/>
      <c r="AI20" s="103" t="e">
        <f>Q20*$E$13</f>
        <v>#DIV/0!</v>
      </c>
      <c r="AJ20" s="102" t="e">
        <f>AI20/12</f>
        <v>#DIV/0!</v>
      </c>
      <c r="AK20" s="665" t="e">
        <f>SUM(AI20:AI21)</f>
        <v>#DIV/0!</v>
      </c>
      <c r="AL20" s="646" t="e">
        <f>SUM(AJ20:AJ21)</f>
        <v>#DIV/0!</v>
      </c>
      <c r="AM20" s="669"/>
      <c r="AN20" s="649"/>
      <c r="AO20" s="103" t="e">
        <f>Q20*$E$14</f>
        <v>#DIV/0!</v>
      </c>
      <c r="AP20" s="102" t="e">
        <f>AO20/12</f>
        <v>#DIV/0!</v>
      </c>
      <c r="AQ20" s="665" t="e">
        <f>SUM(AO20:AO21)</f>
        <v>#DIV/0!</v>
      </c>
      <c r="AR20" s="646" t="e">
        <f>SUM(AP20:AP21)</f>
        <v>#DIV/0!</v>
      </c>
      <c r="AS20" s="669"/>
      <c r="AT20" s="665"/>
      <c r="AU20" s="103" t="e">
        <f>Q20*$E$15</f>
        <v>#DIV/0!</v>
      </c>
      <c r="AV20" s="102" t="e">
        <f>AU20/12</f>
        <v>#DIV/0!</v>
      </c>
      <c r="AW20" s="674" t="e">
        <f>SUM(AU20:AU21)</f>
        <v>#DIV/0!</v>
      </c>
      <c r="AX20" s="646" t="e">
        <f>SUM(AV20:AV21)</f>
        <v>#DIV/0!</v>
      </c>
      <c r="AY20" s="669"/>
    </row>
    <row r="21" spans="1:51" s="20" customFormat="1" ht="13.5" thickBot="1" x14ac:dyDescent="0.3">
      <c r="A21" s="443">
        <v>4</v>
      </c>
      <c r="B21" s="380" t="s">
        <v>283</v>
      </c>
      <c r="C21" s="118" t="s">
        <v>284</v>
      </c>
      <c r="D21" s="467" t="s">
        <v>491</v>
      </c>
      <c r="E21" s="668"/>
      <c r="F21" s="111" t="str">
        <f>CONCATENATE(C21,J21,M21,K21,M21,L21)</f>
        <v>032001LEAS_Princ_Ancien</v>
      </c>
      <c r="G21" s="468" t="s">
        <v>347</v>
      </c>
      <c r="H21" s="468">
        <v>1995</v>
      </c>
      <c r="I21" s="111" t="s">
        <v>74</v>
      </c>
      <c r="J21" s="111" t="s">
        <v>85</v>
      </c>
      <c r="K21" s="111" t="s">
        <v>345</v>
      </c>
      <c r="L21" s="469" t="s">
        <v>348</v>
      </c>
      <c r="M21" s="470" t="s">
        <v>10</v>
      </c>
      <c r="N21" s="471">
        <v>10</v>
      </c>
      <c r="O21" s="486"/>
      <c r="P21" s="488"/>
      <c r="Q21" s="535">
        <f>O21*(P21+1)</f>
        <v>0</v>
      </c>
      <c r="R21" s="130">
        <f t="shared" ref="R21:R22" si="0">Q21/12</f>
        <v>0</v>
      </c>
      <c r="S21" s="672"/>
      <c r="T21" s="661"/>
      <c r="U21" s="670"/>
      <c r="V21" s="673"/>
      <c r="W21" s="115" t="e">
        <f>Q21*$E$11</f>
        <v>#DIV/0!</v>
      </c>
      <c r="X21" s="446" t="e">
        <f t="shared" ref="X21:X22" si="1">W21/12</f>
        <v>#DIV/0!</v>
      </c>
      <c r="Y21" s="666"/>
      <c r="Z21" s="648"/>
      <c r="AA21" s="670"/>
      <c r="AB21" s="650"/>
      <c r="AC21" s="115" t="e">
        <f>Q21*$E$12</f>
        <v>#DIV/0!</v>
      </c>
      <c r="AD21" s="446" t="e">
        <f t="shared" ref="AD21:AD22" si="2">AC21/12</f>
        <v>#DIV/0!</v>
      </c>
      <c r="AE21" s="666"/>
      <c r="AF21" s="648"/>
      <c r="AG21" s="670"/>
      <c r="AH21" s="650"/>
      <c r="AI21" s="115" t="e">
        <f>Q21*$E$13</f>
        <v>#DIV/0!</v>
      </c>
      <c r="AJ21" s="446" t="e">
        <f t="shared" ref="AJ21:AJ22" si="3">AI21/12</f>
        <v>#DIV/0!</v>
      </c>
      <c r="AK21" s="666"/>
      <c r="AL21" s="648"/>
      <c r="AM21" s="670"/>
      <c r="AN21" s="650"/>
      <c r="AO21" s="115" t="e">
        <f>Q21*$E$14</f>
        <v>#DIV/0!</v>
      </c>
      <c r="AP21" s="446" t="e">
        <f t="shared" ref="AP21:AP22" si="4">AO21/12</f>
        <v>#DIV/0!</v>
      </c>
      <c r="AQ21" s="666"/>
      <c r="AR21" s="648"/>
      <c r="AS21" s="670"/>
      <c r="AT21" s="676"/>
      <c r="AU21" s="115" t="e">
        <f>Q21*$E$15</f>
        <v>#DIV/0!</v>
      </c>
      <c r="AV21" s="116" t="e">
        <f t="shared" ref="AV21:AV22" si="5">AU21/12</f>
        <v>#DIV/0!</v>
      </c>
      <c r="AW21" s="675"/>
      <c r="AX21" s="648"/>
      <c r="AY21" s="670"/>
    </row>
    <row r="22" spans="1:51" ht="13.5" thickBot="1" x14ac:dyDescent="0.3">
      <c r="A22" s="472">
        <v>5</v>
      </c>
      <c r="B22" s="473" t="s">
        <v>307</v>
      </c>
      <c r="C22" s="474" t="s">
        <v>308</v>
      </c>
      <c r="D22" s="475" t="s">
        <v>491</v>
      </c>
      <c r="E22" s="476" t="str">
        <f>CONCATENATE(C22,J22)</f>
        <v>040001LEAS</v>
      </c>
      <c r="F22" s="477" t="str">
        <f>CONCATENATE(C22,J22,M22,K22,M22,L22)</f>
        <v>040001LEAS_Princ_Ancien</v>
      </c>
      <c r="G22" s="478" t="s">
        <v>347</v>
      </c>
      <c r="H22" s="478">
        <v>1996</v>
      </c>
      <c r="I22" s="477" t="s">
        <v>74</v>
      </c>
      <c r="J22" s="477" t="s">
        <v>85</v>
      </c>
      <c r="K22" s="477" t="s">
        <v>345</v>
      </c>
      <c r="L22" s="479" t="s">
        <v>348</v>
      </c>
      <c r="M22" s="480" t="s">
        <v>10</v>
      </c>
      <c r="N22" s="480">
        <v>10</v>
      </c>
      <c r="O22" s="487"/>
      <c r="P22" s="372"/>
      <c r="Q22" s="536">
        <f>O22*(P22+1)</f>
        <v>0</v>
      </c>
      <c r="R22" s="537">
        <f t="shared" si="0"/>
        <v>0</v>
      </c>
      <c r="S22" s="538">
        <f>Q22</f>
        <v>0</v>
      </c>
      <c r="T22" s="539">
        <f>R22</f>
        <v>0</v>
      </c>
      <c r="U22" s="484"/>
      <c r="V22" s="386"/>
      <c r="W22" s="485" t="e">
        <f>Q22*$E$11</f>
        <v>#DIV/0!</v>
      </c>
      <c r="X22" s="481" t="e">
        <f t="shared" si="1"/>
        <v>#DIV/0!</v>
      </c>
      <c r="Y22" s="482" t="e">
        <f>W22</f>
        <v>#DIV/0!</v>
      </c>
      <c r="Z22" s="483" t="e">
        <f>X22</f>
        <v>#DIV/0!</v>
      </c>
      <c r="AA22" s="484"/>
      <c r="AB22" s="386"/>
      <c r="AC22" s="115" t="e">
        <f>Q22*$E$12</f>
        <v>#DIV/0!</v>
      </c>
      <c r="AD22" s="446" t="e">
        <f t="shared" si="2"/>
        <v>#DIV/0!</v>
      </c>
      <c r="AE22" s="386" t="e">
        <f>AC22</f>
        <v>#DIV/0!</v>
      </c>
      <c r="AF22" s="386" t="e">
        <f>AD22</f>
        <v>#DIV/0!</v>
      </c>
      <c r="AG22" s="386"/>
      <c r="AH22" s="386"/>
      <c r="AI22" s="485" t="e">
        <f>Q22*$E$13</f>
        <v>#DIV/0!</v>
      </c>
      <c r="AJ22" s="481" t="e">
        <f t="shared" si="3"/>
        <v>#DIV/0!</v>
      </c>
      <c r="AK22" s="482" t="e">
        <f>AI22</f>
        <v>#DIV/0!</v>
      </c>
      <c r="AL22" s="483" t="e">
        <f>AJ22</f>
        <v>#DIV/0!</v>
      </c>
      <c r="AM22" s="484"/>
      <c r="AN22" s="386"/>
      <c r="AO22" s="485" t="e">
        <f>Q22*$E$14</f>
        <v>#DIV/0!</v>
      </c>
      <c r="AP22" s="481" t="e">
        <f t="shared" si="4"/>
        <v>#DIV/0!</v>
      </c>
      <c r="AQ22" s="482" t="e">
        <f>AO22</f>
        <v>#DIV/0!</v>
      </c>
      <c r="AR22" s="483" t="e">
        <f>AP22</f>
        <v>#DIV/0!</v>
      </c>
      <c r="AS22" s="484"/>
      <c r="AT22" s="386"/>
      <c r="AU22" s="485" t="e">
        <f>Q22*$E$15</f>
        <v>#DIV/0!</v>
      </c>
      <c r="AV22" s="481" t="e">
        <f t="shared" si="5"/>
        <v>#DIV/0!</v>
      </c>
      <c r="AW22" s="482" t="e">
        <f>AU22</f>
        <v>#DIV/0!</v>
      </c>
      <c r="AX22" s="483" t="e">
        <f>AV22</f>
        <v>#DIV/0!</v>
      </c>
      <c r="AY22" s="484"/>
    </row>
    <row r="23" spans="1:51" ht="12.75" x14ac:dyDescent="0.25">
      <c r="A23" s="383"/>
      <c r="B23" s="383"/>
      <c r="C23" s="383"/>
      <c r="D23" s="385"/>
      <c r="E23" s="384"/>
      <c r="F23" s="384"/>
      <c r="G23" s="383"/>
      <c r="H23" s="383"/>
      <c r="I23" s="383"/>
      <c r="J23" s="383"/>
      <c r="K23" s="383"/>
      <c r="L23" s="383"/>
      <c r="M23" s="383"/>
      <c r="N23" s="385"/>
      <c r="O23" s="386"/>
      <c r="P23" s="387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386"/>
      <c r="AL23" s="386"/>
      <c r="AM23" s="386"/>
      <c r="AN23" s="386"/>
      <c r="AO23" s="386"/>
      <c r="AP23" s="386"/>
      <c r="AQ23" s="386"/>
      <c r="AR23" s="386"/>
      <c r="AS23" s="386"/>
      <c r="AT23" s="386"/>
      <c r="AU23" s="386"/>
      <c r="AV23" s="386"/>
      <c r="AW23" s="383"/>
      <c r="AX23" s="383"/>
      <c r="AY23" s="383"/>
    </row>
    <row r="24" spans="1:51" x14ac:dyDescent="0.25">
      <c r="D24" s="72"/>
    </row>
    <row r="25" spans="1:51" x14ac:dyDescent="0.25">
      <c r="D25" s="72"/>
      <c r="AW25" s="74"/>
      <c r="AX25" s="74"/>
      <c r="AY25" s="74"/>
    </row>
    <row r="26" spans="1:51" x14ac:dyDescent="0.25">
      <c r="D26" s="72"/>
    </row>
    <row r="27" spans="1:51" x14ac:dyDescent="0.25">
      <c r="D27" s="72"/>
    </row>
    <row r="28" spans="1:51" x14ac:dyDescent="0.25">
      <c r="D28" s="72"/>
    </row>
    <row r="29" spans="1:51" x14ac:dyDescent="0.25">
      <c r="D29" s="72"/>
    </row>
    <row r="30" spans="1:51" x14ac:dyDescent="0.25">
      <c r="D30" s="72"/>
    </row>
    <row r="31" spans="1:51" x14ac:dyDescent="0.25">
      <c r="D31" s="72"/>
    </row>
    <row r="32" spans="1:51" x14ac:dyDescent="0.25">
      <c r="D32" s="72"/>
    </row>
    <row r="33" spans="4:4" x14ac:dyDescent="0.25">
      <c r="D33" s="72"/>
    </row>
    <row r="34" spans="4:4" x14ac:dyDescent="0.25">
      <c r="D34" s="72"/>
    </row>
    <row r="35" spans="4:4" x14ac:dyDescent="0.25">
      <c r="D35" s="72"/>
    </row>
    <row r="36" spans="4:4" x14ac:dyDescent="0.25">
      <c r="D36" s="72"/>
    </row>
    <row r="37" spans="4:4" x14ac:dyDescent="0.25">
      <c r="D37" s="72"/>
    </row>
    <row r="38" spans="4:4" x14ac:dyDescent="0.25">
      <c r="D38" s="72"/>
    </row>
    <row r="39" spans="4:4" x14ac:dyDescent="0.25">
      <c r="D39" s="72"/>
    </row>
    <row r="40" spans="4:4" x14ac:dyDescent="0.25">
      <c r="D40" s="72"/>
    </row>
    <row r="41" spans="4:4" x14ac:dyDescent="0.25">
      <c r="D41" s="72"/>
    </row>
    <row r="42" spans="4:4" x14ac:dyDescent="0.25">
      <c r="D42" s="72"/>
    </row>
    <row r="43" spans="4:4" x14ac:dyDescent="0.25">
      <c r="D43" s="72"/>
    </row>
    <row r="44" spans="4:4" x14ac:dyDescent="0.25">
      <c r="D44" s="72"/>
    </row>
    <row r="45" spans="4:4" x14ac:dyDescent="0.25">
      <c r="D45" s="72"/>
    </row>
    <row r="46" spans="4:4" x14ac:dyDescent="0.25">
      <c r="D46" s="72"/>
    </row>
    <row r="47" spans="4:4" x14ac:dyDescent="0.25">
      <c r="D47" s="72"/>
    </row>
    <row r="48" spans="4:4" x14ac:dyDescent="0.25">
      <c r="D48" s="72"/>
    </row>
    <row r="49" spans="4:4" x14ac:dyDescent="0.25">
      <c r="D49" s="72"/>
    </row>
    <row r="50" spans="4:4" x14ac:dyDescent="0.25">
      <c r="D50" s="72"/>
    </row>
    <row r="51" spans="4:4" x14ac:dyDescent="0.25">
      <c r="D51" s="72"/>
    </row>
    <row r="52" spans="4:4" x14ac:dyDescent="0.25">
      <c r="D52" s="72"/>
    </row>
    <row r="53" spans="4:4" x14ac:dyDescent="0.25">
      <c r="D53" s="72"/>
    </row>
    <row r="54" spans="4:4" x14ac:dyDescent="0.25">
      <c r="D54" s="72"/>
    </row>
    <row r="55" spans="4:4" x14ac:dyDescent="0.25">
      <c r="D55" s="72"/>
    </row>
    <row r="56" spans="4:4" x14ac:dyDescent="0.25">
      <c r="D56" s="72"/>
    </row>
    <row r="57" spans="4:4" x14ac:dyDescent="0.25">
      <c r="D57" s="72"/>
    </row>
    <row r="58" spans="4:4" x14ac:dyDescent="0.25">
      <c r="D58" s="72"/>
    </row>
    <row r="59" spans="4:4" x14ac:dyDescent="0.25">
      <c r="D59" s="72"/>
    </row>
    <row r="60" spans="4:4" x14ac:dyDescent="0.25">
      <c r="D60" s="72"/>
    </row>
    <row r="61" spans="4:4" x14ac:dyDescent="0.25">
      <c r="D61" s="72"/>
    </row>
    <row r="62" spans="4:4" x14ac:dyDescent="0.25">
      <c r="D62" s="72"/>
    </row>
    <row r="63" spans="4:4" x14ac:dyDescent="0.25">
      <c r="D63" s="72"/>
    </row>
    <row r="64" spans="4:4" x14ac:dyDescent="0.25">
      <c r="D64" s="72"/>
    </row>
    <row r="65" spans="4:4" x14ac:dyDescent="0.25">
      <c r="D65" s="72"/>
    </row>
    <row r="66" spans="4:4" x14ac:dyDescent="0.25">
      <c r="D66" s="72"/>
    </row>
    <row r="67" spans="4:4" x14ac:dyDescent="0.25">
      <c r="D67" s="72"/>
    </row>
    <row r="68" spans="4:4" x14ac:dyDescent="0.25">
      <c r="D68" s="72"/>
    </row>
    <row r="69" spans="4:4" x14ac:dyDescent="0.25">
      <c r="D69" s="72"/>
    </row>
    <row r="70" spans="4:4" x14ac:dyDescent="0.25">
      <c r="D70" s="72"/>
    </row>
    <row r="71" spans="4:4" x14ac:dyDescent="0.25">
      <c r="D71" s="72"/>
    </row>
    <row r="72" spans="4:4" x14ac:dyDescent="0.25">
      <c r="D72" s="72"/>
    </row>
    <row r="73" spans="4:4" x14ac:dyDescent="0.25">
      <c r="D73" s="72"/>
    </row>
    <row r="74" spans="4:4" x14ac:dyDescent="0.25">
      <c r="D74" s="72"/>
    </row>
    <row r="75" spans="4:4" x14ac:dyDescent="0.25">
      <c r="D75" s="72"/>
    </row>
    <row r="76" spans="4:4" x14ac:dyDescent="0.25">
      <c r="D76" s="72"/>
    </row>
    <row r="77" spans="4:4" x14ac:dyDescent="0.25">
      <c r="D77" s="72"/>
    </row>
    <row r="78" spans="4:4" x14ac:dyDescent="0.25">
      <c r="D78" s="72"/>
    </row>
    <row r="79" spans="4:4" x14ac:dyDescent="0.25">
      <c r="D79" s="72"/>
    </row>
    <row r="80" spans="4:4" x14ac:dyDescent="0.25">
      <c r="D80" s="72"/>
    </row>
    <row r="81" spans="4:4" x14ac:dyDescent="0.25">
      <c r="D81" s="72"/>
    </row>
    <row r="82" spans="4:4" x14ac:dyDescent="0.25">
      <c r="D82" s="72"/>
    </row>
    <row r="83" spans="4:4" x14ac:dyDescent="0.25">
      <c r="D83" s="72"/>
    </row>
    <row r="84" spans="4:4" x14ac:dyDescent="0.25">
      <c r="D84" s="72"/>
    </row>
    <row r="85" spans="4:4" x14ac:dyDescent="0.25">
      <c r="D85" s="72"/>
    </row>
    <row r="86" spans="4:4" x14ac:dyDescent="0.25">
      <c r="D86" s="72"/>
    </row>
    <row r="87" spans="4:4" x14ac:dyDescent="0.25">
      <c r="D87" s="72"/>
    </row>
    <row r="88" spans="4:4" x14ac:dyDescent="0.25">
      <c r="D88" s="72"/>
    </row>
    <row r="89" spans="4:4" x14ac:dyDescent="0.25">
      <c r="D89" s="72"/>
    </row>
    <row r="90" spans="4:4" x14ac:dyDescent="0.25">
      <c r="D90" s="72"/>
    </row>
    <row r="91" spans="4:4" x14ac:dyDescent="0.25">
      <c r="D91" s="72"/>
    </row>
    <row r="92" spans="4:4" x14ac:dyDescent="0.25">
      <c r="D92" s="72"/>
    </row>
  </sheetData>
  <sheetProtection algorithmName="SHA-512" hashValue="QMOJDoZAUO5s1RJdgotStPw2wE7lr6mcxSIYa6tzGM+tAZOYgFEA5WT2Ifoq9dkxB//fP2MmUFjYe19KdxdjUg==" saltValue="SQrQuQLP/Kt+IZZ4iCqE+A==" spinCount="100000" sheet="1" objects="1" scenarios="1"/>
  <autoFilter ref="A19:AY21"/>
  <dataConsolidate/>
  <mergeCells count="30">
    <mergeCell ref="A1:C1"/>
    <mergeCell ref="A2:C2"/>
    <mergeCell ref="A4:C4"/>
    <mergeCell ref="A6:B6"/>
    <mergeCell ref="A7:C7"/>
    <mergeCell ref="O18:P18"/>
    <mergeCell ref="AW20:AW21"/>
    <mergeCell ref="AX20:AX21"/>
    <mergeCell ref="AY20:AY21"/>
    <mergeCell ref="AB20:AB21"/>
    <mergeCell ref="Z20:Z21"/>
    <mergeCell ref="AH20:AH21"/>
    <mergeCell ref="AN20:AN21"/>
    <mergeCell ref="AT20:AT21"/>
    <mergeCell ref="AA20:AA21"/>
    <mergeCell ref="AE20:AE21"/>
    <mergeCell ref="AF20:AF21"/>
    <mergeCell ref="AG20:AG21"/>
    <mergeCell ref="AK20:AK21"/>
    <mergeCell ref="AL20:AL21"/>
    <mergeCell ref="AM20:AM21"/>
    <mergeCell ref="AQ20:AQ21"/>
    <mergeCell ref="E20:E21"/>
    <mergeCell ref="AR20:AR21"/>
    <mergeCell ref="AS20:AS21"/>
    <mergeCell ref="S20:S21"/>
    <mergeCell ref="T20:T21"/>
    <mergeCell ref="U20:U21"/>
    <mergeCell ref="Y20:Y21"/>
    <mergeCell ref="V20:V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2"/>
  <sheetViews>
    <sheetView topLeftCell="J1" zoomScale="118" zoomScaleNormal="118" workbookViewId="0">
      <selection activeCell="G30" sqref="G30"/>
    </sheetView>
  </sheetViews>
  <sheetFormatPr baseColWidth="10" defaultColWidth="10.85546875" defaultRowHeight="15.75" outlineLevelRow="1" outlineLevelCol="1" x14ac:dyDescent="0.3"/>
  <cols>
    <col min="1" max="1" width="13.85546875" style="489" bestFit="1" customWidth="1"/>
    <col min="2" max="2" width="19.7109375" style="489" bestFit="1" customWidth="1"/>
    <col min="3" max="3" width="11.85546875" style="489" bestFit="1" customWidth="1"/>
    <col min="4" max="4" width="18.28515625" style="489" bestFit="1" customWidth="1"/>
    <col min="5" max="5" width="21.7109375" style="489" bestFit="1" customWidth="1"/>
    <col min="6" max="6" width="23.140625" style="490" bestFit="1" customWidth="1" outlineLevel="1"/>
    <col min="7" max="7" width="26.28515625" style="489" bestFit="1" customWidth="1" outlineLevel="1"/>
    <col min="8" max="8" width="17" style="489" bestFit="1" customWidth="1" outlineLevel="1"/>
    <col min="9" max="9" width="17.42578125" style="489" bestFit="1" customWidth="1" outlineLevel="1"/>
    <col min="10" max="11" width="18.140625" style="489" bestFit="1" customWidth="1" outlineLevel="1"/>
    <col min="12" max="12" width="6.140625" style="489" hidden="1" customWidth="1" outlineLevel="1"/>
    <col min="13" max="13" width="21" style="134" bestFit="1" customWidth="1" outlineLevel="1"/>
    <col min="14" max="14" width="18.28515625" style="135" bestFit="1" customWidth="1"/>
    <col min="15" max="15" width="16.85546875" style="136" bestFit="1" customWidth="1"/>
    <col min="16" max="16" width="18.28515625" style="135" bestFit="1" customWidth="1" outlineLevel="1"/>
    <col min="17" max="17" width="19.140625" style="135" bestFit="1" customWidth="1" outlineLevel="1"/>
    <col min="18" max="18" width="19.42578125" style="135" bestFit="1" customWidth="1"/>
    <col min="19" max="19" width="20.28515625" style="135" bestFit="1" customWidth="1"/>
    <col min="20" max="20" width="0" style="135" hidden="1" customWidth="1"/>
    <col min="21" max="21" width="2.7109375" style="135" hidden="1" customWidth="1"/>
    <col min="22" max="22" width="11" style="135" hidden="1" customWidth="1" outlineLevel="1"/>
    <col min="23" max="26" width="13.140625" style="135" hidden="1" customWidth="1" outlineLevel="1"/>
    <col min="27" max="27" width="2.42578125" style="135" hidden="1" customWidth="1"/>
    <col min="28" max="28" width="11" style="135" hidden="1" customWidth="1" outlineLevel="1"/>
    <col min="29" max="29" width="12.140625" style="135" hidden="1" customWidth="1" outlineLevel="1"/>
    <col min="30" max="32" width="10.85546875" style="135" hidden="1" customWidth="1" outlineLevel="1"/>
    <col min="33" max="33" width="2.5703125" style="135" hidden="1" customWidth="1"/>
    <col min="34" max="34" width="11" style="135" hidden="1" customWidth="1" outlineLevel="1"/>
    <col min="35" max="35" width="12.140625" style="135" hidden="1" customWidth="1" outlineLevel="1"/>
    <col min="36" max="37" width="12.85546875" style="135" hidden="1" customWidth="1" outlineLevel="1"/>
    <col min="38" max="38" width="10.85546875" style="135" hidden="1" customWidth="1" outlineLevel="1"/>
    <col min="39" max="39" width="3.140625" style="135" hidden="1" customWidth="1"/>
    <col min="40" max="40" width="11" style="135" hidden="1" customWidth="1" outlineLevel="1"/>
    <col min="41" max="41" width="12.140625" style="135" hidden="1" customWidth="1" outlineLevel="1"/>
    <col min="42" max="44" width="10.85546875" style="135" hidden="1" customWidth="1" outlineLevel="1"/>
    <col min="45" max="45" width="3.42578125" style="135" hidden="1" customWidth="1"/>
    <col min="46" max="46" width="11" style="135" hidden="1" customWidth="1" outlineLevel="1" collapsed="1"/>
    <col min="47" max="47" width="12.140625" style="135" hidden="1" customWidth="1" outlineLevel="1"/>
    <col min="48" max="49" width="10.85546875" style="489" hidden="1" customWidth="1" outlineLevel="1"/>
    <col min="50" max="50" width="7.140625" style="489" hidden="1" customWidth="1" outlineLevel="1"/>
    <col min="51" max="51" width="10.85546875" style="489" collapsed="1"/>
    <col min="52" max="16384" width="10.85546875" style="489"/>
  </cols>
  <sheetData>
    <row r="1" spans="1:6" x14ac:dyDescent="0.3">
      <c r="A1" s="690" t="s">
        <v>536</v>
      </c>
      <c r="B1" s="690"/>
      <c r="C1" s="690"/>
    </row>
    <row r="2" spans="1:6" hidden="1" outlineLevel="1" x14ac:dyDescent="0.3">
      <c r="A2" s="693" t="s">
        <v>21</v>
      </c>
      <c r="B2" s="693"/>
      <c r="C2" s="693"/>
      <c r="D2" s="491"/>
      <c r="E2" s="491"/>
      <c r="F2" s="132"/>
    </row>
    <row r="3" spans="1:6" hidden="1" outlineLevel="1" x14ac:dyDescent="0.3">
      <c r="A3" s="491"/>
      <c r="B3" s="491"/>
      <c r="C3" s="491"/>
      <c r="D3" s="491"/>
      <c r="E3" s="491"/>
      <c r="F3" s="132"/>
    </row>
    <row r="4" spans="1:6" hidden="1" outlineLevel="1" x14ac:dyDescent="0.3">
      <c r="A4" s="635" t="s">
        <v>22</v>
      </c>
      <c r="B4" s="636"/>
      <c r="C4" s="636"/>
      <c r="D4" s="491"/>
      <c r="E4" s="491"/>
      <c r="F4" s="132"/>
    </row>
    <row r="5" spans="1:6" hidden="1" outlineLevel="1" x14ac:dyDescent="0.3">
      <c r="A5" s="233"/>
      <c r="B5" s="491"/>
      <c r="C5" s="491"/>
      <c r="D5" s="491"/>
      <c r="E5" s="491"/>
      <c r="F5" s="132"/>
    </row>
    <row r="6" spans="1:6" hidden="1" outlineLevel="1" x14ac:dyDescent="0.3">
      <c r="A6" s="637" t="s">
        <v>23</v>
      </c>
      <c r="B6" s="638"/>
      <c r="C6" s="491"/>
      <c r="D6" s="491"/>
      <c r="E6" s="491"/>
      <c r="F6" s="132"/>
    </row>
    <row r="7" spans="1:6" hidden="1" outlineLevel="1" x14ac:dyDescent="0.3">
      <c r="A7" s="639" t="s">
        <v>24</v>
      </c>
      <c r="B7" s="640"/>
      <c r="C7" s="640"/>
      <c r="D7" s="491"/>
      <c r="E7" s="491"/>
    </row>
    <row r="8" spans="1:6" ht="16.5" hidden="1" outlineLevel="1" thickBot="1" x14ac:dyDescent="0.35">
      <c r="A8" s="491"/>
      <c r="B8" s="491"/>
      <c r="C8" s="491"/>
      <c r="D8" s="491"/>
      <c r="E8" s="491"/>
      <c r="F8" s="132"/>
    </row>
    <row r="9" spans="1:6" ht="16.5" hidden="1" outlineLevel="1" thickBot="1" x14ac:dyDescent="0.35">
      <c r="A9" s="491"/>
      <c r="B9" s="491"/>
      <c r="C9" s="491"/>
      <c r="D9" s="138" t="s">
        <v>25</v>
      </c>
      <c r="E9" s="139" t="s">
        <v>26</v>
      </c>
      <c r="F9" s="492"/>
    </row>
    <row r="10" spans="1:6" hidden="1" outlineLevel="1" x14ac:dyDescent="0.3">
      <c r="A10" s="235" t="s">
        <v>27</v>
      </c>
      <c r="B10" s="236" t="s">
        <v>28</v>
      </c>
      <c r="C10" s="237" t="s">
        <v>29</v>
      </c>
      <c r="D10" s="493"/>
      <c r="E10" s="145"/>
      <c r="F10" s="146"/>
    </row>
    <row r="11" spans="1:6" hidden="1" outlineLevel="1" x14ac:dyDescent="0.3">
      <c r="A11" s="147" t="s">
        <v>30</v>
      </c>
      <c r="B11" s="148" t="s">
        <v>31</v>
      </c>
      <c r="C11" s="149" t="s">
        <v>32</v>
      </c>
      <c r="D11" s="150"/>
      <c r="E11" s="151" t="e">
        <f>0.15+0.85*$D$11/$D$10</f>
        <v>#DIV/0!</v>
      </c>
      <c r="F11" s="489"/>
    </row>
    <row r="12" spans="1:6" hidden="1" outlineLevel="1" x14ac:dyDescent="0.3">
      <c r="A12" s="152"/>
      <c r="B12" s="148" t="s">
        <v>33</v>
      </c>
      <c r="C12" s="149" t="s">
        <v>32</v>
      </c>
      <c r="D12" s="494"/>
      <c r="E12" s="153" t="e">
        <f>0.15+0.85*$D$12/$D$10</f>
        <v>#DIV/0!</v>
      </c>
      <c r="F12" s="489"/>
    </row>
    <row r="13" spans="1:6" hidden="1" outlineLevel="1" x14ac:dyDescent="0.3">
      <c r="A13" s="152"/>
      <c r="B13" s="148" t="s">
        <v>34</v>
      </c>
      <c r="C13" s="149" t="s">
        <v>32</v>
      </c>
      <c r="D13" s="495"/>
      <c r="E13" s="154" t="e">
        <f>0.15+0.85*$D$13/$D$10</f>
        <v>#DIV/0!</v>
      </c>
      <c r="F13" s="489"/>
    </row>
    <row r="14" spans="1:6" hidden="1" outlineLevel="1" x14ac:dyDescent="0.3">
      <c r="A14" s="152"/>
      <c r="B14" s="148" t="s">
        <v>35</v>
      </c>
      <c r="C14" s="149" t="s">
        <v>32</v>
      </c>
      <c r="D14" s="496"/>
      <c r="E14" s="155" t="e">
        <f>0.15+0.85*$D$14/$D$10</f>
        <v>#DIV/0!</v>
      </c>
      <c r="F14" s="489"/>
    </row>
    <row r="15" spans="1:6" ht="16.5" hidden="1" outlineLevel="1" thickBot="1" x14ac:dyDescent="0.35">
      <c r="A15" s="156"/>
      <c r="B15" s="157" t="s">
        <v>36</v>
      </c>
      <c r="C15" s="158" t="s">
        <v>32</v>
      </c>
      <c r="D15" s="497"/>
      <c r="E15" s="159" t="e">
        <f>0.15+0.85*$D$15/$D$10</f>
        <v>#DIV/0!</v>
      </c>
      <c r="F15" s="489"/>
    </row>
    <row r="16" spans="1:6" hidden="1" outlineLevel="1" x14ac:dyDescent="0.3"/>
    <row r="17" spans="1:50" outlineLevel="1" x14ac:dyDescent="0.3"/>
    <row r="18" spans="1:50" ht="16.5" thickBot="1" x14ac:dyDescent="0.35">
      <c r="A18" s="281"/>
      <c r="B18" s="281"/>
      <c r="C18" s="281"/>
      <c r="D18" s="281"/>
      <c r="E18" s="281"/>
      <c r="F18" s="583"/>
      <c r="G18" s="281"/>
      <c r="H18" s="281"/>
      <c r="I18" s="281"/>
      <c r="J18" s="281"/>
      <c r="K18" s="281"/>
      <c r="L18" s="281"/>
      <c r="M18" s="329"/>
      <c r="N18" s="694" t="s">
        <v>50</v>
      </c>
      <c r="O18" s="694"/>
      <c r="P18" s="330"/>
      <c r="Q18" s="330"/>
      <c r="R18" s="330"/>
      <c r="S18" s="330"/>
      <c r="T18" s="330"/>
    </row>
    <row r="19" spans="1:50" ht="42" thickBot="1" x14ac:dyDescent="0.35">
      <c r="A19" s="388" t="s">
        <v>0</v>
      </c>
      <c r="B19" s="389" t="s">
        <v>1</v>
      </c>
      <c r="C19" s="389" t="s">
        <v>2</v>
      </c>
      <c r="D19" s="389" t="s">
        <v>493</v>
      </c>
      <c r="E19" s="389" t="s">
        <v>496</v>
      </c>
      <c r="F19" s="389" t="s">
        <v>237</v>
      </c>
      <c r="G19" s="390" t="s">
        <v>4</v>
      </c>
      <c r="H19" s="389" t="s">
        <v>5</v>
      </c>
      <c r="I19" s="389" t="s">
        <v>6</v>
      </c>
      <c r="J19" s="389" t="s">
        <v>8</v>
      </c>
      <c r="K19" s="389" t="s">
        <v>9</v>
      </c>
      <c r="L19" s="391" t="s">
        <v>10</v>
      </c>
      <c r="M19" s="392" t="s">
        <v>7</v>
      </c>
      <c r="N19" s="402" t="s">
        <v>217</v>
      </c>
      <c r="O19" s="403" t="s">
        <v>37</v>
      </c>
      <c r="P19" s="395" t="s">
        <v>39</v>
      </c>
      <c r="Q19" s="396" t="s">
        <v>38</v>
      </c>
      <c r="R19" s="396" t="s">
        <v>52</v>
      </c>
      <c r="S19" s="396" t="s">
        <v>51</v>
      </c>
      <c r="T19" s="584" t="s">
        <v>53</v>
      </c>
      <c r="U19" s="498"/>
      <c r="V19" s="161" t="s">
        <v>41</v>
      </c>
      <c r="W19" s="162" t="s">
        <v>40</v>
      </c>
      <c r="X19" s="162" t="s">
        <v>220</v>
      </c>
      <c r="Y19" s="162" t="s">
        <v>55</v>
      </c>
      <c r="Z19" s="163" t="s">
        <v>54</v>
      </c>
      <c r="AA19" s="499"/>
      <c r="AB19" s="164" t="s">
        <v>43</v>
      </c>
      <c r="AC19" s="165" t="s">
        <v>42</v>
      </c>
      <c r="AD19" s="165" t="s">
        <v>222</v>
      </c>
      <c r="AE19" s="165" t="s">
        <v>221</v>
      </c>
      <c r="AF19" s="166" t="s">
        <v>56</v>
      </c>
      <c r="AG19" s="500"/>
      <c r="AH19" s="167" t="s">
        <v>45</v>
      </c>
      <c r="AI19" s="168" t="s">
        <v>44</v>
      </c>
      <c r="AJ19" s="168" t="s">
        <v>61</v>
      </c>
      <c r="AK19" s="168" t="s">
        <v>60</v>
      </c>
      <c r="AL19" s="169" t="s">
        <v>57</v>
      </c>
      <c r="AM19" s="501"/>
      <c r="AN19" s="170" t="s">
        <v>47</v>
      </c>
      <c r="AO19" s="171" t="s">
        <v>46</v>
      </c>
      <c r="AP19" s="171" t="s">
        <v>63</v>
      </c>
      <c r="AQ19" s="171" t="s">
        <v>62</v>
      </c>
      <c r="AR19" s="172" t="s">
        <v>58</v>
      </c>
      <c r="AS19" s="502"/>
      <c r="AT19" s="173" t="s">
        <v>49</v>
      </c>
      <c r="AU19" s="174" t="s">
        <v>48</v>
      </c>
      <c r="AV19" s="175" t="s">
        <v>65</v>
      </c>
      <c r="AW19" s="175" t="s">
        <v>64</v>
      </c>
      <c r="AX19" s="176" t="s">
        <v>59</v>
      </c>
    </row>
    <row r="20" spans="1:50" s="505" customFormat="1" ht="14.1" customHeight="1" x14ac:dyDescent="0.15">
      <c r="A20" s="585">
        <v>4</v>
      </c>
      <c r="B20" s="586" t="s">
        <v>283</v>
      </c>
      <c r="C20" s="586" t="s">
        <v>284</v>
      </c>
      <c r="D20" s="586" t="s">
        <v>491</v>
      </c>
      <c r="E20" s="677" t="str">
        <f>CONCATENATE(C20,H20,K20,I20)</f>
        <v>032001PA1PEPA</v>
      </c>
      <c r="F20" s="180" t="str">
        <f t="shared" ref="F20:F30" si="0">CONCATENATE(C20,I20,L20,J20,L20,K20)</f>
        <v>032001PEPA_Exterieur_1</v>
      </c>
      <c r="G20" s="586" t="s">
        <v>349</v>
      </c>
      <c r="H20" s="181" t="s">
        <v>76</v>
      </c>
      <c r="I20" s="180" t="s">
        <v>89</v>
      </c>
      <c r="J20" s="181" t="s">
        <v>350</v>
      </c>
      <c r="K20" s="181">
        <v>1</v>
      </c>
      <c r="L20" s="181" t="s">
        <v>10</v>
      </c>
      <c r="M20" s="587">
        <v>2</v>
      </c>
      <c r="N20" s="451"/>
      <c r="O20" s="225"/>
      <c r="P20" s="184">
        <f t="shared" ref="P20:P30" si="1">N20*(O20+1)</f>
        <v>0</v>
      </c>
      <c r="Q20" s="185">
        <f>P20/12</f>
        <v>0</v>
      </c>
      <c r="R20" s="597">
        <f>SUM(P20:P22)</f>
        <v>0</v>
      </c>
      <c r="S20" s="597">
        <f>SUM(Q20:Q22)</f>
        <v>0</v>
      </c>
      <c r="T20" s="687"/>
      <c r="U20" s="691"/>
      <c r="V20" s="503" t="e">
        <f>P20*$E$11</f>
        <v>#DIV/0!</v>
      </c>
      <c r="W20" s="504" t="e">
        <f>V20/12</f>
        <v>#DIV/0!</v>
      </c>
      <c r="X20" s="684" t="e">
        <f>SUM(V20:V22)</f>
        <v>#DIV/0!</v>
      </c>
      <c r="Y20" s="684" t="e">
        <f>SUM(W20:W22)</f>
        <v>#DIV/0!</v>
      </c>
      <c r="Z20" s="684"/>
      <c r="AA20" s="691"/>
      <c r="AB20" s="503" t="e">
        <f>P20*$E$12</f>
        <v>#DIV/0!</v>
      </c>
      <c r="AC20" s="504" t="e">
        <f>AB20/12</f>
        <v>#DIV/0!</v>
      </c>
      <c r="AD20" s="684" t="e">
        <f>SUM(AB20:AB22)</f>
        <v>#DIV/0!</v>
      </c>
      <c r="AE20" s="684" t="e">
        <f>SUM(AC20:AC22)</f>
        <v>#DIV/0!</v>
      </c>
      <c r="AF20" s="684"/>
      <c r="AG20" s="691"/>
      <c r="AH20" s="503" t="e">
        <f>P20*$E$13</f>
        <v>#DIV/0!</v>
      </c>
      <c r="AI20" s="504" t="e">
        <f>AH20/12</f>
        <v>#DIV/0!</v>
      </c>
      <c r="AJ20" s="684" t="e">
        <f>SUM(AH20:AH22)</f>
        <v>#DIV/0!</v>
      </c>
      <c r="AK20" s="684" t="e">
        <f>SUM(AI20:AI22)</f>
        <v>#DIV/0!</v>
      </c>
      <c r="AL20" s="684"/>
      <c r="AM20" s="691"/>
      <c r="AN20" s="503" t="e">
        <f>P20*$E$14</f>
        <v>#DIV/0!</v>
      </c>
      <c r="AO20" s="504" t="e">
        <f>AN20/12</f>
        <v>#DIV/0!</v>
      </c>
      <c r="AP20" s="684" t="e">
        <f>SUM(AN20:AN22)</f>
        <v>#DIV/0!</v>
      </c>
      <c r="AQ20" s="684" t="e">
        <f>SUM(AO20:AO22)</f>
        <v>#DIV/0!</v>
      </c>
      <c r="AR20" s="684"/>
      <c r="AS20" s="691"/>
      <c r="AT20" s="503" t="e">
        <f>P20*$E$15</f>
        <v>#DIV/0!</v>
      </c>
      <c r="AU20" s="504" t="e">
        <f>AT20/12</f>
        <v>#DIV/0!</v>
      </c>
      <c r="AV20" s="684" t="e">
        <f>SUM(AT20:AT22)</f>
        <v>#DIV/0!</v>
      </c>
      <c r="AW20" s="684" t="e">
        <f>SUM(AU20:AU22)</f>
        <v>#DIV/0!</v>
      </c>
      <c r="AX20" s="684"/>
    </row>
    <row r="21" spans="1:50" s="505" customFormat="1" ht="14.1" customHeight="1" x14ac:dyDescent="0.15">
      <c r="A21" s="588">
        <v>4</v>
      </c>
      <c r="B21" s="589" t="s">
        <v>283</v>
      </c>
      <c r="C21" s="589" t="s">
        <v>284</v>
      </c>
      <c r="D21" s="589" t="s">
        <v>491</v>
      </c>
      <c r="E21" s="678"/>
      <c r="F21" s="191" t="str">
        <f t="shared" si="0"/>
        <v>032001PEPA_Exterieur_2</v>
      </c>
      <c r="G21" s="589" t="s">
        <v>351</v>
      </c>
      <c r="H21" s="192" t="s">
        <v>76</v>
      </c>
      <c r="I21" s="191" t="s">
        <v>89</v>
      </c>
      <c r="J21" s="192" t="s">
        <v>350</v>
      </c>
      <c r="K21" s="192">
        <v>2</v>
      </c>
      <c r="L21" s="192" t="s">
        <v>10</v>
      </c>
      <c r="M21" s="590">
        <v>2</v>
      </c>
      <c r="N21" s="549"/>
      <c r="O21" s="227"/>
      <c r="P21" s="194">
        <f t="shared" si="1"/>
        <v>0</v>
      </c>
      <c r="Q21" s="206">
        <f t="shared" ref="Q21:Q30" si="2">P21/12</f>
        <v>0</v>
      </c>
      <c r="R21" s="598"/>
      <c r="S21" s="598"/>
      <c r="T21" s="688"/>
      <c r="U21" s="692"/>
      <c r="V21" s="506" t="e">
        <f t="shared" ref="V21:V30" si="3">P21*$E$11</f>
        <v>#DIV/0!</v>
      </c>
      <c r="W21" s="507" t="e">
        <f t="shared" ref="W21:W30" si="4">V21/12</f>
        <v>#DIV/0!</v>
      </c>
      <c r="X21" s="685"/>
      <c r="Y21" s="685"/>
      <c r="Z21" s="685"/>
      <c r="AA21" s="692"/>
      <c r="AB21" s="506" t="e">
        <f t="shared" ref="AB21:AB30" si="5">P21*$E$12</f>
        <v>#DIV/0!</v>
      </c>
      <c r="AC21" s="507" t="e">
        <f t="shared" ref="AC21:AC30" si="6">AB21/12</f>
        <v>#DIV/0!</v>
      </c>
      <c r="AD21" s="685"/>
      <c r="AE21" s="685"/>
      <c r="AF21" s="685"/>
      <c r="AG21" s="692"/>
      <c r="AH21" s="506" t="e">
        <f t="shared" ref="AH21:AH30" si="7">P21*$E$13</f>
        <v>#DIV/0!</v>
      </c>
      <c r="AI21" s="507" t="e">
        <f t="shared" ref="AI21:AI30" si="8">AH21/12</f>
        <v>#DIV/0!</v>
      </c>
      <c r="AJ21" s="685"/>
      <c r="AK21" s="685"/>
      <c r="AL21" s="685"/>
      <c r="AM21" s="692"/>
      <c r="AN21" s="506" t="e">
        <f t="shared" ref="AN21:AN30" si="9">P21*$E$14</f>
        <v>#DIV/0!</v>
      </c>
      <c r="AO21" s="507" t="e">
        <f t="shared" ref="AO21:AO30" si="10">AN21/12</f>
        <v>#DIV/0!</v>
      </c>
      <c r="AP21" s="685"/>
      <c r="AQ21" s="685"/>
      <c r="AR21" s="685"/>
      <c r="AS21" s="692"/>
      <c r="AT21" s="506" t="e">
        <f t="shared" ref="AT21:AT30" si="11">P21*$E$15</f>
        <v>#DIV/0!</v>
      </c>
      <c r="AU21" s="507" t="e">
        <f t="shared" ref="AU21:AU30" si="12">AT21/12</f>
        <v>#DIV/0!</v>
      </c>
      <c r="AV21" s="685"/>
      <c r="AW21" s="685"/>
      <c r="AX21" s="685"/>
    </row>
    <row r="22" spans="1:50" s="505" customFormat="1" ht="14.1" customHeight="1" thickBot="1" x14ac:dyDescent="0.2">
      <c r="A22" s="591">
        <v>4</v>
      </c>
      <c r="B22" s="592" t="s">
        <v>283</v>
      </c>
      <c r="C22" s="592" t="s">
        <v>284</v>
      </c>
      <c r="D22" s="592" t="s">
        <v>491</v>
      </c>
      <c r="E22" s="679"/>
      <c r="F22" s="201" t="str">
        <f t="shared" si="0"/>
        <v>032001PEPA_Exterieur_3</v>
      </c>
      <c r="G22" s="592" t="s">
        <v>352</v>
      </c>
      <c r="H22" s="202" t="s">
        <v>76</v>
      </c>
      <c r="I22" s="201" t="s">
        <v>89</v>
      </c>
      <c r="J22" s="202" t="s">
        <v>350</v>
      </c>
      <c r="K22" s="202">
        <v>3</v>
      </c>
      <c r="L22" s="202" t="s">
        <v>10</v>
      </c>
      <c r="M22" s="593">
        <v>2</v>
      </c>
      <c r="N22" s="550"/>
      <c r="O22" s="229"/>
      <c r="P22" s="212">
        <f t="shared" si="1"/>
        <v>0</v>
      </c>
      <c r="Q22" s="213">
        <f t="shared" si="2"/>
        <v>0</v>
      </c>
      <c r="R22" s="599"/>
      <c r="S22" s="599"/>
      <c r="T22" s="689"/>
      <c r="U22" s="692"/>
      <c r="V22" s="508" t="e">
        <f t="shared" si="3"/>
        <v>#DIV/0!</v>
      </c>
      <c r="W22" s="509" t="e">
        <f t="shared" si="4"/>
        <v>#DIV/0!</v>
      </c>
      <c r="X22" s="686"/>
      <c r="Y22" s="686"/>
      <c r="Z22" s="686"/>
      <c r="AA22" s="692"/>
      <c r="AB22" s="508" t="e">
        <f t="shared" si="5"/>
        <v>#DIV/0!</v>
      </c>
      <c r="AC22" s="509" t="e">
        <f t="shared" si="6"/>
        <v>#DIV/0!</v>
      </c>
      <c r="AD22" s="686"/>
      <c r="AE22" s="686"/>
      <c r="AF22" s="686"/>
      <c r="AG22" s="692"/>
      <c r="AH22" s="508" t="e">
        <f t="shared" si="7"/>
        <v>#DIV/0!</v>
      </c>
      <c r="AI22" s="509" t="e">
        <f t="shared" si="8"/>
        <v>#DIV/0!</v>
      </c>
      <c r="AJ22" s="686"/>
      <c r="AK22" s="686"/>
      <c r="AL22" s="686"/>
      <c r="AM22" s="692"/>
      <c r="AN22" s="508" t="e">
        <f t="shared" si="9"/>
        <v>#DIV/0!</v>
      </c>
      <c r="AO22" s="509" t="e">
        <f t="shared" si="10"/>
        <v>#DIV/0!</v>
      </c>
      <c r="AP22" s="686"/>
      <c r="AQ22" s="686"/>
      <c r="AR22" s="686"/>
      <c r="AS22" s="692"/>
      <c r="AT22" s="508" t="e">
        <f t="shared" si="11"/>
        <v>#DIV/0!</v>
      </c>
      <c r="AU22" s="509" t="e">
        <f t="shared" si="12"/>
        <v>#DIV/0!</v>
      </c>
      <c r="AV22" s="686"/>
      <c r="AW22" s="686"/>
      <c r="AX22" s="686"/>
    </row>
    <row r="23" spans="1:50" s="505" customFormat="1" ht="12.75" x14ac:dyDescent="0.15">
      <c r="A23" s="585">
        <v>4</v>
      </c>
      <c r="B23" s="586" t="s">
        <v>307</v>
      </c>
      <c r="C23" s="586" t="s">
        <v>308</v>
      </c>
      <c r="D23" s="586" t="s">
        <v>495</v>
      </c>
      <c r="E23" s="677" t="str">
        <f>CONCATENATE(C23,H23,K23,I23)</f>
        <v>040001PA1PEPA</v>
      </c>
      <c r="F23" s="180" t="str">
        <f t="shared" si="0"/>
        <v>040001PEPA_BatimentA_1</v>
      </c>
      <c r="G23" s="586" t="s">
        <v>353</v>
      </c>
      <c r="H23" s="181" t="s">
        <v>76</v>
      </c>
      <c r="I23" s="180" t="s">
        <v>89</v>
      </c>
      <c r="J23" s="181" t="s">
        <v>332</v>
      </c>
      <c r="K23" s="181">
        <v>1</v>
      </c>
      <c r="L23" s="587" t="s">
        <v>10</v>
      </c>
      <c r="M23" s="587">
        <v>2</v>
      </c>
      <c r="N23" s="451"/>
      <c r="O23" s="225"/>
      <c r="P23" s="184">
        <f t="shared" si="1"/>
        <v>0</v>
      </c>
      <c r="Q23" s="185">
        <f t="shared" si="2"/>
        <v>0</v>
      </c>
      <c r="R23" s="597">
        <f>SUM(P23:P30)</f>
        <v>0</v>
      </c>
      <c r="S23" s="597">
        <f>SUM(Q23:Q30)</f>
        <v>0</v>
      </c>
      <c r="T23" s="687"/>
      <c r="U23" s="692"/>
      <c r="V23" s="503" t="e">
        <f t="shared" si="3"/>
        <v>#DIV/0!</v>
      </c>
      <c r="W23" s="504" t="e">
        <f t="shared" si="4"/>
        <v>#DIV/0!</v>
      </c>
      <c r="X23" s="684" t="e">
        <f>SUM(V23:V30)</f>
        <v>#DIV/0!</v>
      </c>
      <c r="Y23" s="684" t="e">
        <f>SUM(W23:W30)</f>
        <v>#DIV/0!</v>
      </c>
      <c r="Z23" s="684"/>
      <c r="AA23" s="692"/>
      <c r="AB23" s="503" t="e">
        <f t="shared" si="5"/>
        <v>#DIV/0!</v>
      </c>
      <c r="AC23" s="504" t="e">
        <f t="shared" si="6"/>
        <v>#DIV/0!</v>
      </c>
      <c r="AD23" s="684" t="e">
        <f>SUM(AB23:AB30)</f>
        <v>#DIV/0!</v>
      </c>
      <c r="AE23" s="684" t="e">
        <f>SUM(AC23:AC30)</f>
        <v>#DIV/0!</v>
      </c>
      <c r="AF23" s="684"/>
      <c r="AG23" s="692"/>
      <c r="AH23" s="503" t="e">
        <f t="shared" si="7"/>
        <v>#DIV/0!</v>
      </c>
      <c r="AI23" s="504" t="e">
        <f t="shared" si="8"/>
        <v>#DIV/0!</v>
      </c>
      <c r="AJ23" s="684" t="e">
        <f>SUM(AH23:AH30)</f>
        <v>#DIV/0!</v>
      </c>
      <c r="AK23" s="684" t="e">
        <f>SUM(AI23:AI30)</f>
        <v>#DIV/0!</v>
      </c>
      <c r="AL23" s="684"/>
      <c r="AM23" s="692"/>
      <c r="AN23" s="503" t="e">
        <f t="shared" si="9"/>
        <v>#DIV/0!</v>
      </c>
      <c r="AO23" s="504" t="e">
        <f t="shared" si="10"/>
        <v>#DIV/0!</v>
      </c>
      <c r="AP23" s="684" t="e">
        <f>SUM(AN23:AN30)</f>
        <v>#DIV/0!</v>
      </c>
      <c r="AQ23" s="684" t="e">
        <f>SUM(AO23:AO30)</f>
        <v>#DIV/0!</v>
      </c>
      <c r="AR23" s="684"/>
      <c r="AS23" s="692"/>
      <c r="AT23" s="503" t="e">
        <f t="shared" si="11"/>
        <v>#DIV/0!</v>
      </c>
      <c r="AU23" s="504" t="e">
        <f t="shared" si="12"/>
        <v>#DIV/0!</v>
      </c>
      <c r="AV23" s="684" t="e">
        <f>SUM(AT23:AT30)</f>
        <v>#DIV/0!</v>
      </c>
      <c r="AW23" s="684" t="e">
        <f>SUM(AU23:AU30)</f>
        <v>#DIV/0!</v>
      </c>
      <c r="AX23" s="684"/>
    </row>
    <row r="24" spans="1:50" s="505" customFormat="1" ht="12.75" x14ac:dyDescent="0.15">
      <c r="A24" s="588">
        <v>4</v>
      </c>
      <c r="B24" s="589" t="s">
        <v>307</v>
      </c>
      <c r="C24" s="589" t="s">
        <v>308</v>
      </c>
      <c r="D24" s="589" t="s">
        <v>495</v>
      </c>
      <c r="E24" s="680"/>
      <c r="F24" s="191" t="str">
        <f t="shared" si="0"/>
        <v>040001PEPA_BatimentA_2</v>
      </c>
      <c r="G24" s="589" t="s">
        <v>354</v>
      </c>
      <c r="H24" s="192" t="s">
        <v>76</v>
      </c>
      <c r="I24" s="191" t="s">
        <v>89</v>
      </c>
      <c r="J24" s="192" t="s">
        <v>332</v>
      </c>
      <c r="K24" s="192">
        <v>2</v>
      </c>
      <c r="L24" s="590" t="s">
        <v>10</v>
      </c>
      <c r="M24" s="590">
        <v>2</v>
      </c>
      <c r="N24" s="549"/>
      <c r="O24" s="227"/>
      <c r="P24" s="194">
        <f t="shared" si="1"/>
        <v>0</v>
      </c>
      <c r="Q24" s="206">
        <f t="shared" si="2"/>
        <v>0</v>
      </c>
      <c r="R24" s="598"/>
      <c r="S24" s="598"/>
      <c r="T24" s="688"/>
      <c r="U24" s="692"/>
      <c r="V24" s="506" t="e">
        <f t="shared" si="3"/>
        <v>#DIV/0!</v>
      </c>
      <c r="W24" s="507" t="e">
        <f t="shared" si="4"/>
        <v>#DIV/0!</v>
      </c>
      <c r="X24" s="685"/>
      <c r="Y24" s="685"/>
      <c r="Z24" s="685"/>
      <c r="AA24" s="692"/>
      <c r="AB24" s="506" t="e">
        <f t="shared" si="5"/>
        <v>#DIV/0!</v>
      </c>
      <c r="AC24" s="507" t="e">
        <f t="shared" si="6"/>
        <v>#DIV/0!</v>
      </c>
      <c r="AD24" s="685"/>
      <c r="AE24" s="685"/>
      <c r="AF24" s="685"/>
      <c r="AG24" s="692"/>
      <c r="AH24" s="506" t="e">
        <f t="shared" si="7"/>
        <v>#DIV/0!</v>
      </c>
      <c r="AI24" s="507" t="e">
        <f t="shared" si="8"/>
        <v>#DIV/0!</v>
      </c>
      <c r="AJ24" s="685"/>
      <c r="AK24" s="685"/>
      <c r="AL24" s="685"/>
      <c r="AM24" s="692"/>
      <c r="AN24" s="506" t="e">
        <f t="shared" si="9"/>
        <v>#DIV/0!</v>
      </c>
      <c r="AO24" s="507" t="e">
        <f t="shared" si="10"/>
        <v>#DIV/0!</v>
      </c>
      <c r="AP24" s="685"/>
      <c r="AQ24" s="685"/>
      <c r="AR24" s="685"/>
      <c r="AS24" s="692"/>
      <c r="AT24" s="506" t="e">
        <f t="shared" si="11"/>
        <v>#DIV/0!</v>
      </c>
      <c r="AU24" s="507" t="e">
        <f t="shared" si="12"/>
        <v>#DIV/0!</v>
      </c>
      <c r="AV24" s="685"/>
      <c r="AW24" s="685"/>
      <c r="AX24" s="685"/>
    </row>
    <row r="25" spans="1:50" s="505" customFormat="1" ht="12.75" x14ac:dyDescent="0.15">
      <c r="A25" s="588">
        <v>4</v>
      </c>
      <c r="B25" s="589" t="s">
        <v>307</v>
      </c>
      <c r="C25" s="589" t="s">
        <v>308</v>
      </c>
      <c r="D25" s="589" t="s">
        <v>495</v>
      </c>
      <c r="E25" s="681" t="str">
        <f>CONCATENATE(C25,H25,K25,I25)</f>
        <v>040001PA1PEPA</v>
      </c>
      <c r="F25" s="191" t="str">
        <f t="shared" si="0"/>
        <v>040001PEPA_BatimentB_1</v>
      </c>
      <c r="G25" s="589" t="s">
        <v>355</v>
      </c>
      <c r="H25" s="192" t="s">
        <v>76</v>
      </c>
      <c r="I25" s="191" t="s">
        <v>89</v>
      </c>
      <c r="J25" s="192" t="s">
        <v>334</v>
      </c>
      <c r="K25" s="192">
        <v>1</v>
      </c>
      <c r="L25" s="192" t="s">
        <v>10</v>
      </c>
      <c r="M25" s="590">
        <v>2</v>
      </c>
      <c r="N25" s="549"/>
      <c r="O25" s="227"/>
      <c r="P25" s="194">
        <f t="shared" si="1"/>
        <v>0</v>
      </c>
      <c r="Q25" s="206">
        <f t="shared" si="2"/>
        <v>0</v>
      </c>
      <c r="R25" s="598"/>
      <c r="S25" s="598"/>
      <c r="T25" s="688"/>
      <c r="U25" s="692"/>
      <c r="V25" s="506" t="e">
        <f t="shared" si="3"/>
        <v>#DIV/0!</v>
      </c>
      <c r="W25" s="507" t="e">
        <f t="shared" si="4"/>
        <v>#DIV/0!</v>
      </c>
      <c r="X25" s="685"/>
      <c r="Y25" s="685"/>
      <c r="Z25" s="685"/>
      <c r="AA25" s="692"/>
      <c r="AB25" s="506" t="e">
        <f t="shared" si="5"/>
        <v>#DIV/0!</v>
      </c>
      <c r="AC25" s="507" t="e">
        <f t="shared" si="6"/>
        <v>#DIV/0!</v>
      </c>
      <c r="AD25" s="685"/>
      <c r="AE25" s="685"/>
      <c r="AF25" s="685"/>
      <c r="AG25" s="692"/>
      <c r="AH25" s="506" t="e">
        <f t="shared" si="7"/>
        <v>#DIV/0!</v>
      </c>
      <c r="AI25" s="507" t="e">
        <f t="shared" si="8"/>
        <v>#DIV/0!</v>
      </c>
      <c r="AJ25" s="685"/>
      <c r="AK25" s="685"/>
      <c r="AL25" s="685"/>
      <c r="AM25" s="692"/>
      <c r="AN25" s="506" t="e">
        <f t="shared" si="9"/>
        <v>#DIV/0!</v>
      </c>
      <c r="AO25" s="507" t="e">
        <f t="shared" si="10"/>
        <v>#DIV/0!</v>
      </c>
      <c r="AP25" s="685"/>
      <c r="AQ25" s="685"/>
      <c r="AR25" s="685"/>
      <c r="AS25" s="692"/>
      <c r="AT25" s="506" t="e">
        <f t="shared" si="11"/>
        <v>#DIV/0!</v>
      </c>
      <c r="AU25" s="507" t="e">
        <f t="shared" si="12"/>
        <v>#DIV/0!</v>
      </c>
      <c r="AV25" s="685"/>
      <c r="AW25" s="685"/>
      <c r="AX25" s="685"/>
    </row>
    <row r="26" spans="1:50" s="505" customFormat="1" ht="12.75" x14ac:dyDescent="0.15">
      <c r="A26" s="588">
        <v>4</v>
      </c>
      <c r="B26" s="589" t="s">
        <v>307</v>
      </c>
      <c r="C26" s="589" t="s">
        <v>308</v>
      </c>
      <c r="D26" s="589" t="s">
        <v>495</v>
      </c>
      <c r="E26" s="678"/>
      <c r="F26" s="191" t="str">
        <f t="shared" si="0"/>
        <v>040001PEPA_BatimentB_2</v>
      </c>
      <c r="G26" s="589" t="s">
        <v>356</v>
      </c>
      <c r="H26" s="192" t="s">
        <v>76</v>
      </c>
      <c r="I26" s="191" t="s">
        <v>89</v>
      </c>
      <c r="J26" s="192" t="s">
        <v>334</v>
      </c>
      <c r="K26" s="192">
        <v>2</v>
      </c>
      <c r="L26" s="192" t="s">
        <v>10</v>
      </c>
      <c r="M26" s="590">
        <v>2</v>
      </c>
      <c r="N26" s="549"/>
      <c r="O26" s="227"/>
      <c r="P26" s="194">
        <f t="shared" si="1"/>
        <v>0</v>
      </c>
      <c r="Q26" s="206">
        <f t="shared" si="2"/>
        <v>0</v>
      </c>
      <c r="R26" s="598"/>
      <c r="S26" s="598"/>
      <c r="T26" s="688"/>
      <c r="U26" s="692"/>
      <c r="V26" s="506" t="e">
        <f t="shared" si="3"/>
        <v>#DIV/0!</v>
      </c>
      <c r="W26" s="507" t="e">
        <f t="shared" si="4"/>
        <v>#DIV/0!</v>
      </c>
      <c r="X26" s="685"/>
      <c r="Y26" s="685"/>
      <c r="Z26" s="685"/>
      <c r="AA26" s="692"/>
      <c r="AB26" s="506" t="e">
        <f t="shared" si="5"/>
        <v>#DIV/0!</v>
      </c>
      <c r="AC26" s="507" t="e">
        <f t="shared" si="6"/>
        <v>#DIV/0!</v>
      </c>
      <c r="AD26" s="685"/>
      <c r="AE26" s="685"/>
      <c r="AF26" s="685"/>
      <c r="AG26" s="692"/>
      <c r="AH26" s="506" t="e">
        <f t="shared" si="7"/>
        <v>#DIV/0!</v>
      </c>
      <c r="AI26" s="507" t="e">
        <f t="shared" si="8"/>
        <v>#DIV/0!</v>
      </c>
      <c r="AJ26" s="685"/>
      <c r="AK26" s="685"/>
      <c r="AL26" s="685"/>
      <c r="AM26" s="692"/>
      <c r="AN26" s="506" t="e">
        <f t="shared" si="9"/>
        <v>#DIV/0!</v>
      </c>
      <c r="AO26" s="507" t="e">
        <f t="shared" si="10"/>
        <v>#DIV/0!</v>
      </c>
      <c r="AP26" s="685"/>
      <c r="AQ26" s="685"/>
      <c r="AR26" s="685"/>
      <c r="AS26" s="692"/>
      <c r="AT26" s="506" t="e">
        <f t="shared" si="11"/>
        <v>#DIV/0!</v>
      </c>
      <c r="AU26" s="507" t="e">
        <f t="shared" si="12"/>
        <v>#DIV/0!</v>
      </c>
      <c r="AV26" s="685"/>
      <c r="AW26" s="685"/>
      <c r="AX26" s="685"/>
    </row>
    <row r="27" spans="1:50" s="505" customFormat="1" ht="12.75" x14ac:dyDescent="0.15">
      <c r="A27" s="188">
        <v>4</v>
      </c>
      <c r="B27" s="594" t="s">
        <v>307</v>
      </c>
      <c r="C27" s="594" t="s">
        <v>308</v>
      </c>
      <c r="D27" s="594" t="s">
        <v>495</v>
      </c>
      <c r="E27" s="680"/>
      <c r="F27" s="191" t="str">
        <f t="shared" si="0"/>
        <v>040001PEPA_BatimentB_3</v>
      </c>
      <c r="G27" s="594" t="s">
        <v>357</v>
      </c>
      <c r="H27" s="192" t="s">
        <v>76</v>
      </c>
      <c r="I27" s="191" t="s">
        <v>89</v>
      </c>
      <c r="J27" s="192" t="s">
        <v>334</v>
      </c>
      <c r="K27" s="192">
        <v>3</v>
      </c>
      <c r="L27" s="192" t="s">
        <v>10</v>
      </c>
      <c r="M27" s="590">
        <v>2</v>
      </c>
      <c r="N27" s="549"/>
      <c r="O27" s="227"/>
      <c r="P27" s="194">
        <f t="shared" si="1"/>
        <v>0</v>
      </c>
      <c r="Q27" s="206">
        <f t="shared" si="2"/>
        <v>0</v>
      </c>
      <c r="R27" s="598"/>
      <c r="S27" s="598"/>
      <c r="T27" s="688"/>
      <c r="U27" s="692"/>
      <c r="V27" s="506" t="e">
        <f t="shared" si="3"/>
        <v>#DIV/0!</v>
      </c>
      <c r="W27" s="507" t="e">
        <f t="shared" si="4"/>
        <v>#DIV/0!</v>
      </c>
      <c r="X27" s="685"/>
      <c r="Y27" s="685"/>
      <c r="Z27" s="685"/>
      <c r="AA27" s="692"/>
      <c r="AB27" s="506" t="e">
        <f t="shared" si="5"/>
        <v>#DIV/0!</v>
      </c>
      <c r="AC27" s="507" t="e">
        <f t="shared" si="6"/>
        <v>#DIV/0!</v>
      </c>
      <c r="AD27" s="685"/>
      <c r="AE27" s="685"/>
      <c r="AF27" s="685"/>
      <c r="AG27" s="692"/>
      <c r="AH27" s="506" t="e">
        <f t="shared" si="7"/>
        <v>#DIV/0!</v>
      </c>
      <c r="AI27" s="507" t="e">
        <f t="shared" si="8"/>
        <v>#DIV/0!</v>
      </c>
      <c r="AJ27" s="685"/>
      <c r="AK27" s="685"/>
      <c r="AL27" s="685"/>
      <c r="AM27" s="692"/>
      <c r="AN27" s="506" t="e">
        <f t="shared" si="9"/>
        <v>#DIV/0!</v>
      </c>
      <c r="AO27" s="507" t="e">
        <f t="shared" si="10"/>
        <v>#DIV/0!</v>
      </c>
      <c r="AP27" s="685"/>
      <c r="AQ27" s="685"/>
      <c r="AR27" s="685"/>
      <c r="AS27" s="692"/>
      <c r="AT27" s="506" t="e">
        <f t="shared" si="11"/>
        <v>#DIV/0!</v>
      </c>
      <c r="AU27" s="507" t="e">
        <f t="shared" si="12"/>
        <v>#DIV/0!</v>
      </c>
      <c r="AV27" s="685"/>
      <c r="AW27" s="685"/>
      <c r="AX27" s="685"/>
    </row>
    <row r="28" spans="1:50" s="510" customFormat="1" ht="12.75" x14ac:dyDescent="0.15">
      <c r="A28" s="188">
        <v>4</v>
      </c>
      <c r="B28" s="594" t="s">
        <v>307</v>
      </c>
      <c r="C28" s="594" t="s">
        <v>308</v>
      </c>
      <c r="D28" s="594" t="s">
        <v>495</v>
      </c>
      <c r="E28" s="682" t="str">
        <f>CONCATENATE(C28,H28,K28,I28)</f>
        <v>040001PA1PEPA</v>
      </c>
      <c r="F28" s="191" t="str">
        <f t="shared" si="0"/>
        <v>040001PEPA_Exterieur_1</v>
      </c>
      <c r="G28" s="594" t="s">
        <v>358</v>
      </c>
      <c r="H28" s="192" t="s">
        <v>76</v>
      </c>
      <c r="I28" s="191" t="s">
        <v>89</v>
      </c>
      <c r="J28" s="192" t="s">
        <v>350</v>
      </c>
      <c r="K28" s="192">
        <v>1</v>
      </c>
      <c r="L28" s="192" t="s">
        <v>10</v>
      </c>
      <c r="M28" s="590">
        <v>2</v>
      </c>
      <c r="N28" s="549"/>
      <c r="O28" s="227"/>
      <c r="P28" s="194">
        <f t="shared" si="1"/>
        <v>0</v>
      </c>
      <c r="Q28" s="206">
        <f t="shared" si="2"/>
        <v>0</v>
      </c>
      <c r="R28" s="598"/>
      <c r="S28" s="598"/>
      <c r="T28" s="688"/>
      <c r="U28" s="692"/>
      <c r="V28" s="506" t="e">
        <f t="shared" si="3"/>
        <v>#DIV/0!</v>
      </c>
      <c r="W28" s="507" t="e">
        <f t="shared" si="4"/>
        <v>#DIV/0!</v>
      </c>
      <c r="X28" s="685"/>
      <c r="Y28" s="685"/>
      <c r="Z28" s="685"/>
      <c r="AA28" s="692"/>
      <c r="AB28" s="506" t="e">
        <f t="shared" si="5"/>
        <v>#DIV/0!</v>
      </c>
      <c r="AC28" s="507" t="e">
        <f t="shared" si="6"/>
        <v>#DIV/0!</v>
      </c>
      <c r="AD28" s="685"/>
      <c r="AE28" s="685"/>
      <c r="AF28" s="685"/>
      <c r="AG28" s="692"/>
      <c r="AH28" s="506" t="e">
        <f t="shared" si="7"/>
        <v>#DIV/0!</v>
      </c>
      <c r="AI28" s="507" t="e">
        <f t="shared" si="8"/>
        <v>#DIV/0!</v>
      </c>
      <c r="AJ28" s="685"/>
      <c r="AK28" s="685"/>
      <c r="AL28" s="685"/>
      <c r="AM28" s="692"/>
      <c r="AN28" s="506" t="e">
        <f t="shared" si="9"/>
        <v>#DIV/0!</v>
      </c>
      <c r="AO28" s="507" t="e">
        <f t="shared" si="10"/>
        <v>#DIV/0!</v>
      </c>
      <c r="AP28" s="685"/>
      <c r="AQ28" s="685"/>
      <c r="AR28" s="685"/>
      <c r="AS28" s="692"/>
      <c r="AT28" s="506" t="e">
        <f t="shared" si="11"/>
        <v>#DIV/0!</v>
      </c>
      <c r="AU28" s="507" t="e">
        <f t="shared" si="12"/>
        <v>#DIV/0!</v>
      </c>
      <c r="AV28" s="685"/>
      <c r="AW28" s="685"/>
      <c r="AX28" s="685"/>
    </row>
    <row r="29" spans="1:50" s="505" customFormat="1" ht="12.75" x14ac:dyDescent="0.15">
      <c r="A29" s="188">
        <v>4</v>
      </c>
      <c r="B29" s="594" t="s">
        <v>307</v>
      </c>
      <c r="C29" s="594" t="s">
        <v>308</v>
      </c>
      <c r="D29" s="594" t="s">
        <v>495</v>
      </c>
      <c r="E29" s="683"/>
      <c r="F29" s="191" t="str">
        <f t="shared" si="0"/>
        <v>040001PEPA_Exterieur_2</v>
      </c>
      <c r="G29" s="594" t="s">
        <v>359</v>
      </c>
      <c r="H29" s="192" t="s">
        <v>76</v>
      </c>
      <c r="I29" s="191" t="s">
        <v>89</v>
      </c>
      <c r="J29" s="192" t="s">
        <v>350</v>
      </c>
      <c r="K29" s="192">
        <v>2</v>
      </c>
      <c r="L29" s="192" t="s">
        <v>10</v>
      </c>
      <c r="M29" s="590">
        <v>2</v>
      </c>
      <c r="N29" s="549"/>
      <c r="O29" s="227"/>
      <c r="P29" s="194">
        <f t="shared" si="1"/>
        <v>0</v>
      </c>
      <c r="Q29" s="206">
        <f t="shared" si="2"/>
        <v>0</v>
      </c>
      <c r="R29" s="598"/>
      <c r="S29" s="598"/>
      <c r="T29" s="688"/>
      <c r="U29" s="692"/>
      <c r="V29" s="506" t="e">
        <f t="shared" si="3"/>
        <v>#DIV/0!</v>
      </c>
      <c r="W29" s="507" t="e">
        <f t="shared" si="4"/>
        <v>#DIV/0!</v>
      </c>
      <c r="X29" s="685"/>
      <c r="Y29" s="685"/>
      <c r="Z29" s="685"/>
      <c r="AA29" s="692"/>
      <c r="AB29" s="506" t="e">
        <f t="shared" si="5"/>
        <v>#DIV/0!</v>
      </c>
      <c r="AC29" s="507" t="e">
        <f t="shared" si="6"/>
        <v>#DIV/0!</v>
      </c>
      <c r="AD29" s="685"/>
      <c r="AE29" s="685"/>
      <c r="AF29" s="685"/>
      <c r="AG29" s="692"/>
      <c r="AH29" s="506" t="e">
        <f t="shared" si="7"/>
        <v>#DIV/0!</v>
      </c>
      <c r="AI29" s="507" t="e">
        <f t="shared" si="8"/>
        <v>#DIV/0!</v>
      </c>
      <c r="AJ29" s="685"/>
      <c r="AK29" s="685"/>
      <c r="AL29" s="685"/>
      <c r="AM29" s="692"/>
      <c r="AN29" s="506" t="e">
        <f t="shared" si="9"/>
        <v>#DIV/0!</v>
      </c>
      <c r="AO29" s="507" t="e">
        <f t="shared" si="10"/>
        <v>#DIV/0!</v>
      </c>
      <c r="AP29" s="685"/>
      <c r="AQ29" s="685"/>
      <c r="AR29" s="685"/>
      <c r="AS29" s="692"/>
      <c r="AT29" s="506" t="e">
        <f t="shared" si="11"/>
        <v>#DIV/0!</v>
      </c>
      <c r="AU29" s="507" t="e">
        <f t="shared" si="12"/>
        <v>#DIV/0!</v>
      </c>
      <c r="AV29" s="685"/>
      <c r="AW29" s="685"/>
      <c r="AX29" s="685"/>
    </row>
    <row r="30" spans="1:50" s="505" customFormat="1" ht="26.25" thickBot="1" x14ac:dyDescent="0.2">
      <c r="A30" s="198">
        <v>4</v>
      </c>
      <c r="B30" s="595" t="s">
        <v>307</v>
      </c>
      <c r="C30" s="595" t="s">
        <v>308</v>
      </c>
      <c r="D30" s="595" t="s">
        <v>495</v>
      </c>
      <c r="E30" s="595" t="str">
        <f>CONCATENATE(C30,H30,K30,I30)</f>
        <v>040001PAHallPEPA</v>
      </c>
      <c r="F30" s="201" t="str">
        <f t="shared" si="0"/>
        <v>040001PEPA_Garage_Hall</v>
      </c>
      <c r="G30" s="595" t="s">
        <v>360</v>
      </c>
      <c r="H30" s="202" t="s">
        <v>76</v>
      </c>
      <c r="I30" s="201" t="s">
        <v>89</v>
      </c>
      <c r="J30" s="202" t="s">
        <v>361</v>
      </c>
      <c r="K30" s="202" t="s">
        <v>362</v>
      </c>
      <c r="L30" s="596" t="s">
        <v>10</v>
      </c>
      <c r="M30" s="593">
        <v>2</v>
      </c>
      <c r="N30" s="550"/>
      <c r="O30" s="229"/>
      <c r="P30" s="212">
        <f t="shared" si="1"/>
        <v>0</v>
      </c>
      <c r="Q30" s="213">
        <f t="shared" si="2"/>
        <v>0</v>
      </c>
      <c r="R30" s="599"/>
      <c r="S30" s="599"/>
      <c r="T30" s="689"/>
      <c r="U30" s="692"/>
      <c r="V30" s="508" t="e">
        <f t="shared" si="3"/>
        <v>#DIV/0!</v>
      </c>
      <c r="W30" s="509" t="e">
        <f t="shared" si="4"/>
        <v>#DIV/0!</v>
      </c>
      <c r="X30" s="686"/>
      <c r="Y30" s="686"/>
      <c r="Z30" s="686"/>
      <c r="AA30" s="692"/>
      <c r="AB30" s="508" t="e">
        <f t="shared" si="5"/>
        <v>#DIV/0!</v>
      </c>
      <c r="AC30" s="509" t="e">
        <f t="shared" si="6"/>
        <v>#DIV/0!</v>
      </c>
      <c r="AD30" s="686"/>
      <c r="AE30" s="686"/>
      <c r="AF30" s="686"/>
      <c r="AG30" s="692"/>
      <c r="AH30" s="508" t="e">
        <f t="shared" si="7"/>
        <v>#DIV/0!</v>
      </c>
      <c r="AI30" s="509" t="e">
        <f t="shared" si="8"/>
        <v>#DIV/0!</v>
      </c>
      <c r="AJ30" s="686"/>
      <c r="AK30" s="686"/>
      <c r="AL30" s="686"/>
      <c r="AM30" s="692"/>
      <c r="AN30" s="508" t="e">
        <f t="shared" si="9"/>
        <v>#DIV/0!</v>
      </c>
      <c r="AO30" s="509" t="e">
        <f t="shared" si="10"/>
        <v>#DIV/0!</v>
      </c>
      <c r="AP30" s="686"/>
      <c r="AQ30" s="686"/>
      <c r="AR30" s="686"/>
      <c r="AS30" s="692"/>
      <c r="AT30" s="508" t="e">
        <f t="shared" si="11"/>
        <v>#DIV/0!</v>
      </c>
      <c r="AU30" s="509" t="e">
        <f t="shared" si="12"/>
        <v>#DIV/0!</v>
      </c>
      <c r="AV30" s="686"/>
      <c r="AW30" s="686"/>
      <c r="AX30" s="686"/>
    </row>
    <row r="31" spans="1:50" x14ac:dyDescent="0.3">
      <c r="D31" s="490"/>
      <c r="E31" s="490"/>
    </row>
    <row r="32" spans="1:50" x14ac:dyDescent="0.3">
      <c r="D32" s="490"/>
      <c r="E32" s="490"/>
    </row>
    <row r="33" spans="4:5" x14ac:dyDescent="0.3">
      <c r="D33" s="490"/>
      <c r="E33" s="490"/>
    </row>
    <row r="34" spans="4:5" x14ac:dyDescent="0.3">
      <c r="D34" s="490"/>
      <c r="E34" s="490"/>
    </row>
    <row r="35" spans="4:5" x14ac:dyDescent="0.3">
      <c r="D35" s="490"/>
      <c r="E35" s="490"/>
    </row>
    <row r="36" spans="4:5" x14ac:dyDescent="0.3">
      <c r="D36" s="490"/>
      <c r="E36" s="490"/>
    </row>
    <row r="37" spans="4:5" x14ac:dyDescent="0.3">
      <c r="D37" s="490"/>
      <c r="E37" s="490"/>
    </row>
    <row r="38" spans="4:5" x14ac:dyDescent="0.3">
      <c r="D38" s="490"/>
      <c r="E38" s="490"/>
    </row>
    <row r="39" spans="4:5" x14ac:dyDescent="0.3">
      <c r="D39" s="490"/>
      <c r="E39" s="490"/>
    </row>
    <row r="40" spans="4:5" x14ac:dyDescent="0.3">
      <c r="D40" s="490"/>
      <c r="E40" s="490"/>
    </row>
    <row r="41" spans="4:5" x14ac:dyDescent="0.3">
      <c r="D41" s="490"/>
      <c r="E41" s="490"/>
    </row>
    <row r="42" spans="4:5" x14ac:dyDescent="0.3">
      <c r="D42" s="490"/>
      <c r="E42" s="490"/>
    </row>
    <row r="43" spans="4:5" x14ac:dyDescent="0.3">
      <c r="D43" s="490"/>
      <c r="E43" s="490"/>
    </row>
    <row r="44" spans="4:5" x14ac:dyDescent="0.3">
      <c r="D44" s="490"/>
      <c r="E44" s="490"/>
    </row>
    <row r="45" spans="4:5" x14ac:dyDescent="0.3">
      <c r="D45" s="490"/>
      <c r="E45" s="490"/>
    </row>
    <row r="46" spans="4:5" x14ac:dyDescent="0.3">
      <c r="D46" s="490"/>
      <c r="E46" s="490"/>
    </row>
    <row r="47" spans="4:5" x14ac:dyDescent="0.3">
      <c r="D47" s="490"/>
      <c r="E47" s="490"/>
    </row>
    <row r="48" spans="4:5" x14ac:dyDescent="0.3">
      <c r="D48" s="490"/>
      <c r="E48" s="490"/>
    </row>
    <row r="49" spans="4:5" x14ac:dyDescent="0.3">
      <c r="D49" s="490"/>
      <c r="E49" s="490"/>
    </row>
    <row r="50" spans="4:5" x14ac:dyDescent="0.3">
      <c r="D50" s="490"/>
      <c r="E50" s="490"/>
    </row>
    <row r="51" spans="4:5" x14ac:dyDescent="0.3">
      <c r="D51" s="490"/>
      <c r="E51" s="490"/>
    </row>
    <row r="52" spans="4:5" x14ac:dyDescent="0.3">
      <c r="D52" s="490"/>
      <c r="E52" s="490"/>
    </row>
    <row r="53" spans="4:5" x14ac:dyDescent="0.3">
      <c r="D53" s="490"/>
      <c r="E53" s="490"/>
    </row>
    <row r="54" spans="4:5" x14ac:dyDescent="0.3">
      <c r="D54" s="490"/>
      <c r="E54" s="490"/>
    </row>
    <row r="55" spans="4:5" x14ac:dyDescent="0.3">
      <c r="D55" s="490"/>
      <c r="E55" s="490"/>
    </row>
    <row r="56" spans="4:5" x14ac:dyDescent="0.3">
      <c r="D56" s="490"/>
      <c r="E56" s="490"/>
    </row>
    <row r="57" spans="4:5" x14ac:dyDescent="0.3">
      <c r="D57" s="490"/>
      <c r="E57" s="490"/>
    </row>
    <row r="58" spans="4:5" x14ac:dyDescent="0.3">
      <c r="D58" s="490"/>
      <c r="E58" s="490"/>
    </row>
    <row r="59" spans="4:5" x14ac:dyDescent="0.3">
      <c r="D59" s="490"/>
      <c r="E59" s="490"/>
    </row>
    <row r="60" spans="4:5" x14ac:dyDescent="0.3">
      <c r="D60" s="490"/>
      <c r="E60" s="490"/>
    </row>
    <row r="61" spans="4:5" x14ac:dyDescent="0.3">
      <c r="D61" s="490"/>
      <c r="E61" s="490"/>
    </row>
    <row r="62" spans="4:5" x14ac:dyDescent="0.3">
      <c r="D62" s="490"/>
      <c r="E62" s="490"/>
    </row>
    <row r="63" spans="4:5" x14ac:dyDescent="0.3">
      <c r="D63" s="490"/>
      <c r="E63" s="490"/>
    </row>
    <row r="64" spans="4:5" x14ac:dyDescent="0.3">
      <c r="D64" s="490"/>
      <c r="E64" s="490"/>
    </row>
    <row r="65" spans="4:5" x14ac:dyDescent="0.3">
      <c r="D65" s="490"/>
      <c r="E65" s="490"/>
    </row>
    <row r="66" spans="4:5" x14ac:dyDescent="0.3">
      <c r="D66" s="490"/>
      <c r="E66" s="490"/>
    </row>
    <row r="67" spans="4:5" x14ac:dyDescent="0.3">
      <c r="D67" s="490"/>
      <c r="E67" s="490"/>
    </row>
    <row r="68" spans="4:5" x14ac:dyDescent="0.3">
      <c r="D68" s="490"/>
      <c r="E68" s="490"/>
    </row>
    <row r="69" spans="4:5" x14ac:dyDescent="0.3">
      <c r="D69" s="490"/>
      <c r="E69" s="490"/>
    </row>
    <row r="70" spans="4:5" x14ac:dyDescent="0.3">
      <c r="D70" s="490"/>
      <c r="E70" s="490"/>
    </row>
    <row r="71" spans="4:5" x14ac:dyDescent="0.3">
      <c r="D71" s="490"/>
      <c r="E71" s="490"/>
    </row>
    <row r="72" spans="4:5" x14ac:dyDescent="0.3">
      <c r="D72" s="490"/>
      <c r="E72" s="490"/>
    </row>
    <row r="73" spans="4:5" x14ac:dyDescent="0.3">
      <c r="D73" s="490"/>
      <c r="E73" s="490"/>
    </row>
    <row r="74" spans="4:5" x14ac:dyDescent="0.3">
      <c r="D74" s="490"/>
      <c r="E74" s="490"/>
    </row>
    <row r="75" spans="4:5" x14ac:dyDescent="0.3">
      <c r="D75" s="490"/>
      <c r="E75" s="490"/>
    </row>
    <row r="76" spans="4:5" x14ac:dyDescent="0.3">
      <c r="D76" s="490"/>
      <c r="E76" s="490"/>
    </row>
    <row r="77" spans="4:5" x14ac:dyDescent="0.3">
      <c r="D77" s="490"/>
      <c r="E77" s="490"/>
    </row>
    <row r="78" spans="4:5" x14ac:dyDescent="0.3">
      <c r="D78" s="490"/>
      <c r="E78" s="490"/>
    </row>
    <row r="79" spans="4:5" x14ac:dyDescent="0.3">
      <c r="D79" s="490"/>
      <c r="E79" s="490"/>
    </row>
    <row r="80" spans="4:5" x14ac:dyDescent="0.3">
      <c r="D80" s="490"/>
      <c r="E80" s="490"/>
    </row>
    <row r="81" spans="4:5" x14ac:dyDescent="0.3">
      <c r="D81" s="490"/>
      <c r="E81" s="490"/>
    </row>
    <row r="82" spans="4:5" x14ac:dyDescent="0.3">
      <c r="D82" s="490"/>
      <c r="E82" s="490"/>
    </row>
    <row r="83" spans="4:5" x14ac:dyDescent="0.3">
      <c r="D83" s="490"/>
      <c r="E83" s="490"/>
    </row>
    <row r="84" spans="4:5" x14ac:dyDescent="0.3">
      <c r="D84" s="490"/>
      <c r="E84" s="490"/>
    </row>
    <row r="85" spans="4:5" x14ac:dyDescent="0.3">
      <c r="D85" s="490"/>
      <c r="E85" s="490"/>
    </row>
    <row r="86" spans="4:5" x14ac:dyDescent="0.3">
      <c r="D86" s="490"/>
      <c r="E86" s="490"/>
    </row>
    <row r="87" spans="4:5" x14ac:dyDescent="0.3">
      <c r="D87" s="490"/>
      <c r="E87" s="490"/>
    </row>
    <row r="88" spans="4:5" x14ac:dyDescent="0.3">
      <c r="D88" s="490"/>
      <c r="E88" s="490"/>
    </row>
    <row r="89" spans="4:5" x14ac:dyDescent="0.3">
      <c r="D89" s="490"/>
      <c r="E89" s="490"/>
    </row>
    <row r="90" spans="4:5" x14ac:dyDescent="0.3">
      <c r="D90" s="490"/>
      <c r="E90" s="490"/>
    </row>
    <row r="91" spans="4:5" x14ac:dyDescent="0.3">
      <c r="D91" s="490"/>
      <c r="E91" s="490"/>
    </row>
    <row r="92" spans="4:5" x14ac:dyDescent="0.3">
      <c r="D92" s="490"/>
      <c r="E92" s="490"/>
    </row>
  </sheetData>
  <sheetProtection algorithmName="SHA-512" hashValue="0NOWf8sqOCmcDg4R+Mjz2/h6Ear2T0gLVv/KC7yh/und9Y+yvu44OikiWCwppqLi9jzh9X6rZLjgM7YMRsUKrQ==" saltValue="vHKDfhdENo1wukV5gCUtuQ==" spinCount="100000" sheet="1" objects="1" scenarios="1"/>
  <autoFilter ref="A19:AX30"/>
  <dataConsolidate/>
  <mergeCells count="51">
    <mergeCell ref="A1:C1"/>
    <mergeCell ref="AM20:AM30"/>
    <mergeCell ref="AS20:AS30"/>
    <mergeCell ref="A2:C2"/>
    <mergeCell ref="A4:C4"/>
    <mergeCell ref="A6:B6"/>
    <mergeCell ref="A7:C7"/>
    <mergeCell ref="N18:O18"/>
    <mergeCell ref="U20:U30"/>
    <mergeCell ref="AA20:AA30"/>
    <mergeCell ref="AG20:AG30"/>
    <mergeCell ref="AK23:AK30"/>
    <mergeCell ref="AL23:AL30"/>
    <mergeCell ref="AK20:AK22"/>
    <mergeCell ref="AL20:AL22"/>
    <mergeCell ref="AD20:AD22"/>
    <mergeCell ref="AW23:AW30"/>
    <mergeCell ref="AX23:AX30"/>
    <mergeCell ref="AV20:AV22"/>
    <mergeCell ref="AW20:AW22"/>
    <mergeCell ref="AX20:AX22"/>
    <mergeCell ref="Z20:Z22"/>
    <mergeCell ref="X23:X30"/>
    <mergeCell ref="Y23:Y30"/>
    <mergeCell ref="Z23:Z30"/>
    <mergeCell ref="AV23:AV30"/>
    <mergeCell ref="AE20:AE22"/>
    <mergeCell ref="AP23:AP30"/>
    <mergeCell ref="AQ23:AQ30"/>
    <mergeCell ref="AR23:AR30"/>
    <mergeCell ref="AP20:AP22"/>
    <mergeCell ref="AQ20:AQ22"/>
    <mergeCell ref="AR20:AR22"/>
    <mergeCell ref="AJ20:AJ22"/>
    <mergeCell ref="AJ23:AJ30"/>
    <mergeCell ref="E20:E22"/>
    <mergeCell ref="E23:E24"/>
    <mergeCell ref="E25:E27"/>
    <mergeCell ref="E28:E29"/>
    <mergeCell ref="AF20:AF22"/>
    <mergeCell ref="AD23:AD30"/>
    <mergeCell ref="AE23:AE30"/>
    <mergeCell ref="AF23:AF30"/>
    <mergeCell ref="R20:R22"/>
    <mergeCell ref="S20:S22"/>
    <mergeCell ref="T20:T22"/>
    <mergeCell ref="R23:R30"/>
    <mergeCell ref="S23:S30"/>
    <mergeCell ref="T23:T30"/>
    <mergeCell ref="X20:X22"/>
    <mergeCell ref="Y20:Y22"/>
  </mergeCells>
  <conditionalFormatting sqref="G24:G28 G30">
    <cfRule type="expression" dxfId="18" priority="5">
      <formula>ISBLANK(#REF!)</formula>
    </cfRule>
  </conditionalFormatting>
  <conditionalFormatting sqref="G29">
    <cfRule type="expression" dxfId="17" priority="3">
      <formula>ISBLANK(#REF!)</formula>
    </cfRule>
  </conditionalFormatting>
  <conditionalFormatting sqref="E20 E30 E23 E25 E28">
    <cfRule type="expression" dxfId="16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'D:\FMT_2024\Lot 4\[DPGF_Secteur4_V2.xlsx]Liste_D'!#REF!</xm:f>
          </x14:formula1>
          <xm:sqref>I20:I30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H20:H30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2"/>
  <sheetViews>
    <sheetView topLeftCell="J35" zoomScale="98" zoomScaleNormal="98" workbookViewId="0">
      <selection activeCell="S72" sqref="S72:S118"/>
    </sheetView>
  </sheetViews>
  <sheetFormatPr baseColWidth="10" defaultColWidth="10.85546875" defaultRowHeight="12" outlineLevelRow="1" outlineLevelCol="1" x14ac:dyDescent="0.25"/>
  <cols>
    <col min="1" max="1" width="14.28515625" style="20" bestFit="1" customWidth="1"/>
    <col min="2" max="2" width="19.42578125" style="20" bestFit="1" customWidth="1"/>
    <col min="3" max="3" width="11.7109375" style="20" bestFit="1" customWidth="1"/>
    <col min="4" max="4" width="21.7109375" style="20" bestFit="1" customWidth="1"/>
    <col min="5" max="6" width="35" style="20" bestFit="1" customWidth="1"/>
    <col min="7" max="7" width="19" style="20" bestFit="1" customWidth="1" outlineLevel="1"/>
    <col min="8" max="8" width="14.28515625" style="20" bestFit="1" customWidth="1" outlineLevel="1"/>
    <col min="9" max="9" width="17.140625" style="20" bestFit="1" customWidth="1" outlineLevel="1"/>
    <col min="10" max="10" width="17.28515625" style="20" bestFit="1" customWidth="1" outlineLevel="1"/>
    <col min="11" max="11" width="12.28515625" style="20" bestFit="1" customWidth="1" outlineLevel="1"/>
    <col min="12" max="12" width="18.28515625" style="20" bestFit="1" customWidth="1" outlineLevel="1"/>
    <col min="13" max="13" width="2.28515625" style="20" hidden="1" customWidth="1" outlineLevel="1"/>
    <col min="14" max="14" width="24.140625" style="21" bestFit="1" customWidth="1" outlineLevel="1"/>
    <col min="15" max="15" width="21" style="22" bestFit="1" customWidth="1"/>
    <col min="16" max="16" width="17.28515625" style="23" bestFit="1" customWidth="1"/>
    <col min="17" max="17" width="26.140625" style="22" bestFit="1" customWidth="1" outlineLevel="1"/>
    <col min="18" max="18" width="22.28515625" style="22" bestFit="1" customWidth="1" outlineLevel="1"/>
    <col min="19" max="20" width="29.42578125" style="22" bestFit="1" customWidth="1"/>
    <col min="21" max="21" width="0" style="22" hidden="1" customWidth="1"/>
    <col min="22" max="22" width="2.7109375" style="22" hidden="1" customWidth="1"/>
    <col min="23" max="23" width="11" style="22" hidden="1" customWidth="1" outlineLevel="1"/>
    <col min="24" max="27" width="13.140625" style="22" hidden="1" customWidth="1" outlineLevel="1"/>
    <col min="28" max="28" width="2.42578125" style="22" hidden="1" customWidth="1"/>
    <col min="29" max="29" width="11" style="22" hidden="1" customWidth="1" outlineLevel="1"/>
    <col min="30" max="30" width="12.140625" style="22" hidden="1" customWidth="1" outlineLevel="1"/>
    <col min="31" max="33" width="10.85546875" style="22" hidden="1" customWidth="1" outlineLevel="1"/>
    <col min="34" max="34" width="2.5703125" style="22" hidden="1" customWidth="1"/>
    <col min="35" max="35" width="11" style="22" hidden="1" customWidth="1" outlineLevel="1"/>
    <col min="36" max="36" width="12.140625" style="22" hidden="1" customWidth="1" outlineLevel="1"/>
    <col min="37" max="38" width="12.85546875" style="22" hidden="1" customWidth="1" outlineLevel="1"/>
    <col min="39" max="39" width="10.85546875" style="22" hidden="1" customWidth="1" outlineLevel="1"/>
    <col min="40" max="40" width="3.140625" style="22" hidden="1" customWidth="1"/>
    <col min="41" max="41" width="11" style="22" hidden="1" customWidth="1" outlineLevel="1"/>
    <col min="42" max="42" width="12.140625" style="22" hidden="1" customWidth="1" outlineLevel="1"/>
    <col min="43" max="45" width="10.85546875" style="22" hidden="1" customWidth="1" outlineLevel="1"/>
    <col min="46" max="46" width="3.42578125" style="22" hidden="1" customWidth="1"/>
    <col min="47" max="47" width="11" style="22" hidden="1" customWidth="1" outlineLevel="1" collapsed="1"/>
    <col min="48" max="48" width="12.140625" style="22" hidden="1" customWidth="1" outlineLevel="1"/>
    <col min="49" max="50" width="10.85546875" style="20" hidden="1" customWidth="1" outlineLevel="1"/>
    <col min="51" max="51" width="7.140625" style="20" hidden="1" customWidth="1" outlineLevel="1"/>
    <col min="52" max="52" width="10.85546875" style="20" collapsed="1"/>
    <col min="53" max="16384" width="10.85546875" style="20"/>
  </cols>
  <sheetData>
    <row r="1" spans="1:6" x14ac:dyDescent="0.25">
      <c r="A1" s="710" t="s">
        <v>537</v>
      </c>
      <c r="B1" s="710"/>
      <c r="C1" s="710"/>
    </row>
    <row r="2" spans="1:6" hidden="1" outlineLevel="1" x14ac:dyDescent="0.25">
      <c r="A2" s="700" t="s">
        <v>21</v>
      </c>
      <c r="B2" s="700"/>
      <c r="C2" s="700"/>
      <c r="D2" s="24"/>
      <c r="E2" s="24"/>
      <c r="F2" s="24"/>
    </row>
    <row r="3" spans="1:6" hidden="1" outlineLevel="1" x14ac:dyDescent="0.25">
      <c r="A3" s="24"/>
      <c r="B3" s="24"/>
      <c r="C3" s="24"/>
      <c r="D3" s="24"/>
      <c r="E3" s="24"/>
      <c r="F3" s="24"/>
    </row>
    <row r="4" spans="1:6" hidden="1" outlineLevel="1" x14ac:dyDescent="0.25">
      <c r="A4" s="701" t="s">
        <v>22</v>
      </c>
      <c r="B4" s="702"/>
      <c r="C4" s="702"/>
      <c r="D4" s="24"/>
      <c r="E4" s="24"/>
      <c r="F4" s="24"/>
    </row>
    <row r="5" spans="1:6" hidden="1" outlineLevel="1" x14ac:dyDescent="0.25">
      <c r="A5" s="1"/>
      <c r="B5" s="24"/>
      <c r="C5" s="24"/>
      <c r="D5" s="24"/>
      <c r="E5" s="24"/>
      <c r="F5" s="24"/>
    </row>
    <row r="6" spans="1:6" hidden="1" outlineLevel="1" x14ac:dyDescent="0.25">
      <c r="A6" s="703" t="s">
        <v>23</v>
      </c>
      <c r="B6" s="704"/>
      <c r="C6" s="24"/>
      <c r="D6" s="24"/>
      <c r="E6" s="24"/>
      <c r="F6" s="24"/>
    </row>
    <row r="7" spans="1:6" hidden="1" outlineLevel="1" x14ac:dyDescent="0.25">
      <c r="A7" s="703" t="s">
        <v>24</v>
      </c>
      <c r="B7" s="704"/>
      <c r="C7" s="704"/>
      <c r="D7" s="24"/>
      <c r="E7" s="24"/>
      <c r="F7" s="24"/>
    </row>
    <row r="8" spans="1:6" ht="12.75" hidden="1" outlineLevel="1" thickBot="1" x14ac:dyDescent="0.3">
      <c r="A8" s="24"/>
      <c r="B8" s="24"/>
      <c r="C8" s="24"/>
      <c r="D8" s="24"/>
      <c r="E8" s="24"/>
      <c r="F8" s="24"/>
    </row>
    <row r="9" spans="1:6" ht="12.75" hidden="1" outlineLevel="1" thickBot="1" x14ac:dyDescent="0.3">
      <c r="A9" s="24"/>
      <c r="B9" s="24"/>
      <c r="C9" s="24"/>
      <c r="D9" s="2" t="s">
        <v>25</v>
      </c>
      <c r="E9" s="88" t="s">
        <v>26</v>
      </c>
      <c r="F9" s="24"/>
    </row>
    <row r="10" spans="1:6" hidden="1" outlineLevel="1" x14ac:dyDescent="0.25">
      <c r="A10" s="3" t="s">
        <v>27</v>
      </c>
      <c r="B10" s="4" t="s">
        <v>28</v>
      </c>
      <c r="C10" s="5" t="s">
        <v>29</v>
      </c>
      <c r="D10" s="6"/>
      <c r="E10" s="89"/>
      <c r="F10" s="24"/>
    </row>
    <row r="11" spans="1:6" hidden="1" outlineLevel="1" x14ac:dyDescent="0.25">
      <c r="A11" s="7" t="s">
        <v>30</v>
      </c>
      <c r="B11" s="8" t="s">
        <v>31</v>
      </c>
      <c r="C11" s="9" t="s">
        <v>32</v>
      </c>
      <c r="D11" s="10"/>
      <c r="E11" s="90" t="e">
        <f>0.15+0.85*$D$11/$D$10</f>
        <v>#DIV/0!</v>
      </c>
      <c r="F11" s="24"/>
    </row>
    <row r="12" spans="1:6" hidden="1" outlineLevel="1" x14ac:dyDescent="0.25">
      <c r="A12" s="11"/>
      <c r="B12" s="8" t="s">
        <v>33</v>
      </c>
      <c r="C12" s="9" t="s">
        <v>32</v>
      </c>
      <c r="D12" s="12"/>
      <c r="E12" s="91" t="e">
        <f>0.15+0.85*$D$12/$D$10</f>
        <v>#DIV/0!</v>
      </c>
      <c r="F12" s="24"/>
    </row>
    <row r="13" spans="1:6" hidden="1" outlineLevel="1" x14ac:dyDescent="0.25">
      <c r="A13" s="11"/>
      <c r="B13" s="8" t="s">
        <v>34</v>
      </c>
      <c r="C13" s="9" t="s">
        <v>32</v>
      </c>
      <c r="D13" s="13"/>
      <c r="E13" s="92" t="e">
        <f>0.15+0.85*$D$13/$D$10</f>
        <v>#DIV/0!</v>
      </c>
      <c r="F13" s="24"/>
    </row>
    <row r="14" spans="1:6" hidden="1" outlineLevel="1" x14ac:dyDescent="0.25">
      <c r="A14" s="11"/>
      <c r="B14" s="8" t="s">
        <v>35</v>
      </c>
      <c r="C14" s="9" t="s">
        <v>32</v>
      </c>
      <c r="D14" s="14"/>
      <c r="E14" s="93" t="e">
        <f>0.15+0.85*$D$14/$D$10</f>
        <v>#DIV/0!</v>
      </c>
      <c r="F14" s="24"/>
    </row>
    <row r="15" spans="1:6" ht="12.75" hidden="1" outlineLevel="1" thickBot="1" x14ac:dyDescent="0.3">
      <c r="A15" s="15"/>
      <c r="B15" s="16" t="s">
        <v>36</v>
      </c>
      <c r="C15" s="17" t="s">
        <v>32</v>
      </c>
      <c r="D15" s="18"/>
      <c r="E15" s="94" t="e">
        <f>0.15+0.85*$D$15/$D$10</f>
        <v>#DIV/0!</v>
      </c>
      <c r="F15" s="24"/>
    </row>
    <row r="16" spans="1:6" hidden="1" outlineLevel="1" x14ac:dyDescent="0.25"/>
    <row r="17" spans="1:51" outlineLevel="1" x14ac:dyDescent="0.25"/>
    <row r="18" spans="1:51" ht="12.75" thickBot="1" x14ac:dyDescent="0.3">
      <c r="O18" s="658" t="s">
        <v>50</v>
      </c>
      <c r="P18" s="658"/>
    </row>
    <row r="19" spans="1:51" s="342" customFormat="1" ht="64.5" thickBot="1" x14ac:dyDescent="0.3">
      <c r="A19" s="511" t="s">
        <v>0</v>
      </c>
      <c r="B19" s="410" t="s">
        <v>1</v>
      </c>
      <c r="C19" s="410" t="s">
        <v>2</v>
      </c>
      <c r="D19" s="410" t="s">
        <v>493</v>
      </c>
      <c r="E19" s="409" t="s">
        <v>119</v>
      </c>
      <c r="F19" s="409" t="s">
        <v>119</v>
      </c>
      <c r="G19" s="410" t="s">
        <v>170</v>
      </c>
      <c r="H19" s="410" t="s">
        <v>182</v>
      </c>
      <c r="I19" s="410" t="s">
        <v>5</v>
      </c>
      <c r="J19" s="410" t="s">
        <v>6</v>
      </c>
      <c r="K19" s="410" t="s">
        <v>236</v>
      </c>
      <c r="L19" s="410" t="s">
        <v>9</v>
      </c>
      <c r="M19" s="512" t="s">
        <v>10</v>
      </c>
      <c r="N19" s="513" t="s">
        <v>7</v>
      </c>
      <c r="O19" s="456" t="s">
        <v>217</v>
      </c>
      <c r="P19" s="457" t="s">
        <v>37</v>
      </c>
      <c r="Q19" s="458" t="s">
        <v>39</v>
      </c>
      <c r="R19" s="459" t="s">
        <v>38</v>
      </c>
      <c r="S19" s="459" t="s">
        <v>52</v>
      </c>
      <c r="T19" s="459" t="s">
        <v>51</v>
      </c>
      <c r="U19" s="514" t="s">
        <v>53</v>
      </c>
      <c r="V19" s="418"/>
      <c r="W19" s="419" t="s">
        <v>41</v>
      </c>
      <c r="X19" s="420" t="s">
        <v>40</v>
      </c>
      <c r="Y19" s="420" t="s">
        <v>220</v>
      </c>
      <c r="Z19" s="420" t="s">
        <v>55</v>
      </c>
      <c r="AA19" s="421" t="s">
        <v>54</v>
      </c>
      <c r="AB19" s="422"/>
      <c r="AC19" s="423" t="s">
        <v>43</v>
      </c>
      <c r="AD19" s="424" t="s">
        <v>42</v>
      </c>
      <c r="AE19" s="424" t="s">
        <v>222</v>
      </c>
      <c r="AF19" s="424" t="s">
        <v>221</v>
      </c>
      <c r="AG19" s="425" t="s">
        <v>56</v>
      </c>
      <c r="AH19" s="426"/>
      <c r="AI19" s="427" t="s">
        <v>45</v>
      </c>
      <c r="AJ19" s="428" t="s">
        <v>44</v>
      </c>
      <c r="AK19" s="428" t="s">
        <v>61</v>
      </c>
      <c r="AL19" s="428" t="s">
        <v>60</v>
      </c>
      <c r="AM19" s="429" t="s">
        <v>57</v>
      </c>
      <c r="AN19" s="430"/>
      <c r="AO19" s="431" t="s">
        <v>47</v>
      </c>
      <c r="AP19" s="432" t="s">
        <v>46</v>
      </c>
      <c r="AQ19" s="432" t="s">
        <v>63</v>
      </c>
      <c r="AR19" s="432" t="s">
        <v>62</v>
      </c>
      <c r="AS19" s="433" t="s">
        <v>58</v>
      </c>
      <c r="AT19" s="434"/>
      <c r="AU19" s="435" t="s">
        <v>49</v>
      </c>
      <c r="AV19" s="436" t="s">
        <v>48</v>
      </c>
      <c r="AW19" s="437" t="s">
        <v>65</v>
      </c>
      <c r="AX19" s="437" t="s">
        <v>64</v>
      </c>
      <c r="AY19" s="438" t="s">
        <v>59</v>
      </c>
    </row>
    <row r="20" spans="1:51" s="342" customFormat="1" ht="12.75" x14ac:dyDescent="0.25">
      <c r="A20" s="439">
        <v>4</v>
      </c>
      <c r="B20" s="515" t="s">
        <v>273</v>
      </c>
      <c r="C20" s="515" t="s">
        <v>274</v>
      </c>
      <c r="D20" s="515" t="s">
        <v>494</v>
      </c>
      <c r="E20" s="708" t="str">
        <f>F20</f>
        <v>026007TTPL</v>
      </c>
      <c r="F20" s="515" t="str">
        <f>CONCATENATE(C20,J20)</f>
        <v>026007TTPL</v>
      </c>
      <c r="G20" s="96" t="s">
        <v>179</v>
      </c>
      <c r="H20" s="96">
        <v>89.29</v>
      </c>
      <c r="I20" s="98" t="s">
        <v>78</v>
      </c>
      <c r="J20" s="96" t="s">
        <v>114</v>
      </c>
      <c r="K20" s="96" t="s">
        <v>363</v>
      </c>
      <c r="L20" s="96" t="s">
        <v>364</v>
      </c>
      <c r="M20" s="516" t="s">
        <v>10</v>
      </c>
      <c r="N20" s="99">
        <v>1</v>
      </c>
      <c r="O20" s="451"/>
      <c r="P20" s="225"/>
      <c r="Q20" s="101">
        <f>O20*(P20+1)</f>
        <v>0</v>
      </c>
      <c r="R20" s="544">
        <f>Q20/12</f>
        <v>0</v>
      </c>
      <c r="S20" s="671">
        <f>SUM(Q20:Q39)</f>
        <v>0</v>
      </c>
      <c r="T20" s="697">
        <f>SUM(R20:R39)</f>
        <v>0</v>
      </c>
      <c r="U20" s="669"/>
      <c r="V20" s="649"/>
      <c r="W20" s="103" t="e">
        <f>Q20*$E$11</f>
        <v>#DIV/0!</v>
      </c>
      <c r="X20" s="517" t="e">
        <f>W20/12</f>
        <v>#DIV/0!</v>
      </c>
      <c r="Y20" s="665" t="e">
        <f>SUM(W20:W39)</f>
        <v>#DIV/0!</v>
      </c>
      <c r="Z20" s="649" t="e">
        <f>SUM(X20:X39)</f>
        <v>#DIV/0!</v>
      </c>
      <c r="AA20" s="669"/>
      <c r="AB20" s="649"/>
      <c r="AC20" s="103" t="e">
        <f>Q20*$E$12</f>
        <v>#DIV/0!</v>
      </c>
      <c r="AD20" s="517" t="e">
        <f>AC20/12</f>
        <v>#DIV/0!</v>
      </c>
      <c r="AE20" s="665" t="e">
        <f>SUM(AC20:AC39)</f>
        <v>#DIV/0!</v>
      </c>
      <c r="AF20" s="649" t="e">
        <f>SUM(AD20:AD39)</f>
        <v>#DIV/0!</v>
      </c>
      <c r="AG20" s="669"/>
      <c r="AH20" s="649"/>
      <c r="AI20" s="103" t="e">
        <f>Q20*$E$13</f>
        <v>#DIV/0!</v>
      </c>
      <c r="AJ20" s="517" t="e">
        <f>AI20/12</f>
        <v>#DIV/0!</v>
      </c>
      <c r="AK20" s="665" t="e">
        <f>SUM(AI20:AI39)</f>
        <v>#DIV/0!</v>
      </c>
      <c r="AL20" s="649" t="e">
        <f>SUM(AJ20:AJ39)</f>
        <v>#DIV/0!</v>
      </c>
      <c r="AM20" s="669"/>
      <c r="AN20" s="649"/>
      <c r="AO20" s="103" t="e">
        <f>Q20*$E$14</f>
        <v>#DIV/0!</v>
      </c>
      <c r="AP20" s="517" t="e">
        <f>AO20/12</f>
        <v>#DIV/0!</v>
      </c>
      <c r="AQ20" s="665" t="e">
        <f>SUM(AO20:AO39)</f>
        <v>#DIV/0!</v>
      </c>
      <c r="AR20" s="649" t="e">
        <f>SUM(AP20:AP39)</f>
        <v>#DIV/0!</v>
      </c>
      <c r="AS20" s="669"/>
      <c r="AT20" s="649"/>
      <c r="AU20" s="103" t="e">
        <f>Q20*$E$14</f>
        <v>#DIV/0!</v>
      </c>
      <c r="AV20" s="517" t="e">
        <f>AU20/12</f>
        <v>#DIV/0!</v>
      </c>
      <c r="AW20" s="665" t="e">
        <f>SUM(AU20:AU39)</f>
        <v>#DIV/0!</v>
      </c>
      <c r="AX20" s="649" t="e">
        <f>SUM(AV20:AV39)</f>
        <v>#DIV/0!</v>
      </c>
      <c r="AY20" s="669"/>
    </row>
    <row r="21" spans="1:51" s="342" customFormat="1" ht="12.75" x14ac:dyDescent="0.25">
      <c r="A21" s="121">
        <v>4</v>
      </c>
      <c r="B21" s="518" t="s">
        <v>273</v>
      </c>
      <c r="C21" s="518" t="s">
        <v>274</v>
      </c>
      <c r="D21" s="518" t="s">
        <v>494</v>
      </c>
      <c r="E21" s="706"/>
      <c r="F21" s="518" t="str">
        <f t="shared" ref="F21:F84" si="0">CONCATENATE(C21,J21)</f>
        <v>026007TTPL</v>
      </c>
      <c r="G21" s="105" t="s">
        <v>179</v>
      </c>
      <c r="H21" s="105">
        <v>37.799999999999997</v>
      </c>
      <c r="I21" s="106" t="s">
        <v>78</v>
      </c>
      <c r="J21" s="105" t="s">
        <v>114</v>
      </c>
      <c r="K21" s="105" t="s">
        <v>363</v>
      </c>
      <c r="L21" s="105" t="s">
        <v>365</v>
      </c>
      <c r="M21" s="377" t="s">
        <v>10</v>
      </c>
      <c r="N21" s="519">
        <v>1</v>
      </c>
      <c r="O21" s="549"/>
      <c r="P21" s="227"/>
      <c r="Q21" s="126">
        <f>O21*(P21+1)</f>
        <v>0</v>
      </c>
      <c r="R21" s="545">
        <f t="shared" ref="R21:R83" si="1">Q21/12</f>
        <v>0</v>
      </c>
      <c r="S21" s="696"/>
      <c r="T21" s="698"/>
      <c r="U21" s="673"/>
      <c r="V21" s="650"/>
      <c r="W21" s="109" t="e">
        <f t="shared" ref="W21:W84" si="2">Q21*$E$11</f>
        <v>#DIV/0!</v>
      </c>
      <c r="X21" s="520" t="e">
        <f t="shared" ref="X21:X83" si="3">W21/12</f>
        <v>#DIV/0!</v>
      </c>
      <c r="Y21" s="676"/>
      <c r="Z21" s="650"/>
      <c r="AA21" s="673"/>
      <c r="AB21" s="650"/>
      <c r="AC21" s="109" t="e">
        <f t="shared" ref="AC21:AC84" si="4">Q21*$E$12</f>
        <v>#DIV/0!</v>
      </c>
      <c r="AD21" s="520" t="e">
        <f t="shared" ref="AD21:AD83" si="5">AC21/12</f>
        <v>#DIV/0!</v>
      </c>
      <c r="AE21" s="676"/>
      <c r="AF21" s="650"/>
      <c r="AG21" s="673"/>
      <c r="AH21" s="650"/>
      <c r="AI21" s="109" t="e">
        <f t="shared" ref="AI21:AI84" si="6">Q21*$E$13</f>
        <v>#DIV/0!</v>
      </c>
      <c r="AJ21" s="520" t="e">
        <f t="shared" ref="AJ21:AJ83" si="7">AI21/12</f>
        <v>#DIV/0!</v>
      </c>
      <c r="AK21" s="676"/>
      <c r="AL21" s="650"/>
      <c r="AM21" s="673"/>
      <c r="AN21" s="650"/>
      <c r="AO21" s="109" t="e">
        <f t="shared" ref="AO21:AO84" si="8">Q21*$E$14</f>
        <v>#DIV/0!</v>
      </c>
      <c r="AP21" s="520" t="e">
        <f t="shared" ref="AP21:AP83" si="9">AO21/12</f>
        <v>#DIV/0!</v>
      </c>
      <c r="AQ21" s="676"/>
      <c r="AR21" s="650"/>
      <c r="AS21" s="673"/>
      <c r="AT21" s="650"/>
      <c r="AU21" s="109" t="e">
        <f t="shared" ref="AU21:AU84" si="10">Q21*$E$14</f>
        <v>#DIV/0!</v>
      </c>
      <c r="AV21" s="520" t="e">
        <f t="shared" ref="AV21:AV83" si="11">AU21/12</f>
        <v>#DIV/0!</v>
      </c>
      <c r="AW21" s="676"/>
      <c r="AX21" s="650"/>
      <c r="AY21" s="673"/>
    </row>
    <row r="22" spans="1:51" s="342" customFormat="1" ht="12.75" x14ac:dyDescent="0.25">
      <c r="A22" s="121">
        <v>4</v>
      </c>
      <c r="B22" s="518" t="s">
        <v>273</v>
      </c>
      <c r="C22" s="518" t="s">
        <v>274</v>
      </c>
      <c r="D22" s="518" t="s">
        <v>494</v>
      </c>
      <c r="E22" s="706"/>
      <c r="F22" s="518" t="str">
        <f t="shared" si="0"/>
        <v>026007TTPL</v>
      </c>
      <c r="G22" s="105" t="s">
        <v>179</v>
      </c>
      <c r="H22" s="105">
        <v>101.35</v>
      </c>
      <c r="I22" s="106" t="s">
        <v>78</v>
      </c>
      <c r="J22" s="105" t="s">
        <v>114</v>
      </c>
      <c r="K22" s="105" t="s">
        <v>363</v>
      </c>
      <c r="L22" s="105" t="s">
        <v>366</v>
      </c>
      <c r="M22" s="377" t="s">
        <v>10</v>
      </c>
      <c r="N22" s="519">
        <v>1</v>
      </c>
      <c r="O22" s="549"/>
      <c r="P22" s="227"/>
      <c r="Q22" s="126">
        <f t="shared" ref="Q22:Q85" si="12">O22*(P22+1)</f>
        <v>0</v>
      </c>
      <c r="R22" s="545">
        <f t="shared" si="1"/>
        <v>0</v>
      </c>
      <c r="S22" s="696"/>
      <c r="T22" s="698"/>
      <c r="U22" s="673"/>
      <c r="V22" s="650"/>
      <c r="W22" s="109" t="e">
        <f t="shared" si="2"/>
        <v>#DIV/0!</v>
      </c>
      <c r="X22" s="520" t="e">
        <f t="shared" si="3"/>
        <v>#DIV/0!</v>
      </c>
      <c r="Y22" s="676"/>
      <c r="Z22" s="650"/>
      <c r="AA22" s="673"/>
      <c r="AB22" s="650"/>
      <c r="AC22" s="109" t="e">
        <f t="shared" si="4"/>
        <v>#DIV/0!</v>
      </c>
      <c r="AD22" s="520" t="e">
        <f t="shared" si="5"/>
        <v>#DIV/0!</v>
      </c>
      <c r="AE22" s="676"/>
      <c r="AF22" s="650"/>
      <c r="AG22" s="673"/>
      <c r="AH22" s="650"/>
      <c r="AI22" s="109" t="e">
        <f t="shared" si="6"/>
        <v>#DIV/0!</v>
      </c>
      <c r="AJ22" s="520" t="e">
        <f t="shared" si="7"/>
        <v>#DIV/0!</v>
      </c>
      <c r="AK22" s="676"/>
      <c r="AL22" s="650"/>
      <c r="AM22" s="673"/>
      <c r="AN22" s="650"/>
      <c r="AO22" s="109" t="e">
        <f t="shared" si="8"/>
        <v>#DIV/0!</v>
      </c>
      <c r="AP22" s="520" t="e">
        <f t="shared" si="9"/>
        <v>#DIV/0!</v>
      </c>
      <c r="AQ22" s="676"/>
      <c r="AR22" s="650"/>
      <c r="AS22" s="673"/>
      <c r="AT22" s="650"/>
      <c r="AU22" s="109" t="e">
        <f t="shared" si="10"/>
        <v>#DIV/0!</v>
      </c>
      <c r="AV22" s="520" t="e">
        <f t="shared" si="11"/>
        <v>#DIV/0!</v>
      </c>
      <c r="AW22" s="676"/>
      <c r="AX22" s="650"/>
      <c r="AY22" s="673"/>
    </row>
    <row r="23" spans="1:51" s="342" customFormat="1" ht="12.75" x14ac:dyDescent="0.25">
      <c r="A23" s="121">
        <v>4</v>
      </c>
      <c r="B23" s="518" t="s">
        <v>273</v>
      </c>
      <c r="C23" s="518" t="s">
        <v>274</v>
      </c>
      <c r="D23" s="518" t="s">
        <v>494</v>
      </c>
      <c r="E23" s="706"/>
      <c r="F23" s="518" t="str">
        <f t="shared" si="0"/>
        <v>026007TTPL</v>
      </c>
      <c r="G23" s="105" t="s">
        <v>197</v>
      </c>
      <c r="H23" s="105">
        <v>174.22</v>
      </c>
      <c r="I23" s="106" t="s">
        <v>78</v>
      </c>
      <c r="J23" s="105" t="s">
        <v>114</v>
      </c>
      <c r="K23" s="105" t="s">
        <v>363</v>
      </c>
      <c r="L23" s="105" t="s">
        <v>367</v>
      </c>
      <c r="M23" s="377" t="s">
        <v>10</v>
      </c>
      <c r="N23" s="519">
        <v>1</v>
      </c>
      <c r="O23" s="549"/>
      <c r="P23" s="227"/>
      <c r="Q23" s="126">
        <f t="shared" si="12"/>
        <v>0</v>
      </c>
      <c r="R23" s="545">
        <f t="shared" si="1"/>
        <v>0</v>
      </c>
      <c r="S23" s="696"/>
      <c r="T23" s="698"/>
      <c r="U23" s="673"/>
      <c r="V23" s="650"/>
      <c r="W23" s="109" t="e">
        <f t="shared" si="2"/>
        <v>#DIV/0!</v>
      </c>
      <c r="X23" s="520" t="e">
        <f t="shared" si="3"/>
        <v>#DIV/0!</v>
      </c>
      <c r="Y23" s="676"/>
      <c r="Z23" s="650"/>
      <c r="AA23" s="673"/>
      <c r="AB23" s="650"/>
      <c r="AC23" s="109" t="e">
        <f t="shared" si="4"/>
        <v>#DIV/0!</v>
      </c>
      <c r="AD23" s="520" t="e">
        <f t="shared" si="5"/>
        <v>#DIV/0!</v>
      </c>
      <c r="AE23" s="676"/>
      <c r="AF23" s="650"/>
      <c r="AG23" s="673"/>
      <c r="AH23" s="650"/>
      <c r="AI23" s="109" t="e">
        <f t="shared" si="6"/>
        <v>#DIV/0!</v>
      </c>
      <c r="AJ23" s="520" t="e">
        <f t="shared" si="7"/>
        <v>#DIV/0!</v>
      </c>
      <c r="AK23" s="676"/>
      <c r="AL23" s="650"/>
      <c r="AM23" s="673"/>
      <c r="AN23" s="650"/>
      <c r="AO23" s="109" t="e">
        <f t="shared" si="8"/>
        <v>#DIV/0!</v>
      </c>
      <c r="AP23" s="520" t="e">
        <f t="shared" si="9"/>
        <v>#DIV/0!</v>
      </c>
      <c r="AQ23" s="676"/>
      <c r="AR23" s="650"/>
      <c r="AS23" s="673"/>
      <c r="AT23" s="650"/>
      <c r="AU23" s="109" t="e">
        <f t="shared" si="10"/>
        <v>#DIV/0!</v>
      </c>
      <c r="AV23" s="520" t="e">
        <f t="shared" si="11"/>
        <v>#DIV/0!</v>
      </c>
      <c r="AW23" s="676"/>
      <c r="AX23" s="650"/>
      <c r="AY23" s="673"/>
    </row>
    <row r="24" spans="1:51" s="342" customFormat="1" ht="12.75" x14ac:dyDescent="0.25">
      <c r="A24" s="121">
        <v>4</v>
      </c>
      <c r="B24" s="518" t="s">
        <v>273</v>
      </c>
      <c r="C24" s="518" t="s">
        <v>274</v>
      </c>
      <c r="D24" s="518" t="s">
        <v>494</v>
      </c>
      <c r="E24" s="706"/>
      <c r="F24" s="518" t="str">
        <f t="shared" si="0"/>
        <v>026007TTPL</v>
      </c>
      <c r="G24" s="105" t="s">
        <v>173</v>
      </c>
      <c r="H24" s="521">
        <v>35.01</v>
      </c>
      <c r="I24" s="106" t="s">
        <v>78</v>
      </c>
      <c r="J24" s="105" t="s">
        <v>114</v>
      </c>
      <c r="K24" s="105" t="s">
        <v>363</v>
      </c>
      <c r="L24" s="105">
        <v>111</v>
      </c>
      <c r="M24" s="377" t="s">
        <v>10</v>
      </c>
      <c r="N24" s="519">
        <v>1</v>
      </c>
      <c r="O24" s="549"/>
      <c r="P24" s="227"/>
      <c r="Q24" s="126">
        <f t="shared" si="12"/>
        <v>0</v>
      </c>
      <c r="R24" s="545">
        <f t="shared" si="1"/>
        <v>0</v>
      </c>
      <c r="S24" s="696"/>
      <c r="T24" s="698"/>
      <c r="U24" s="673"/>
      <c r="V24" s="650"/>
      <c r="W24" s="109" t="e">
        <f t="shared" si="2"/>
        <v>#DIV/0!</v>
      </c>
      <c r="X24" s="520" t="e">
        <f t="shared" si="3"/>
        <v>#DIV/0!</v>
      </c>
      <c r="Y24" s="676"/>
      <c r="Z24" s="650"/>
      <c r="AA24" s="673"/>
      <c r="AB24" s="650"/>
      <c r="AC24" s="109" t="e">
        <f t="shared" si="4"/>
        <v>#DIV/0!</v>
      </c>
      <c r="AD24" s="520" t="e">
        <f t="shared" si="5"/>
        <v>#DIV/0!</v>
      </c>
      <c r="AE24" s="676"/>
      <c r="AF24" s="650"/>
      <c r="AG24" s="673"/>
      <c r="AH24" s="650"/>
      <c r="AI24" s="109" t="e">
        <f t="shared" si="6"/>
        <v>#DIV/0!</v>
      </c>
      <c r="AJ24" s="520" t="e">
        <f t="shared" si="7"/>
        <v>#DIV/0!</v>
      </c>
      <c r="AK24" s="676"/>
      <c r="AL24" s="650"/>
      <c r="AM24" s="673"/>
      <c r="AN24" s="650"/>
      <c r="AO24" s="109" t="e">
        <f t="shared" si="8"/>
        <v>#DIV/0!</v>
      </c>
      <c r="AP24" s="520" t="e">
        <f t="shared" si="9"/>
        <v>#DIV/0!</v>
      </c>
      <c r="AQ24" s="676"/>
      <c r="AR24" s="650"/>
      <c r="AS24" s="673"/>
      <c r="AT24" s="650"/>
      <c r="AU24" s="109" t="e">
        <f t="shared" si="10"/>
        <v>#DIV/0!</v>
      </c>
      <c r="AV24" s="520" t="e">
        <f t="shared" si="11"/>
        <v>#DIV/0!</v>
      </c>
      <c r="AW24" s="676"/>
      <c r="AX24" s="650"/>
      <c r="AY24" s="673"/>
    </row>
    <row r="25" spans="1:51" s="342" customFormat="1" ht="12.75" x14ac:dyDescent="0.25">
      <c r="A25" s="121">
        <v>4</v>
      </c>
      <c r="B25" s="518" t="s">
        <v>273</v>
      </c>
      <c r="C25" s="518" t="s">
        <v>274</v>
      </c>
      <c r="D25" s="518" t="s">
        <v>494</v>
      </c>
      <c r="E25" s="706"/>
      <c r="F25" s="518" t="str">
        <f t="shared" si="0"/>
        <v>026007TTPL</v>
      </c>
      <c r="G25" s="105" t="s">
        <v>174</v>
      </c>
      <c r="H25" s="521">
        <v>44.99</v>
      </c>
      <c r="I25" s="106" t="s">
        <v>78</v>
      </c>
      <c r="J25" s="105" t="s">
        <v>114</v>
      </c>
      <c r="K25" s="105" t="s">
        <v>363</v>
      </c>
      <c r="L25" s="105">
        <v>109</v>
      </c>
      <c r="M25" s="377" t="s">
        <v>10</v>
      </c>
      <c r="N25" s="519">
        <v>1</v>
      </c>
      <c r="O25" s="549"/>
      <c r="P25" s="227"/>
      <c r="Q25" s="126">
        <f t="shared" si="12"/>
        <v>0</v>
      </c>
      <c r="R25" s="545">
        <f t="shared" si="1"/>
        <v>0</v>
      </c>
      <c r="S25" s="696"/>
      <c r="T25" s="698"/>
      <c r="U25" s="673"/>
      <c r="V25" s="650"/>
      <c r="W25" s="109" t="e">
        <f t="shared" si="2"/>
        <v>#DIV/0!</v>
      </c>
      <c r="X25" s="520" t="e">
        <f t="shared" si="3"/>
        <v>#DIV/0!</v>
      </c>
      <c r="Y25" s="676"/>
      <c r="Z25" s="650"/>
      <c r="AA25" s="673"/>
      <c r="AB25" s="650"/>
      <c r="AC25" s="109" t="e">
        <f t="shared" si="4"/>
        <v>#DIV/0!</v>
      </c>
      <c r="AD25" s="520" t="e">
        <f t="shared" si="5"/>
        <v>#DIV/0!</v>
      </c>
      <c r="AE25" s="676"/>
      <c r="AF25" s="650"/>
      <c r="AG25" s="673"/>
      <c r="AH25" s="650"/>
      <c r="AI25" s="109" t="e">
        <f t="shared" si="6"/>
        <v>#DIV/0!</v>
      </c>
      <c r="AJ25" s="520" t="e">
        <f t="shared" si="7"/>
        <v>#DIV/0!</v>
      </c>
      <c r="AK25" s="676"/>
      <c r="AL25" s="650"/>
      <c r="AM25" s="673"/>
      <c r="AN25" s="650"/>
      <c r="AO25" s="109" t="e">
        <f t="shared" si="8"/>
        <v>#DIV/0!</v>
      </c>
      <c r="AP25" s="520" t="e">
        <f t="shared" si="9"/>
        <v>#DIV/0!</v>
      </c>
      <c r="AQ25" s="676"/>
      <c r="AR25" s="650"/>
      <c r="AS25" s="673"/>
      <c r="AT25" s="650"/>
      <c r="AU25" s="109" t="e">
        <f t="shared" si="10"/>
        <v>#DIV/0!</v>
      </c>
      <c r="AV25" s="520" t="e">
        <f t="shared" si="11"/>
        <v>#DIV/0!</v>
      </c>
      <c r="AW25" s="676"/>
      <c r="AX25" s="650"/>
      <c r="AY25" s="673"/>
    </row>
    <row r="26" spans="1:51" s="342" customFormat="1" ht="12.75" x14ac:dyDescent="0.25">
      <c r="A26" s="121">
        <v>4</v>
      </c>
      <c r="B26" s="518" t="s">
        <v>273</v>
      </c>
      <c r="C26" s="518" t="s">
        <v>274</v>
      </c>
      <c r="D26" s="518" t="s">
        <v>494</v>
      </c>
      <c r="E26" s="706"/>
      <c r="F26" s="518" t="str">
        <f t="shared" si="0"/>
        <v>026007TTPL</v>
      </c>
      <c r="G26" s="105" t="s">
        <v>174</v>
      </c>
      <c r="H26" s="105">
        <v>88.39</v>
      </c>
      <c r="I26" s="106" t="s">
        <v>78</v>
      </c>
      <c r="J26" s="105" t="s">
        <v>114</v>
      </c>
      <c r="K26" s="105" t="s">
        <v>368</v>
      </c>
      <c r="L26" s="105" t="s">
        <v>364</v>
      </c>
      <c r="M26" s="377" t="s">
        <v>10</v>
      </c>
      <c r="N26" s="519">
        <v>1</v>
      </c>
      <c r="O26" s="549"/>
      <c r="P26" s="227"/>
      <c r="Q26" s="126">
        <f t="shared" si="12"/>
        <v>0</v>
      </c>
      <c r="R26" s="545">
        <f t="shared" si="1"/>
        <v>0</v>
      </c>
      <c r="S26" s="696"/>
      <c r="T26" s="698"/>
      <c r="U26" s="673"/>
      <c r="V26" s="650"/>
      <c r="W26" s="109" t="e">
        <f t="shared" si="2"/>
        <v>#DIV/0!</v>
      </c>
      <c r="X26" s="520" t="e">
        <f t="shared" si="3"/>
        <v>#DIV/0!</v>
      </c>
      <c r="Y26" s="676"/>
      <c r="Z26" s="650"/>
      <c r="AA26" s="673"/>
      <c r="AB26" s="650"/>
      <c r="AC26" s="109" t="e">
        <f t="shared" si="4"/>
        <v>#DIV/0!</v>
      </c>
      <c r="AD26" s="520" t="e">
        <f t="shared" si="5"/>
        <v>#DIV/0!</v>
      </c>
      <c r="AE26" s="676"/>
      <c r="AF26" s="650"/>
      <c r="AG26" s="673"/>
      <c r="AH26" s="650"/>
      <c r="AI26" s="109" t="e">
        <f t="shared" si="6"/>
        <v>#DIV/0!</v>
      </c>
      <c r="AJ26" s="520" t="e">
        <f t="shared" si="7"/>
        <v>#DIV/0!</v>
      </c>
      <c r="AK26" s="676"/>
      <c r="AL26" s="650"/>
      <c r="AM26" s="673"/>
      <c r="AN26" s="650"/>
      <c r="AO26" s="109" t="e">
        <f t="shared" si="8"/>
        <v>#DIV/0!</v>
      </c>
      <c r="AP26" s="520" t="e">
        <f t="shared" si="9"/>
        <v>#DIV/0!</v>
      </c>
      <c r="AQ26" s="676"/>
      <c r="AR26" s="650"/>
      <c r="AS26" s="673"/>
      <c r="AT26" s="650"/>
      <c r="AU26" s="109" t="e">
        <f t="shared" si="10"/>
        <v>#DIV/0!</v>
      </c>
      <c r="AV26" s="520" t="e">
        <f t="shared" si="11"/>
        <v>#DIV/0!</v>
      </c>
      <c r="AW26" s="676"/>
      <c r="AX26" s="650"/>
      <c r="AY26" s="673"/>
    </row>
    <row r="27" spans="1:51" s="342" customFormat="1" ht="12.75" x14ac:dyDescent="0.25">
      <c r="A27" s="121">
        <v>4</v>
      </c>
      <c r="B27" s="518" t="s">
        <v>273</v>
      </c>
      <c r="C27" s="518" t="s">
        <v>274</v>
      </c>
      <c r="D27" s="518" t="s">
        <v>494</v>
      </c>
      <c r="E27" s="706"/>
      <c r="F27" s="518" t="str">
        <f t="shared" si="0"/>
        <v>026007TTPL</v>
      </c>
      <c r="G27" s="105" t="s">
        <v>174</v>
      </c>
      <c r="H27" s="105">
        <v>8.0299999999999994</v>
      </c>
      <c r="I27" s="106" t="s">
        <v>78</v>
      </c>
      <c r="J27" s="105" t="s">
        <v>114</v>
      </c>
      <c r="K27" s="105" t="s">
        <v>368</v>
      </c>
      <c r="L27" s="105" t="s">
        <v>365</v>
      </c>
      <c r="M27" s="377" t="s">
        <v>10</v>
      </c>
      <c r="N27" s="519">
        <v>1</v>
      </c>
      <c r="O27" s="549"/>
      <c r="P27" s="227"/>
      <c r="Q27" s="126">
        <f t="shared" si="12"/>
        <v>0</v>
      </c>
      <c r="R27" s="545">
        <f t="shared" si="1"/>
        <v>0</v>
      </c>
      <c r="S27" s="696"/>
      <c r="T27" s="698"/>
      <c r="U27" s="673"/>
      <c r="V27" s="650"/>
      <c r="W27" s="109" t="e">
        <f t="shared" si="2"/>
        <v>#DIV/0!</v>
      </c>
      <c r="X27" s="520" t="e">
        <f t="shared" si="3"/>
        <v>#DIV/0!</v>
      </c>
      <c r="Y27" s="676"/>
      <c r="Z27" s="650"/>
      <c r="AA27" s="673"/>
      <c r="AB27" s="650"/>
      <c r="AC27" s="109" t="e">
        <f t="shared" si="4"/>
        <v>#DIV/0!</v>
      </c>
      <c r="AD27" s="520" t="e">
        <f t="shared" si="5"/>
        <v>#DIV/0!</v>
      </c>
      <c r="AE27" s="676"/>
      <c r="AF27" s="650"/>
      <c r="AG27" s="673"/>
      <c r="AH27" s="650"/>
      <c r="AI27" s="109" t="e">
        <f t="shared" si="6"/>
        <v>#DIV/0!</v>
      </c>
      <c r="AJ27" s="520" t="e">
        <f t="shared" si="7"/>
        <v>#DIV/0!</v>
      </c>
      <c r="AK27" s="676"/>
      <c r="AL27" s="650"/>
      <c r="AM27" s="673"/>
      <c r="AN27" s="650"/>
      <c r="AO27" s="109" t="e">
        <f t="shared" si="8"/>
        <v>#DIV/0!</v>
      </c>
      <c r="AP27" s="520" t="e">
        <f t="shared" si="9"/>
        <v>#DIV/0!</v>
      </c>
      <c r="AQ27" s="676"/>
      <c r="AR27" s="650"/>
      <c r="AS27" s="673"/>
      <c r="AT27" s="650"/>
      <c r="AU27" s="109" t="e">
        <f t="shared" si="10"/>
        <v>#DIV/0!</v>
      </c>
      <c r="AV27" s="520" t="e">
        <f t="shared" si="11"/>
        <v>#DIV/0!</v>
      </c>
      <c r="AW27" s="676"/>
      <c r="AX27" s="650"/>
      <c r="AY27" s="673"/>
    </row>
    <row r="28" spans="1:51" s="342" customFormat="1" ht="12.75" x14ac:dyDescent="0.25">
      <c r="A28" s="121">
        <v>4</v>
      </c>
      <c r="B28" s="518" t="s">
        <v>273</v>
      </c>
      <c r="C28" s="518" t="s">
        <v>274</v>
      </c>
      <c r="D28" s="518" t="s">
        <v>494</v>
      </c>
      <c r="E28" s="706"/>
      <c r="F28" s="518" t="str">
        <f t="shared" si="0"/>
        <v>026007TTPL</v>
      </c>
      <c r="G28" s="105" t="s">
        <v>174</v>
      </c>
      <c r="H28" s="105">
        <v>152.4</v>
      </c>
      <c r="I28" s="106" t="s">
        <v>78</v>
      </c>
      <c r="J28" s="105" t="s">
        <v>114</v>
      </c>
      <c r="K28" s="105" t="s">
        <v>368</v>
      </c>
      <c r="L28" s="105" t="s">
        <v>369</v>
      </c>
      <c r="M28" s="377" t="s">
        <v>10</v>
      </c>
      <c r="N28" s="519">
        <v>1</v>
      </c>
      <c r="O28" s="549"/>
      <c r="P28" s="227"/>
      <c r="Q28" s="126">
        <f t="shared" si="12"/>
        <v>0</v>
      </c>
      <c r="R28" s="545">
        <f t="shared" si="1"/>
        <v>0</v>
      </c>
      <c r="S28" s="696"/>
      <c r="T28" s="698"/>
      <c r="U28" s="673"/>
      <c r="V28" s="650"/>
      <c r="W28" s="109" t="e">
        <f t="shared" si="2"/>
        <v>#DIV/0!</v>
      </c>
      <c r="X28" s="520" t="e">
        <f t="shared" si="3"/>
        <v>#DIV/0!</v>
      </c>
      <c r="Y28" s="676"/>
      <c r="Z28" s="650"/>
      <c r="AA28" s="673"/>
      <c r="AB28" s="650"/>
      <c r="AC28" s="109" t="e">
        <f t="shared" si="4"/>
        <v>#DIV/0!</v>
      </c>
      <c r="AD28" s="520" t="e">
        <f t="shared" si="5"/>
        <v>#DIV/0!</v>
      </c>
      <c r="AE28" s="676"/>
      <c r="AF28" s="650"/>
      <c r="AG28" s="673"/>
      <c r="AH28" s="650"/>
      <c r="AI28" s="109" t="e">
        <f t="shared" si="6"/>
        <v>#DIV/0!</v>
      </c>
      <c r="AJ28" s="520" t="e">
        <f t="shared" si="7"/>
        <v>#DIV/0!</v>
      </c>
      <c r="AK28" s="676"/>
      <c r="AL28" s="650"/>
      <c r="AM28" s="673"/>
      <c r="AN28" s="650"/>
      <c r="AO28" s="109" t="e">
        <f t="shared" si="8"/>
        <v>#DIV/0!</v>
      </c>
      <c r="AP28" s="520" t="e">
        <f t="shared" si="9"/>
        <v>#DIV/0!</v>
      </c>
      <c r="AQ28" s="676"/>
      <c r="AR28" s="650"/>
      <c r="AS28" s="673"/>
      <c r="AT28" s="650"/>
      <c r="AU28" s="109" t="e">
        <f t="shared" si="10"/>
        <v>#DIV/0!</v>
      </c>
      <c r="AV28" s="520" t="e">
        <f t="shared" si="11"/>
        <v>#DIV/0!</v>
      </c>
      <c r="AW28" s="676"/>
      <c r="AX28" s="650"/>
      <c r="AY28" s="673"/>
    </row>
    <row r="29" spans="1:51" s="342" customFormat="1" ht="12.75" x14ac:dyDescent="0.25">
      <c r="A29" s="121">
        <v>4</v>
      </c>
      <c r="B29" s="518" t="s">
        <v>273</v>
      </c>
      <c r="C29" s="518" t="s">
        <v>274</v>
      </c>
      <c r="D29" s="518" t="s">
        <v>494</v>
      </c>
      <c r="E29" s="706"/>
      <c r="F29" s="518" t="str">
        <f t="shared" si="0"/>
        <v>026007TTPL</v>
      </c>
      <c r="G29" s="105" t="s">
        <v>174</v>
      </c>
      <c r="H29" s="105">
        <v>153.12</v>
      </c>
      <c r="I29" s="106" t="s">
        <v>78</v>
      </c>
      <c r="J29" s="105" t="s">
        <v>114</v>
      </c>
      <c r="K29" s="105" t="s">
        <v>368</v>
      </c>
      <c r="L29" s="105" t="s">
        <v>370</v>
      </c>
      <c r="M29" s="377" t="s">
        <v>10</v>
      </c>
      <c r="N29" s="470">
        <v>1</v>
      </c>
      <c r="O29" s="486"/>
      <c r="P29" s="488"/>
      <c r="Q29" s="128">
        <f t="shared" si="12"/>
        <v>0</v>
      </c>
      <c r="R29" s="546">
        <f t="shared" ref="R29" si="13">Q29/12</f>
        <v>0</v>
      </c>
      <c r="S29" s="696"/>
      <c r="T29" s="698"/>
      <c r="U29" s="673"/>
      <c r="V29" s="650"/>
      <c r="W29" s="117" t="e">
        <f t="shared" si="2"/>
        <v>#DIV/0!</v>
      </c>
      <c r="X29" s="522" t="e">
        <f t="shared" ref="X29" si="14">W29/12</f>
        <v>#DIV/0!</v>
      </c>
      <c r="Y29" s="676"/>
      <c r="Z29" s="650"/>
      <c r="AA29" s="673"/>
      <c r="AB29" s="650"/>
      <c r="AC29" s="117" t="e">
        <f t="shared" si="4"/>
        <v>#DIV/0!</v>
      </c>
      <c r="AD29" s="522" t="e">
        <f t="shared" ref="AD29" si="15">AC29/12</f>
        <v>#DIV/0!</v>
      </c>
      <c r="AE29" s="676"/>
      <c r="AF29" s="650"/>
      <c r="AG29" s="673"/>
      <c r="AH29" s="650"/>
      <c r="AI29" s="117" t="e">
        <f t="shared" si="6"/>
        <v>#DIV/0!</v>
      </c>
      <c r="AJ29" s="522" t="e">
        <f t="shared" ref="AJ29" si="16">AI29/12</f>
        <v>#DIV/0!</v>
      </c>
      <c r="AK29" s="676"/>
      <c r="AL29" s="650"/>
      <c r="AM29" s="673"/>
      <c r="AN29" s="650"/>
      <c r="AO29" s="117" t="e">
        <f t="shared" si="8"/>
        <v>#DIV/0!</v>
      </c>
      <c r="AP29" s="522" t="e">
        <f t="shared" ref="AP29" si="17">AO29/12</f>
        <v>#DIV/0!</v>
      </c>
      <c r="AQ29" s="676"/>
      <c r="AR29" s="650"/>
      <c r="AS29" s="673"/>
      <c r="AT29" s="650"/>
      <c r="AU29" s="117" t="e">
        <f t="shared" si="10"/>
        <v>#DIV/0!</v>
      </c>
      <c r="AV29" s="522" t="e">
        <f t="shared" ref="AV29" si="18">AU29/12</f>
        <v>#DIV/0!</v>
      </c>
      <c r="AW29" s="676"/>
      <c r="AX29" s="650"/>
      <c r="AY29" s="673"/>
    </row>
    <row r="30" spans="1:51" s="342" customFormat="1" ht="12.75" x14ac:dyDescent="0.25">
      <c r="A30" s="121">
        <v>4</v>
      </c>
      <c r="B30" s="518" t="s">
        <v>273</v>
      </c>
      <c r="C30" s="518" t="s">
        <v>274</v>
      </c>
      <c r="D30" s="518" t="s">
        <v>494</v>
      </c>
      <c r="E30" s="709"/>
      <c r="F30" s="518" t="str">
        <f t="shared" si="0"/>
        <v>026007TTPL</v>
      </c>
      <c r="G30" s="105" t="s">
        <v>174</v>
      </c>
      <c r="H30" s="105">
        <v>77.709999999999994</v>
      </c>
      <c r="I30" s="106" t="s">
        <v>78</v>
      </c>
      <c r="J30" s="105" t="s">
        <v>114</v>
      </c>
      <c r="K30" s="105" t="s">
        <v>368</v>
      </c>
      <c r="L30" s="105" t="s">
        <v>371</v>
      </c>
      <c r="M30" s="377" t="s">
        <v>10</v>
      </c>
      <c r="N30" s="470">
        <v>1</v>
      </c>
      <c r="O30" s="486"/>
      <c r="P30" s="488"/>
      <c r="Q30" s="128">
        <f t="shared" si="12"/>
        <v>0</v>
      </c>
      <c r="R30" s="546">
        <f t="shared" si="1"/>
        <v>0</v>
      </c>
      <c r="S30" s="696"/>
      <c r="T30" s="698"/>
      <c r="U30" s="673"/>
      <c r="V30" s="650"/>
      <c r="W30" s="117" t="e">
        <f t="shared" si="2"/>
        <v>#DIV/0!</v>
      </c>
      <c r="X30" s="522" t="e">
        <f t="shared" si="3"/>
        <v>#DIV/0!</v>
      </c>
      <c r="Y30" s="676"/>
      <c r="Z30" s="650"/>
      <c r="AA30" s="673"/>
      <c r="AB30" s="650"/>
      <c r="AC30" s="117" t="e">
        <f t="shared" si="4"/>
        <v>#DIV/0!</v>
      </c>
      <c r="AD30" s="522" t="e">
        <f t="shared" si="5"/>
        <v>#DIV/0!</v>
      </c>
      <c r="AE30" s="676"/>
      <c r="AF30" s="650"/>
      <c r="AG30" s="673"/>
      <c r="AH30" s="650"/>
      <c r="AI30" s="117" t="e">
        <f t="shared" si="6"/>
        <v>#DIV/0!</v>
      </c>
      <c r="AJ30" s="522" t="e">
        <f t="shared" si="7"/>
        <v>#DIV/0!</v>
      </c>
      <c r="AK30" s="676"/>
      <c r="AL30" s="650"/>
      <c r="AM30" s="673"/>
      <c r="AN30" s="650"/>
      <c r="AO30" s="117" t="e">
        <f t="shared" si="8"/>
        <v>#DIV/0!</v>
      </c>
      <c r="AP30" s="522" t="e">
        <f t="shared" si="9"/>
        <v>#DIV/0!</v>
      </c>
      <c r="AQ30" s="676"/>
      <c r="AR30" s="650"/>
      <c r="AS30" s="673"/>
      <c r="AT30" s="650"/>
      <c r="AU30" s="117" t="e">
        <f t="shared" si="10"/>
        <v>#DIV/0!</v>
      </c>
      <c r="AV30" s="522" t="e">
        <f t="shared" si="11"/>
        <v>#DIV/0!</v>
      </c>
      <c r="AW30" s="676"/>
      <c r="AX30" s="650"/>
      <c r="AY30" s="673"/>
    </row>
    <row r="31" spans="1:51" s="342" customFormat="1" ht="12.75" x14ac:dyDescent="0.25">
      <c r="A31" s="121">
        <v>4</v>
      </c>
      <c r="B31" s="518" t="s">
        <v>273</v>
      </c>
      <c r="C31" s="518" t="s">
        <v>274</v>
      </c>
      <c r="D31" s="518" t="s">
        <v>494</v>
      </c>
      <c r="E31" s="518" t="str">
        <f>F31</f>
        <v>026007TTTD</v>
      </c>
      <c r="F31" s="518" t="str">
        <f t="shared" si="0"/>
        <v>026007TTTD</v>
      </c>
      <c r="G31" s="105" t="s">
        <v>174</v>
      </c>
      <c r="H31" s="521">
        <v>42.49</v>
      </c>
      <c r="I31" s="106" t="s">
        <v>78</v>
      </c>
      <c r="J31" s="105" t="s">
        <v>115</v>
      </c>
      <c r="K31" s="105" t="s">
        <v>368</v>
      </c>
      <c r="L31" s="105" t="s">
        <v>372</v>
      </c>
      <c r="M31" s="377" t="s">
        <v>10</v>
      </c>
      <c r="N31" s="107">
        <v>1</v>
      </c>
      <c r="O31" s="549"/>
      <c r="P31" s="227"/>
      <c r="Q31" s="126">
        <f t="shared" si="12"/>
        <v>0</v>
      </c>
      <c r="R31" s="545">
        <f t="shared" si="1"/>
        <v>0</v>
      </c>
      <c r="S31" s="696"/>
      <c r="T31" s="698"/>
      <c r="U31" s="673"/>
      <c r="V31" s="650"/>
      <c r="W31" s="109" t="e">
        <f t="shared" si="2"/>
        <v>#DIV/0!</v>
      </c>
      <c r="X31" s="520" t="e">
        <f t="shared" si="3"/>
        <v>#DIV/0!</v>
      </c>
      <c r="Y31" s="676"/>
      <c r="Z31" s="650"/>
      <c r="AA31" s="673"/>
      <c r="AB31" s="650"/>
      <c r="AC31" s="109" t="e">
        <f t="shared" si="4"/>
        <v>#DIV/0!</v>
      </c>
      <c r="AD31" s="520" t="e">
        <f t="shared" si="5"/>
        <v>#DIV/0!</v>
      </c>
      <c r="AE31" s="676"/>
      <c r="AF31" s="650"/>
      <c r="AG31" s="673"/>
      <c r="AH31" s="650"/>
      <c r="AI31" s="109" t="e">
        <f t="shared" si="6"/>
        <v>#DIV/0!</v>
      </c>
      <c r="AJ31" s="520" t="e">
        <f t="shared" si="7"/>
        <v>#DIV/0!</v>
      </c>
      <c r="AK31" s="676"/>
      <c r="AL31" s="650"/>
      <c r="AM31" s="673"/>
      <c r="AN31" s="650"/>
      <c r="AO31" s="109" t="e">
        <f t="shared" si="8"/>
        <v>#DIV/0!</v>
      </c>
      <c r="AP31" s="520" t="e">
        <f t="shared" si="9"/>
        <v>#DIV/0!</v>
      </c>
      <c r="AQ31" s="676"/>
      <c r="AR31" s="650"/>
      <c r="AS31" s="673"/>
      <c r="AT31" s="650"/>
      <c r="AU31" s="109" t="e">
        <f t="shared" si="10"/>
        <v>#DIV/0!</v>
      </c>
      <c r="AV31" s="520" t="e">
        <f t="shared" si="11"/>
        <v>#DIV/0!</v>
      </c>
      <c r="AW31" s="676"/>
      <c r="AX31" s="650"/>
      <c r="AY31" s="673"/>
    </row>
    <row r="32" spans="1:51" s="342" customFormat="1" ht="12.75" x14ac:dyDescent="0.25">
      <c r="A32" s="121">
        <v>4</v>
      </c>
      <c r="B32" s="518" t="s">
        <v>273</v>
      </c>
      <c r="C32" s="518" t="s">
        <v>274</v>
      </c>
      <c r="D32" s="518" t="s">
        <v>494</v>
      </c>
      <c r="E32" s="705" t="str">
        <f>F32</f>
        <v>026007TTVE</v>
      </c>
      <c r="F32" s="518" t="str">
        <f t="shared" si="0"/>
        <v>026007TTVE</v>
      </c>
      <c r="G32" s="105" t="s">
        <v>207</v>
      </c>
      <c r="H32" s="521">
        <v>52.42</v>
      </c>
      <c r="I32" s="106" t="s">
        <v>78</v>
      </c>
      <c r="J32" s="105" t="s">
        <v>116</v>
      </c>
      <c r="K32" s="105" t="s">
        <v>368</v>
      </c>
      <c r="L32" s="105" t="s">
        <v>373</v>
      </c>
      <c r="M32" s="377" t="s">
        <v>10</v>
      </c>
      <c r="N32" s="519">
        <v>1</v>
      </c>
      <c r="O32" s="549"/>
      <c r="P32" s="227"/>
      <c r="Q32" s="126">
        <f t="shared" si="12"/>
        <v>0</v>
      </c>
      <c r="R32" s="545">
        <f t="shared" si="1"/>
        <v>0</v>
      </c>
      <c r="S32" s="696"/>
      <c r="T32" s="698"/>
      <c r="U32" s="673"/>
      <c r="V32" s="650"/>
      <c r="W32" s="109" t="e">
        <f t="shared" si="2"/>
        <v>#DIV/0!</v>
      </c>
      <c r="X32" s="520" t="e">
        <f t="shared" si="3"/>
        <v>#DIV/0!</v>
      </c>
      <c r="Y32" s="676"/>
      <c r="Z32" s="650"/>
      <c r="AA32" s="673"/>
      <c r="AB32" s="650"/>
      <c r="AC32" s="109" t="e">
        <f t="shared" si="4"/>
        <v>#DIV/0!</v>
      </c>
      <c r="AD32" s="520" t="e">
        <f t="shared" si="5"/>
        <v>#DIV/0!</v>
      </c>
      <c r="AE32" s="676"/>
      <c r="AF32" s="650"/>
      <c r="AG32" s="673"/>
      <c r="AH32" s="650"/>
      <c r="AI32" s="109" t="e">
        <f t="shared" si="6"/>
        <v>#DIV/0!</v>
      </c>
      <c r="AJ32" s="520" t="e">
        <f t="shared" si="7"/>
        <v>#DIV/0!</v>
      </c>
      <c r="AK32" s="676"/>
      <c r="AL32" s="650"/>
      <c r="AM32" s="673"/>
      <c r="AN32" s="650"/>
      <c r="AO32" s="109" t="e">
        <f t="shared" si="8"/>
        <v>#DIV/0!</v>
      </c>
      <c r="AP32" s="520" t="e">
        <f t="shared" si="9"/>
        <v>#DIV/0!</v>
      </c>
      <c r="AQ32" s="676"/>
      <c r="AR32" s="650"/>
      <c r="AS32" s="673"/>
      <c r="AT32" s="650"/>
      <c r="AU32" s="109" t="e">
        <f t="shared" si="10"/>
        <v>#DIV/0!</v>
      </c>
      <c r="AV32" s="520" t="e">
        <f t="shared" si="11"/>
        <v>#DIV/0!</v>
      </c>
      <c r="AW32" s="676"/>
      <c r="AX32" s="650"/>
      <c r="AY32" s="673"/>
    </row>
    <row r="33" spans="1:51" s="342" customFormat="1" ht="15" customHeight="1" x14ac:dyDescent="0.25">
      <c r="A33" s="121">
        <v>4</v>
      </c>
      <c r="B33" s="518" t="s">
        <v>273</v>
      </c>
      <c r="C33" s="518" t="s">
        <v>274</v>
      </c>
      <c r="D33" s="518" t="s">
        <v>494</v>
      </c>
      <c r="E33" s="706"/>
      <c r="F33" s="518" t="str">
        <f t="shared" si="0"/>
        <v>026007TTVE</v>
      </c>
      <c r="G33" s="105" t="s">
        <v>207</v>
      </c>
      <c r="H33" s="521">
        <v>233.39</v>
      </c>
      <c r="I33" s="106" t="s">
        <v>78</v>
      </c>
      <c r="J33" s="105" t="s">
        <v>116</v>
      </c>
      <c r="K33" s="105" t="s">
        <v>368</v>
      </c>
      <c r="L33" s="105" t="s">
        <v>368</v>
      </c>
      <c r="M33" s="377" t="s">
        <v>10</v>
      </c>
      <c r="N33" s="519">
        <v>1</v>
      </c>
      <c r="O33" s="549"/>
      <c r="P33" s="227"/>
      <c r="Q33" s="126">
        <f t="shared" si="12"/>
        <v>0</v>
      </c>
      <c r="R33" s="545">
        <f t="shared" si="1"/>
        <v>0</v>
      </c>
      <c r="S33" s="696"/>
      <c r="T33" s="698"/>
      <c r="U33" s="673"/>
      <c r="V33" s="650"/>
      <c r="W33" s="109" t="e">
        <f t="shared" si="2"/>
        <v>#DIV/0!</v>
      </c>
      <c r="X33" s="520" t="e">
        <f t="shared" si="3"/>
        <v>#DIV/0!</v>
      </c>
      <c r="Y33" s="676"/>
      <c r="Z33" s="650"/>
      <c r="AA33" s="673"/>
      <c r="AB33" s="650"/>
      <c r="AC33" s="109" t="e">
        <f t="shared" si="4"/>
        <v>#DIV/0!</v>
      </c>
      <c r="AD33" s="520" t="e">
        <f t="shared" si="5"/>
        <v>#DIV/0!</v>
      </c>
      <c r="AE33" s="676"/>
      <c r="AF33" s="650"/>
      <c r="AG33" s="673"/>
      <c r="AH33" s="650"/>
      <c r="AI33" s="109" t="e">
        <f t="shared" si="6"/>
        <v>#DIV/0!</v>
      </c>
      <c r="AJ33" s="520" t="e">
        <f t="shared" si="7"/>
        <v>#DIV/0!</v>
      </c>
      <c r="AK33" s="676"/>
      <c r="AL33" s="650"/>
      <c r="AM33" s="673"/>
      <c r="AN33" s="650"/>
      <c r="AO33" s="109" t="e">
        <f t="shared" si="8"/>
        <v>#DIV/0!</v>
      </c>
      <c r="AP33" s="520" t="e">
        <f t="shared" si="9"/>
        <v>#DIV/0!</v>
      </c>
      <c r="AQ33" s="676"/>
      <c r="AR33" s="650"/>
      <c r="AS33" s="673"/>
      <c r="AT33" s="650"/>
      <c r="AU33" s="109" t="e">
        <f t="shared" si="10"/>
        <v>#DIV/0!</v>
      </c>
      <c r="AV33" s="520" t="e">
        <f t="shared" si="11"/>
        <v>#DIV/0!</v>
      </c>
      <c r="AW33" s="676"/>
      <c r="AX33" s="650"/>
      <c r="AY33" s="673"/>
    </row>
    <row r="34" spans="1:51" s="342" customFormat="1" ht="15" customHeight="1" x14ac:dyDescent="0.25">
      <c r="A34" s="121">
        <v>4</v>
      </c>
      <c r="B34" s="518" t="s">
        <v>273</v>
      </c>
      <c r="C34" s="518" t="s">
        <v>274</v>
      </c>
      <c r="D34" s="518" t="s">
        <v>494</v>
      </c>
      <c r="E34" s="706"/>
      <c r="F34" s="518" t="str">
        <f t="shared" si="0"/>
        <v>026007TTVE</v>
      </c>
      <c r="G34" s="105" t="s">
        <v>207</v>
      </c>
      <c r="H34" s="521">
        <v>54.13</v>
      </c>
      <c r="I34" s="106" t="s">
        <v>78</v>
      </c>
      <c r="J34" s="105" t="s">
        <v>116</v>
      </c>
      <c r="K34" s="105" t="s">
        <v>368</v>
      </c>
      <c r="L34" s="105" t="s">
        <v>374</v>
      </c>
      <c r="M34" s="377" t="s">
        <v>10</v>
      </c>
      <c r="N34" s="519">
        <v>1</v>
      </c>
      <c r="O34" s="549"/>
      <c r="P34" s="227"/>
      <c r="Q34" s="126">
        <f t="shared" si="12"/>
        <v>0</v>
      </c>
      <c r="R34" s="545">
        <f t="shared" si="1"/>
        <v>0</v>
      </c>
      <c r="S34" s="696"/>
      <c r="T34" s="698"/>
      <c r="U34" s="673"/>
      <c r="V34" s="650"/>
      <c r="W34" s="109" t="e">
        <f t="shared" si="2"/>
        <v>#DIV/0!</v>
      </c>
      <c r="X34" s="520" t="e">
        <f t="shared" si="3"/>
        <v>#DIV/0!</v>
      </c>
      <c r="Y34" s="676"/>
      <c r="Z34" s="650"/>
      <c r="AA34" s="673"/>
      <c r="AB34" s="650"/>
      <c r="AC34" s="109" t="e">
        <f t="shared" si="4"/>
        <v>#DIV/0!</v>
      </c>
      <c r="AD34" s="520" t="e">
        <f t="shared" si="5"/>
        <v>#DIV/0!</v>
      </c>
      <c r="AE34" s="676"/>
      <c r="AF34" s="650"/>
      <c r="AG34" s="673"/>
      <c r="AH34" s="650"/>
      <c r="AI34" s="109" t="e">
        <f t="shared" si="6"/>
        <v>#DIV/0!</v>
      </c>
      <c r="AJ34" s="520" t="e">
        <f t="shared" si="7"/>
        <v>#DIV/0!</v>
      </c>
      <c r="AK34" s="676"/>
      <c r="AL34" s="650"/>
      <c r="AM34" s="673"/>
      <c r="AN34" s="650"/>
      <c r="AO34" s="109" t="e">
        <f t="shared" si="8"/>
        <v>#DIV/0!</v>
      </c>
      <c r="AP34" s="520" t="e">
        <f t="shared" si="9"/>
        <v>#DIV/0!</v>
      </c>
      <c r="AQ34" s="676"/>
      <c r="AR34" s="650"/>
      <c r="AS34" s="673"/>
      <c r="AT34" s="650"/>
      <c r="AU34" s="109" t="e">
        <f t="shared" si="10"/>
        <v>#DIV/0!</v>
      </c>
      <c r="AV34" s="520" t="e">
        <f t="shared" si="11"/>
        <v>#DIV/0!</v>
      </c>
      <c r="AW34" s="676"/>
      <c r="AX34" s="650"/>
      <c r="AY34" s="673"/>
    </row>
    <row r="35" spans="1:51" s="342" customFormat="1" ht="15" customHeight="1" x14ac:dyDescent="0.25">
      <c r="A35" s="121">
        <v>4</v>
      </c>
      <c r="B35" s="518" t="s">
        <v>273</v>
      </c>
      <c r="C35" s="518" t="s">
        <v>274</v>
      </c>
      <c r="D35" s="518" t="s">
        <v>494</v>
      </c>
      <c r="E35" s="706"/>
      <c r="F35" s="518" t="str">
        <f t="shared" si="0"/>
        <v>026007TTVE</v>
      </c>
      <c r="G35" s="105" t="s">
        <v>207</v>
      </c>
      <c r="H35" s="521">
        <v>43.17</v>
      </c>
      <c r="I35" s="106" t="s">
        <v>78</v>
      </c>
      <c r="J35" s="105" t="s">
        <v>116</v>
      </c>
      <c r="K35" s="105" t="s">
        <v>368</v>
      </c>
      <c r="L35" s="105" t="s">
        <v>375</v>
      </c>
      <c r="M35" s="377" t="s">
        <v>10</v>
      </c>
      <c r="N35" s="519">
        <v>1</v>
      </c>
      <c r="O35" s="549"/>
      <c r="P35" s="227"/>
      <c r="Q35" s="126">
        <f t="shared" si="12"/>
        <v>0</v>
      </c>
      <c r="R35" s="545">
        <f t="shared" si="1"/>
        <v>0</v>
      </c>
      <c r="S35" s="696"/>
      <c r="T35" s="698"/>
      <c r="U35" s="673"/>
      <c r="V35" s="650"/>
      <c r="W35" s="109" t="e">
        <f t="shared" si="2"/>
        <v>#DIV/0!</v>
      </c>
      <c r="X35" s="520" t="e">
        <f t="shared" si="3"/>
        <v>#DIV/0!</v>
      </c>
      <c r="Y35" s="676"/>
      <c r="Z35" s="650"/>
      <c r="AA35" s="673"/>
      <c r="AB35" s="650"/>
      <c r="AC35" s="109" t="e">
        <f t="shared" si="4"/>
        <v>#DIV/0!</v>
      </c>
      <c r="AD35" s="520" t="e">
        <f t="shared" si="5"/>
        <v>#DIV/0!</v>
      </c>
      <c r="AE35" s="676"/>
      <c r="AF35" s="650"/>
      <c r="AG35" s="673"/>
      <c r="AH35" s="650"/>
      <c r="AI35" s="109" t="e">
        <f t="shared" si="6"/>
        <v>#DIV/0!</v>
      </c>
      <c r="AJ35" s="520" t="e">
        <f t="shared" si="7"/>
        <v>#DIV/0!</v>
      </c>
      <c r="AK35" s="676"/>
      <c r="AL35" s="650"/>
      <c r="AM35" s="673"/>
      <c r="AN35" s="650"/>
      <c r="AO35" s="109" t="e">
        <f t="shared" si="8"/>
        <v>#DIV/0!</v>
      </c>
      <c r="AP35" s="520" t="e">
        <f t="shared" si="9"/>
        <v>#DIV/0!</v>
      </c>
      <c r="AQ35" s="676"/>
      <c r="AR35" s="650"/>
      <c r="AS35" s="673"/>
      <c r="AT35" s="650"/>
      <c r="AU35" s="109" t="e">
        <f t="shared" si="10"/>
        <v>#DIV/0!</v>
      </c>
      <c r="AV35" s="520" t="e">
        <f t="shared" si="11"/>
        <v>#DIV/0!</v>
      </c>
      <c r="AW35" s="676"/>
      <c r="AX35" s="650"/>
      <c r="AY35" s="673"/>
    </row>
    <row r="36" spans="1:51" s="342" customFormat="1" ht="15" customHeight="1" x14ac:dyDescent="0.25">
      <c r="A36" s="121">
        <v>4</v>
      </c>
      <c r="B36" s="518" t="s">
        <v>273</v>
      </c>
      <c r="C36" s="518" t="s">
        <v>274</v>
      </c>
      <c r="D36" s="518" t="s">
        <v>494</v>
      </c>
      <c r="E36" s="706"/>
      <c r="F36" s="518" t="str">
        <f t="shared" si="0"/>
        <v>026007TTVE</v>
      </c>
      <c r="G36" s="105" t="s">
        <v>207</v>
      </c>
      <c r="H36" s="521">
        <v>186.6</v>
      </c>
      <c r="I36" s="106" t="s">
        <v>78</v>
      </c>
      <c r="J36" s="105" t="s">
        <v>116</v>
      </c>
      <c r="K36" s="105" t="s">
        <v>368</v>
      </c>
      <c r="L36" s="105" t="s">
        <v>376</v>
      </c>
      <c r="M36" s="377" t="s">
        <v>10</v>
      </c>
      <c r="N36" s="519">
        <v>1</v>
      </c>
      <c r="O36" s="549"/>
      <c r="P36" s="227"/>
      <c r="Q36" s="126">
        <f t="shared" si="12"/>
        <v>0</v>
      </c>
      <c r="R36" s="545">
        <f t="shared" si="1"/>
        <v>0</v>
      </c>
      <c r="S36" s="696"/>
      <c r="T36" s="698"/>
      <c r="U36" s="673"/>
      <c r="V36" s="650"/>
      <c r="W36" s="109" t="e">
        <f t="shared" si="2"/>
        <v>#DIV/0!</v>
      </c>
      <c r="X36" s="520" t="e">
        <f t="shared" si="3"/>
        <v>#DIV/0!</v>
      </c>
      <c r="Y36" s="676"/>
      <c r="Z36" s="650"/>
      <c r="AA36" s="673"/>
      <c r="AB36" s="650"/>
      <c r="AC36" s="109" t="e">
        <f t="shared" si="4"/>
        <v>#DIV/0!</v>
      </c>
      <c r="AD36" s="520" t="e">
        <f t="shared" si="5"/>
        <v>#DIV/0!</v>
      </c>
      <c r="AE36" s="676"/>
      <c r="AF36" s="650"/>
      <c r="AG36" s="673"/>
      <c r="AH36" s="650"/>
      <c r="AI36" s="109" t="e">
        <f t="shared" si="6"/>
        <v>#DIV/0!</v>
      </c>
      <c r="AJ36" s="520" t="e">
        <f t="shared" si="7"/>
        <v>#DIV/0!</v>
      </c>
      <c r="AK36" s="676"/>
      <c r="AL36" s="650"/>
      <c r="AM36" s="673"/>
      <c r="AN36" s="650"/>
      <c r="AO36" s="109" t="e">
        <f t="shared" si="8"/>
        <v>#DIV/0!</v>
      </c>
      <c r="AP36" s="520" t="e">
        <f t="shared" si="9"/>
        <v>#DIV/0!</v>
      </c>
      <c r="AQ36" s="676"/>
      <c r="AR36" s="650"/>
      <c r="AS36" s="673"/>
      <c r="AT36" s="650"/>
      <c r="AU36" s="109" t="e">
        <f t="shared" si="10"/>
        <v>#DIV/0!</v>
      </c>
      <c r="AV36" s="520" t="e">
        <f t="shared" si="11"/>
        <v>#DIV/0!</v>
      </c>
      <c r="AW36" s="676"/>
      <c r="AX36" s="650"/>
      <c r="AY36" s="673"/>
    </row>
    <row r="37" spans="1:51" s="342" customFormat="1" ht="15" customHeight="1" x14ac:dyDescent="0.25">
      <c r="A37" s="121">
        <v>4</v>
      </c>
      <c r="B37" s="518" t="s">
        <v>273</v>
      </c>
      <c r="C37" s="518" t="s">
        <v>274</v>
      </c>
      <c r="D37" s="518" t="s">
        <v>494</v>
      </c>
      <c r="E37" s="706"/>
      <c r="F37" s="518" t="str">
        <f t="shared" si="0"/>
        <v>026007TTVE</v>
      </c>
      <c r="G37" s="105" t="s">
        <v>207</v>
      </c>
      <c r="H37" s="521">
        <v>192.63</v>
      </c>
      <c r="I37" s="106" t="s">
        <v>78</v>
      </c>
      <c r="J37" s="105" t="s">
        <v>116</v>
      </c>
      <c r="K37" s="105" t="s">
        <v>368</v>
      </c>
      <c r="L37" s="521" t="s">
        <v>377</v>
      </c>
      <c r="M37" s="377" t="s">
        <v>10</v>
      </c>
      <c r="N37" s="519">
        <v>1</v>
      </c>
      <c r="O37" s="549"/>
      <c r="P37" s="227"/>
      <c r="Q37" s="126">
        <f t="shared" si="12"/>
        <v>0</v>
      </c>
      <c r="R37" s="545">
        <f t="shared" si="1"/>
        <v>0</v>
      </c>
      <c r="S37" s="696"/>
      <c r="T37" s="698"/>
      <c r="U37" s="673"/>
      <c r="V37" s="650"/>
      <c r="W37" s="109" t="e">
        <f t="shared" si="2"/>
        <v>#DIV/0!</v>
      </c>
      <c r="X37" s="520" t="e">
        <f t="shared" si="3"/>
        <v>#DIV/0!</v>
      </c>
      <c r="Y37" s="676"/>
      <c r="Z37" s="650"/>
      <c r="AA37" s="673"/>
      <c r="AB37" s="650"/>
      <c r="AC37" s="109" t="e">
        <f t="shared" si="4"/>
        <v>#DIV/0!</v>
      </c>
      <c r="AD37" s="520" t="e">
        <f t="shared" si="5"/>
        <v>#DIV/0!</v>
      </c>
      <c r="AE37" s="676"/>
      <c r="AF37" s="650"/>
      <c r="AG37" s="673"/>
      <c r="AH37" s="650"/>
      <c r="AI37" s="109" t="e">
        <f t="shared" si="6"/>
        <v>#DIV/0!</v>
      </c>
      <c r="AJ37" s="520" t="e">
        <f t="shared" si="7"/>
        <v>#DIV/0!</v>
      </c>
      <c r="AK37" s="676"/>
      <c r="AL37" s="650"/>
      <c r="AM37" s="673"/>
      <c r="AN37" s="650"/>
      <c r="AO37" s="109" t="e">
        <f t="shared" si="8"/>
        <v>#DIV/0!</v>
      </c>
      <c r="AP37" s="520" t="e">
        <f t="shared" si="9"/>
        <v>#DIV/0!</v>
      </c>
      <c r="AQ37" s="676"/>
      <c r="AR37" s="650"/>
      <c r="AS37" s="673"/>
      <c r="AT37" s="650"/>
      <c r="AU37" s="109" t="e">
        <f t="shared" si="10"/>
        <v>#DIV/0!</v>
      </c>
      <c r="AV37" s="520" t="e">
        <f t="shared" si="11"/>
        <v>#DIV/0!</v>
      </c>
      <c r="AW37" s="676"/>
      <c r="AX37" s="650"/>
      <c r="AY37" s="673"/>
    </row>
    <row r="38" spans="1:51" s="342" customFormat="1" ht="15" customHeight="1" x14ac:dyDescent="0.25">
      <c r="A38" s="121">
        <v>4</v>
      </c>
      <c r="B38" s="518" t="s">
        <v>273</v>
      </c>
      <c r="C38" s="518" t="s">
        <v>274</v>
      </c>
      <c r="D38" s="518" t="s">
        <v>494</v>
      </c>
      <c r="E38" s="706"/>
      <c r="F38" s="518" t="str">
        <f t="shared" si="0"/>
        <v>026007TTVE</v>
      </c>
      <c r="G38" s="105" t="s">
        <v>207</v>
      </c>
      <c r="H38" s="521">
        <v>234.11</v>
      </c>
      <c r="I38" s="106" t="s">
        <v>78</v>
      </c>
      <c r="J38" s="105" t="s">
        <v>116</v>
      </c>
      <c r="K38" s="105" t="s">
        <v>368</v>
      </c>
      <c r="L38" s="521" t="s">
        <v>378</v>
      </c>
      <c r="M38" s="377" t="s">
        <v>10</v>
      </c>
      <c r="N38" s="519">
        <v>1</v>
      </c>
      <c r="O38" s="549"/>
      <c r="P38" s="227"/>
      <c r="Q38" s="126">
        <f t="shared" si="12"/>
        <v>0</v>
      </c>
      <c r="R38" s="545">
        <f t="shared" si="1"/>
        <v>0</v>
      </c>
      <c r="S38" s="696"/>
      <c r="T38" s="698"/>
      <c r="U38" s="673"/>
      <c r="V38" s="650"/>
      <c r="W38" s="109" t="e">
        <f t="shared" si="2"/>
        <v>#DIV/0!</v>
      </c>
      <c r="X38" s="520" t="e">
        <f t="shared" si="3"/>
        <v>#DIV/0!</v>
      </c>
      <c r="Y38" s="676"/>
      <c r="Z38" s="650"/>
      <c r="AA38" s="673"/>
      <c r="AB38" s="650"/>
      <c r="AC38" s="109" t="e">
        <f t="shared" si="4"/>
        <v>#DIV/0!</v>
      </c>
      <c r="AD38" s="520" t="e">
        <f t="shared" si="5"/>
        <v>#DIV/0!</v>
      </c>
      <c r="AE38" s="676"/>
      <c r="AF38" s="650"/>
      <c r="AG38" s="673"/>
      <c r="AH38" s="650"/>
      <c r="AI38" s="109" t="e">
        <f t="shared" si="6"/>
        <v>#DIV/0!</v>
      </c>
      <c r="AJ38" s="520" t="e">
        <f t="shared" si="7"/>
        <v>#DIV/0!</v>
      </c>
      <c r="AK38" s="676"/>
      <c r="AL38" s="650"/>
      <c r="AM38" s="673"/>
      <c r="AN38" s="650"/>
      <c r="AO38" s="109" t="e">
        <f t="shared" si="8"/>
        <v>#DIV/0!</v>
      </c>
      <c r="AP38" s="520" t="e">
        <f t="shared" si="9"/>
        <v>#DIV/0!</v>
      </c>
      <c r="AQ38" s="676"/>
      <c r="AR38" s="650"/>
      <c r="AS38" s="673"/>
      <c r="AT38" s="650"/>
      <c r="AU38" s="109" t="e">
        <f t="shared" si="10"/>
        <v>#DIV/0!</v>
      </c>
      <c r="AV38" s="520" t="e">
        <f t="shared" si="11"/>
        <v>#DIV/0!</v>
      </c>
      <c r="AW38" s="676"/>
      <c r="AX38" s="650"/>
      <c r="AY38" s="673"/>
    </row>
    <row r="39" spans="1:51" s="342" customFormat="1" ht="15.75" customHeight="1" thickBot="1" x14ac:dyDescent="0.3">
      <c r="A39" s="443">
        <v>4</v>
      </c>
      <c r="B39" s="523" t="s">
        <v>273</v>
      </c>
      <c r="C39" s="523" t="s">
        <v>274</v>
      </c>
      <c r="D39" s="523" t="s">
        <v>494</v>
      </c>
      <c r="E39" s="707"/>
      <c r="F39" s="523" t="str">
        <f t="shared" si="0"/>
        <v>026007TTVE</v>
      </c>
      <c r="G39" s="111" t="s">
        <v>207</v>
      </c>
      <c r="H39" s="111">
        <v>39.4</v>
      </c>
      <c r="I39" s="112" t="s">
        <v>78</v>
      </c>
      <c r="J39" s="111" t="s">
        <v>116</v>
      </c>
      <c r="K39" s="111" t="s">
        <v>368</v>
      </c>
      <c r="L39" s="111" t="s">
        <v>379</v>
      </c>
      <c r="M39" s="377" t="s">
        <v>10</v>
      </c>
      <c r="N39" s="524">
        <v>1</v>
      </c>
      <c r="O39" s="550"/>
      <c r="P39" s="229"/>
      <c r="Q39" s="129">
        <f t="shared" si="12"/>
        <v>0</v>
      </c>
      <c r="R39" s="547">
        <f t="shared" si="1"/>
        <v>0</v>
      </c>
      <c r="S39" s="672"/>
      <c r="T39" s="699"/>
      <c r="U39" s="670"/>
      <c r="V39" s="650"/>
      <c r="W39" s="115" t="e">
        <f t="shared" si="2"/>
        <v>#DIV/0!</v>
      </c>
      <c r="X39" s="525" t="e">
        <f t="shared" si="3"/>
        <v>#DIV/0!</v>
      </c>
      <c r="Y39" s="666"/>
      <c r="Z39" s="695"/>
      <c r="AA39" s="670"/>
      <c r="AB39" s="650"/>
      <c r="AC39" s="115" t="e">
        <f t="shared" si="4"/>
        <v>#DIV/0!</v>
      </c>
      <c r="AD39" s="525" t="e">
        <f t="shared" si="5"/>
        <v>#DIV/0!</v>
      </c>
      <c r="AE39" s="666"/>
      <c r="AF39" s="695"/>
      <c r="AG39" s="670"/>
      <c r="AH39" s="650"/>
      <c r="AI39" s="115" t="e">
        <f t="shared" si="6"/>
        <v>#DIV/0!</v>
      </c>
      <c r="AJ39" s="525" t="e">
        <f t="shared" si="7"/>
        <v>#DIV/0!</v>
      </c>
      <c r="AK39" s="666"/>
      <c r="AL39" s="695"/>
      <c r="AM39" s="670"/>
      <c r="AN39" s="650"/>
      <c r="AO39" s="115" t="e">
        <f t="shared" si="8"/>
        <v>#DIV/0!</v>
      </c>
      <c r="AP39" s="525" t="e">
        <f t="shared" si="9"/>
        <v>#DIV/0!</v>
      </c>
      <c r="AQ39" s="666"/>
      <c r="AR39" s="695"/>
      <c r="AS39" s="670"/>
      <c r="AT39" s="650"/>
      <c r="AU39" s="115" t="e">
        <f t="shared" si="10"/>
        <v>#DIV/0!</v>
      </c>
      <c r="AV39" s="525" t="e">
        <f t="shared" si="11"/>
        <v>#DIV/0!</v>
      </c>
      <c r="AW39" s="666"/>
      <c r="AX39" s="695"/>
      <c r="AY39" s="670"/>
    </row>
    <row r="40" spans="1:51" s="342" customFormat="1" ht="12.75" x14ac:dyDescent="0.25">
      <c r="A40" s="439">
        <v>4</v>
      </c>
      <c r="B40" s="515" t="s">
        <v>283</v>
      </c>
      <c r="C40" s="515" t="s">
        <v>284</v>
      </c>
      <c r="D40" s="515" t="s">
        <v>491</v>
      </c>
      <c r="E40" s="708" t="str">
        <f>F40</f>
        <v>032001TTPL</v>
      </c>
      <c r="F40" s="515" t="str">
        <f t="shared" si="0"/>
        <v>032001TTPL</v>
      </c>
      <c r="G40" s="96" t="s">
        <v>172</v>
      </c>
      <c r="H40" s="96">
        <v>580.21</v>
      </c>
      <c r="I40" s="97" t="s">
        <v>78</v>
      </c>
      <c r="J40" s="96" t="s">
        <v>114</v>
      </c>
      <c r="K40" s="526" t="s">
        <v>380</v>
      </c>
      <c r="L40" s="96" t="s">
        <v>364</v>
      </c>
      <c r="M40" s="527" t="s">
        <v>10</v>
      </c>
      <c r="N40" s="465">
        <v>1</v>
      </c>
      <c r="O40" s="551"/>
      <c r="P40" s="552"/>
      <c r="Q40" s="101">
        <f t="shared" si="12"/>
        <v>0</v>
      </c>
      <c r="R40" s="544">
        <f t="shared" si="1"/>
        <v>0</v>
      </c>
      <c r="S40" s="671">
        <f>SUM(Q40:Q71)</f>
        <v>0</v>
      </c>
      <c r="T40" s="697">
        <f>SUM(R40:R71)</f>
        <v>0</v>
      </c>
      <c r="U40" s="669"/>
      <c r="V40" s="650"/>
      <c r="W40" s="103" t="e">
        <f t="shared" si="2"/>
        <v>#DIV/0!</v>
      </c>
      <c r="X40" s="517" t="e">
        <f t="shared" si="3"/>
        <v>#DIV/0!</v>
      </c>
      <c r="Y40" s="665" t="e">
        <f>SUM(W40:W71)</f>
        <v>#DIV/0!</v>
      </c>
      <c r="Z40" s="649" t="e">
        <f>SUM(X40:X71)</f>
        <v>#DIV/0!</v>
      </c>
      <c r="AA40" s="669"/>
      <c r="AB40" s="650"/>
      <c r="AC40" s="103" t="e">
        <f t="shared" si="4"/>
        <v>#DIV/0!</v>
      </c>
      <c r="AD40" s="517" t="e">
        <f t="shared" si="5"/>
        <v>#DIV/0!</v>
      </c>
      <c r="AE40" s="665" t="e">
        <f>SUM(AC40:AC71)</f>
        <v>#DIV/0!</v>
      </c>
      <c r="AF40" s="649" t="e">
        <f>SUM(AD40:AD71)</f>
        <v>#DIV/0!</v>
      </c>
      <c r="AG40" s="669"/>
      <c r="AH40" s="650"/>
      <c r="AI40" s="103" t="e">
        <f t="shared" si="6"/>
        <v>#DIV/0!</v>
      </c>
      <c r="AJ40" s="517" t="e">
        <f t="shared" si="7"/>
        <v>#DIV/0!</v>
      </c>
      <c r="AK40" s="665" t="e">
        <f>SUM(AI40:AI71)</f>
        <v>#DIV/0!</v>
      </c>
      <c r="AL40" s="649" t="e">
        <f>SUM(AJ40:AJ71)</f>
        <v>#DIV/0!</v>
      </c>
      <c r="AM40" s="669"/>
      <c r="AN40" s="650"/>
      <c r="AO40" s="103" t="e">
        <f t="shared" si="8"/>
        <v>#DIV/0!</v>
      </c>
      <c r="AP40" s="517" t="e">
        <f t="shared" si="9"/>
        <v>#DIV/0!</v>
      </c>
      <c r="AQ40" s="665" t="e">
        <f>SUM(AO40:AO71)</f>
        <v>#DIV/0!</v>
      </c>
      <c r="AR40" s="649" t="e">
        <f>SUM(AP40:AP71)</f>
        <v>#DIV/0!</v>
      </c>
      <c r="AS40" s="669"/>
      <c r="AT40" s="650"/>
      <c r="AU40" s="103" t="e">
        <f t="shared" si="10"/>
        <v>#DIV/0!</v>
      </c>
      <c r="AV40" s="517" t="e">
        <f t="shared" si="11"/>
        <v>#DIV/0!</v>
      </c>
      <c r="AW40" s="665" t="e">
        <f>SUM(AU40:AU71)</f>
        <v>#DIV/0!</v>
      </c>
      <c r="AX40" s="649" t="e">
        <f>SUM(AV40:AV71)</f>
        <v>#DIV/0!</v>
      </c>
      <c r="AY40" s="669"/>
    </row>
    <row r="41" spans="1:51" s="342" customFormat="1" ht="12.75" x14ac:dyDescent="0.25">
      <c r="A41" s="121">
        <v>4</v>
      </c>
      <c r="B41" s="518" t="s">
        <v>283</v>
      </c>
      <c r="C41" s="518" t="s">
        <v>284</v>
      </c>
      <c r="D41" s="518" t="s">
        <v>491</v>
      </c>
      <c r="E41" s="706"/>
      <c r="F41" s="518" t="str">
        <f t="shared" si="0"/>
        <v>032001TTPL</v>
      </c>
      <c r="G41" s="105" t="s">
        <v>172</v>
      </c>
      <c r="H41" s="105">
        <v>104.19</v>
      </c>
      <c r="I41" s="106" t="s">
        <v>78</v>
      </c>
      <c r="J41" s="105" t="s">
        <v>114</v>
      </c>
      <c r="K41" s="521" t="s">
        <v>380</v>
      </c>
      <c r="L41" s="105" t="s">
        <v>365</v>
      </c>
      <c r="M41" s="377" t="s">
        <v>10</v>
      </c>
      <c r="N41" s="519">
        <v>1</v>
      </c>
      <c r="O41" s="549"/>
      <c r="P41" s="227"/>
      <c r="Q41" s="126">
        <f t="shared" si="12"/>
        <v>0</v>
      </c>
      <c r="R41" s="545">
        <f t="shared" si="1"/>
        <v>0</v>
      </c>
      <c r="S41" s="696"/>
      <c r="T41" s="698"/>
      <c r="U41" s="673"/>
      <c r="V41" s="650"/>
      <c r="W41" s="109" t="e">
        <f t="shared" si="2"/>
        <v>#DIV/0!</v>
      </c>
      <c r="X41" s="520" t="e">
        <f t="shared" si="3"/>
        <v>#DIV/0!</v>
      </c>
      <c r="Y41" s="676"/>
      <c r="Z41" s="650"/>
      <c r="AA41" s="673"/>
      <c r="AB41" s="650"/>
      <c r="AC41" s="109" t="e">
        <f t="shared" si="4"/>
        <v>#DIV/0!</v>
      </c>
      <c r="AD41" s="520" t="e">
        <f t="shared" si="5"/>
        <v>#DIV/0!</v>
      </c>
      <c r="AE41" s="676"/>
      <c r="AF41" s="650"/>
      <c r="AG41" s="673"/>
      <c r="AH41" s="650"/>
      <c r="AI41" s="109" t="e">
        <f t="shared" si="6"/>
        <v>#DIV/0!</v>
      </c>
      <c r="AJ41" s="520" t="e">
        <f t="shared" si="7"/>
        <v>#DIV/0!</v>
      </c>
      <c r="AK41" s="676"/>
      <c r="AL41" s="650"/>
      <c r="AM41" s="673"/>
      <c r="AN41" s="650"/>
      <c r="AO41" s="109" t="e">
        <f t="shared" si="8"/>
        <v>#DIV/0!</v>
      </c>
      <c r="AP41" s="520" t="e">
        <f t="shared" si="9"/>
        <v>#DIV/0!</v>
      </c>
      <c r="AQ41" s="676"/>
      <c r="AR41" s="650"/>
      <c r="AS41" s="673"/>
      <c r="AT41" s="650"/>
      <c r="AU41" s="109" t="e">
        <f t="shared" si="10"/>
        <v>#DIV/0!</v>
      </c>
      <c r="AV41" s="520" t="e">
        <f t="shared" si="11"/>
        <v>#DIV/0!</v>
      </c>
      <c r="AW41" s="676"/>
      <c r="AX41" s="650"/>
      <c r="AY41" s="673"/>
    </row>
    <row r="42" spans="1:51" s="342" customFormat="1" ht="12.75" x14ac:dyDescent="0.25">
      <c r="A42" s="121">
        <v>4</v>
      </c>
      <c r="B42" s="518" t="s">
        <v>283</v>
      </c>
      <c r="C42" s="518" t="s">
        <v>284</v>
      </c>
      <c r="D42" s="518" t="s">
        <v>491</v>
      </c>
      <c r="E42" s="706"/>
      <c r="F42" s="518" t="str">
        <f t="shared" si="0"/>
        <v>032001TTPL</v>
      </c>
      <c r="G42" s="105" t="s">
        <v>172</v>
      </c>
      <c r="H42" s="105">
        <v>68.64</v>
      </c>
      <c r="I42" s="106" t="s">
        <v>78</v>
      </c>
      <c r="J42" s="105" t="s">
        <v>114</v>
      </c>
      <c r="K42" s="521" t="s">
        <v>380</v>
      </c>
      <c r="L42" s="105" t="s">
        <v>366</v>
      </c>
      <c r="M42" s="377" t="s">
        <v>10</v>
      </c>
      <c r="N42" s="519">
        <v>1</v>
      </c>
      <c r="O42" s="549"/>
      <c r="P42" s="227"/>
      <c r="Q42" s="126">
        <f t="shared" si="12"/>
        <v>0</v>
      </c>
      <c r="R42" s="545">
        <f t="shared" si="1"/>
        <v>0</v>
      </c>
      <c r="S42" s="696"/>
      <c r="T42" s="698"/>
      <c r="U42" s="673"/>
      <c r="V42" s="650"/>
      <c r="W42" s="109" t="e">
        <f t="shared" si="2"/>
        <v>#DIV/0!</v>
      </c>
      <c r="X42" s="520" t="e">
        <f t="shared" si="3"/>
        <v>#DIV/0!</v>
      </c>
      <c r="Y42" s="676"/>
      <c r="Z42" s="650"/>
      <c r="AA42" s="673"/>
      <c r="AB42" s="650"/>
      <c r="AC42" s="109" t="e">
        <f t="shared" si="4"/>
        <v>#DIV/0!</v>
      </c>
      <c r="AD42" s="520" t="e">
        <f t="shared" si="5"/>
        <v>#DIV/0!</v>
      </c>
      <c r="AE42" s="676"/>
      <c r="AF42" s="650"/>
      <c r="AG42" s="673"/>
      <c r="AH42" s="650"/>
      <c r="AI42" s="109" t="e">
        <f t="shared" si="6"/>
        <v>#DIV/0!</v>
      </c>
      <c r="AJ42" s="520" t="e">
        <f t="shared" si="7"/>
        <v>#DIV/0!</v>
      </c>
      <c r="AK42" s="676"/>
      <c r="AL42" s="650"/>
      <c r="AM42" s="673"/>
      <c r="AN42" s="650"/>
      <c r="AO42" s="109" t="e">
        <f t="shared" si="8"/>
        <v>#DIV/0!</v>
      </c>
      <c r="AP42" s="520" t="e">
        <f t="shared" si="9"/>
        <v>#DIV/0!</v>
      </c>
      <c r="AQ42" s="676"/>
      <c r="AR42" s="650"/>
      <c r="AS42" s="673"/>
      <c r="AT42" s="650"/>
      <c r="AU42" s="109" t="e">
        <f t="shared" si="10"/>
        <v>#DIV/0!</v>
      </c>
      <c r="AV42" s="520" t="e">
        <f t="shared" si="11"/>
        <v>#DIV/0!</v>
      </c>
      <c r="AW42" s="676"/>
      <c r="AX42" s="650"/>
      <c r="AY42" s="673"/>
    </row>
    <row r="43" spans="1:51" s="342" customFormat="1" ht="12.75" x14ac:dyDescent="0.25">
      <c r="A43" s="121">
        <v>4</v>
      </c>
      <c r="B43" s="518" t="s">
        <v>283</v>
      </c>
      <c r="C43" s="518" t="s">
        <v>284</v>
      </c>
      <c r="D43" s="518" t="s">
        <v>491</v>
      </c>
      <c r="E43" s="706"/>
      <c r="F43" s="518" t="str">
        <f t="shared" si="0"/>
        <v>032001TTPL</v>
      </c>
      <c r="G43" s="105" t="s">
        <v>172</v>
      </c>
      <c r="H43" s="105">
        <v>21.86</v>
      </c>
      <c r="I43" s="106" t="s">
        <v>78</v>
      </c>
      <c r="J43" s="105" t="s">
        <v>114</v>
      </c>
      <c r="K43" s="521" t="s">
        <v>380</v>
      </c>
      <c r="L43" s="105" t="s">
        <v>367</v>
      </c>
      <c r="M43" s="377" t="s">
        <v>10</v>
      </c>
      <c r="N43" s="519">
        <v>1</v>
      </c>
      <c r="O43" s="549"/>
      <c r="P43" s="227"/>
      <c r="Q43" s="126">
        <f t="shared" si="12"/>
        <v>0</v>
      </c>
      <c r="R43" s="545">
        <f t="shared" ref="R43" si="19">Q43/12</f>
        <v>0</v>
      </c>
      <c r="S43" s="696"/>
      <c r="T43" s="698"/>
      <c r="U43" s="673"/>
      <c r="V43" s="650"/>
      <c r="W43" s="109" t="e">
        <f t="shared" si="2"/>
        <v>#DIV/0!</v>
      </c>
      <c r="X43" s="520" t="e">
        <f t="shared" ref="X43" si="20">W43/12</f>
        <v>#DIV/0!</v>
      </c>
      <c r="Y43" s="676"/>
      <c r="Z43" s="650"/>
      <c r="AA43" s="673"/>
      <c r="AB43" s="650"/>
      <c r="AC43" s="109" t="e">
        <f t="shared" si="4"/>
        <v>#DIV/0!</v>
      </c>
      <c r="AD43" s="520" t="e">
        <f t="shared" ref="AD43" si="21">AC43/12</f>
        <v>#DIV/0!</v>
      </c>
      <c r="AE43" s="676"/>
      <c r="AF43" s="650"/>
      <c r="AG43" s="673"/>
      <c r="AH43" s="650"/>
      <c r="AI43" s="109" t="e">
        <f t="shared" si="6"/>
        <v>#DIV/0!</v>
      </c>
      <c r="AJ43" s="520" t="e">
        <f t="shared" ref="AJ43" si="22">AI43/12</f>
        <v>#DIV/0!</v>
      </c>
      <c r="AK43" s="676"/>
      <c r="AL43" s="650"/>
      <c r="AM43" s="673"/>
      <c r="AN43" s="650"/>
      <c r="AO43" s="109" t="e">
        <f t="shared" si="8"/>
        <v>#DIV/0!</v>
      </c>
      <c r="AP43" s="520" t="e">
        <f t="shared" ref="AP43" si="23">AO43/12</f>
        <v>#DIV/0!</v>
      </c>
      <c r="AQ43" s="676"/>
      <c r="AR43" s="650"/>
      <c r="AS43" s="673"/>
      <c r="AT43" s="650"/>
      <c r="AU43" s="109" t="e">
        <f t="shared" si="10"/>
        <v>#DIV/0!</v>
      </c>
      <c r="AV43" s="520" t="e">
        <f t="shared" ref="AV43" si="24">AU43/12</f>
        <v>#DIV/0!</v>
      </c>
      <c r="AW43" s="676"/>
      <c r="AX43" s="650"/>
      <c r="AY43" s="673"/>
    </row>
    <row r="44" spans="1:51" s="342" customFormat="1" ht="12.75" x14ac:dyDescent="0.25">
      <c r="A44" s="121">
        <v>4</v>
      </c>
      <c r="B44" s="518" t="s">
        <v>283</v>
      </c>
      <c r="C44" s="518" t="s">
        <v>284</v>
      </c>
      <c r="D44" s="518" t="s">
        <v>491</v>
      </c>
      <c r="E44" s="706"/>
      <c r="F44" s="518" t="str">
        <f t="shared" si="0"/>
        <v>032001TTPL</v>
      </c>
      <c r="G44" s="105" t="s">
        <v>172</v>
      </c>
      <c r="H44" s="105">
        <v>142.79</v>
      </c>
      <c r="I44" s="106" t="s">
        <v>78</v>
      </c>
      <c r="J44" s="105" t="s">
        <v>114</v>
      </c>
      <c r="K44" s="521" t="s">
        <v>380</v>
      </c>
      <c r="L44" s="105" t="s">
        <v>381</v>
      </c>
      <c r="M44" s="377" t="s">
        <v>10</v>
      </c>
      <c r="N44" s="519">
        <v>1</v>
      </c>
      <c r="O44" s="549"/>
      <c r="P44" s="227"/>
      <c r="Q44" s="126">
        <f t="shared" si="12"/>
        <v>0</v>
      </c>
      <c r="R44" s="545">
        <f t="shared" ref="R44:R45" si="25">Q44/12</f>
        <v>0</v>
      </c>
      <c r="S44" s="696"/>
      <c r="T44" s="698"/>
      <c r="U44" s="673"/>
      <c r="V44" s="650"/>
      <c r="W44" s="109" t="e">
        <f t="shared" si="2"/>
        <v>#DIV/0!</v>
      </c>
      <c r="X44" s="520" t="e">
        <f t="shared" ref="X44:X45" si="26">W44/12</f>
        <v>#DIV/0!</v>
      </c>
      <c r="Y44" s="676"/>
      <c r="Z44" s="650"/>
      <c r="AA44" s="673"/>
      <c r="AB44" s="650"/>
      <c r="AC44" s="109" t="e">
        <f t="shared" si="4"/>
        <v>#DIV/0!</v>
      </c>
      <c r="AD44" s="520" t="e">
        <f t="shared" ref="AD44:AD45" si="27">AC44/12</f>
        <v>#DIV/0!</v>
      </c>
      <c r="AE44" s="676"/>
      <c r="AF44" s="650"/>
      <c r="AG44" s="673"/>
      <c r="AH44" s="650"/>
      <c r="AI44" s="109" t="e">
        <f t="shared" si="6"/>
        <v>#DIV/0!</v>
      </c>
      <c r="AJ44" s="520" t="e">
        <f t="shared" ref="AJ44:AJ45" si="28">AI44/12</f>
        <v>#DIV/0!</v>
      </c>
      <c r="AK44" s="676"/>
      <c r="AL44" s="650"/>
      <c r="AM44" s="673"/>
      <c r="AN44" s="650"/>
      <c r="AO44" s="109" t="e">
        <f t="shared" si="8"/>
        <v>#DIV/0!</v>
      </c>
      <c r="AP44" s="520" t="e">
        <f t="shared" ref="AP44:AP45" si="29">AO44/12</f>
        <v>#DIV/0!</v>
      </c>
      <c r="AQ44" s="676"/>
      <c r="AR44" s="650"/>
      <c r="AS44" s="673"/>
      <c r="AT44" s="650"/>
      <c r="AU44" s="109" t="e">
        <f t="shared" si="10"/>
        <v>#DIV/0!</v>
      </c>
      <c r="AV44" s="520" t="e">
        <f t="shared" ref="AV44:AV45" si="30">AU44/12</f>
        <v>#DIV/0!</v>
      </c>
      <c r="AW44" s="676"/>
      <c r="AX44" s="650"/>
      <c r="AY44" s="673"/>
    </row>
    <row r="45" spans="1:51" s="342" customFormat="1" ht="12.75" x14ac:dyDescent="0.25">
      <c r="A45" s="121">
        <v>4</v>
      </c>
      <c r="B45" s="518" t="s">
        <v>283</v>
      </c>
      <c r="C45" s="518" t="s">
        <v>284</v>
      </c>
      <c r="D45" s="518" t="s">
        <v>491</v>
      </c>
      <c r="E45" s="706"/>
      <c r="F45" s="518" t="str">
        <f t="shared" si="0"/>
        <v>032001TTPL</v>
      </c>
      <c r="G45" s="105" t="s">
        <v>172</v>
      </c>
      <c r="H45" s="105">
        <v>124.94</v>
      </c>
      <c r="I45" s="106" t="s">
        <v>78</v>
      </c>
      <c r="J45" s="105" t="s">
        <v>114</v>
      </c>
      <c r="K45" s="521" t="s">
        <v>380</v>
      </c>
      <c r="L45" s="105" t="s">
        <v>382</v>
      </c>
      <c r="M45" s="377" t="s">
        <v>10</v>
      </c>
      <c r="N45" s="519">
        <v>1</v>
      </c>
      <c r="O45" s="549"/>
      <c r="P45" s="227"/>
      <c r="Q45" s="126">
        <f t="shared" si="12"/>
        <v>0</v>
      </c>
      <c r="R45" s="545">
        <f t="shared" si="25"/>
        <v>0</v>
      </c>
      <c r="S45" s="696"/>
      <c r="T45" s="698"/>
      <c r="U45" s="673"/>
      <c r="V45" s="650"/>
      <c r="W45" s="109" t="e">
        <f t="shared" si="2"/>
        <v>#DIV/0!</v>
      </c>
      <c r="X45" s="520" t="e">
        <f t="shared" si="26"/>
        <v>#DIV/0!</v>
      </c>
      <c r="Y45" s="676"/>
      <c r="Z45" s="650"/>
      <c r="AA45" s="673"/>
      <c r="AB45" s="650"/>
      <c r="AC45" s="109" t="e">
        <f t="shared" si="4"/>
        <v>#DIV/0!</v>
      </c>
      <c r="AD45" s="520" t="e">
        <f t="shared" si="27"/>
        <v>#DIV/0!</v>
      </c>
      <c r="AE45" s="676"/>
      <c r="AF45" s="650"/>
      <c r="AG45" s="673"/>
      <c r="AH45" s="650"/>
      <c r="AI45" s="109" t="e">
        <f t="shared" si="6"/>
        <v>#DIV/0!</v>
      </c>
      <c r="AJ45" s="520" t="e">
        <f t="shared" si="28"/>
        <v>#DIV/0!</v>
      </c>
      <c r="AK45" s="676"/>
      <c r="AL45" s="650"/>
      <c r="AM45" s="673"/>
      <c r="AN45" s="650"/>
      <c r="AO45" s="109" t="e">
        <f t="shared" si="8"/>
        <v>#DIV/0!</v>
      </c>
      <c r="AP45" s="520" t="e">
        <f t="shared" si="29"/>
        <v>#DIV/0!</v>
      </c>
      <c r="AQ45" s="676"/>
      <c r="AR45" s="650"/>
      <c r="AS45" s="673"/>
      <c r="AT45" s="650"/>
      <c r="AU45" s="109" t="e">
        <f t="shared" si="10"/>
        <v>#DIV/0!</v>
      </c>
      <c r="AV45" s="520" t="e">
        <f t="shared" si="30"/>
        <v>#DIV/0!</v>
      </c>
      <c r="AW45" s="676"/>
      <c r="AX45" s="650"/>
      <c r="AY45" s="673"/>
    </row>
    <row r="46" spans="1:51" s="342" customFormat="1" ht="12.75" x14ac:dyDescent="0.25">
      <c r="A46" s="121">
        <v>4</v>
      </c>
      <c r="B46" s="518" t="s">
        <v>283</v>
      </c>
      <c r="C46" s="518" t="s">
        <v>284</v>
      </c>
      <c r="D46" s="518" t="s">
        <v>491</v>
      </c>
      <c r="E46" s="706"/>
      <c r="F46" s="518" t="str">
        <f t="shared" si="0"/>
        <v>032001TTPL</v>
      </c>
      <c r="G46" s="105" t="s">
        <v>172</v>
      </c>
      <c r="H46" s="105">
        <v>531.37</v>
      </c>
      <c r="I46" s="106" t="s">
        <v>78</v>
      </c>
      <c r="J46" s="105" t="s">
        <v>114</v>
      </c>
      <c r="K46" s="521" t="s">
        <v>380</v>
      </c>
      <c r="L46" s="105" t="s">
        <v>383</v>
      </c>
      <c r="M46" s="377" t="s">
        <v>10</v>
      </c>
      <c r="N46" s="519">
        <v>1</v>
      </c>
      <c r="O46" s="549"/>
      <c r="P46" s="227"/>
      <c r="Q46" s="126">
        <f t="shared" si="12"/>
        <v>0</v>
      </c>
      <c r="R46" s="545">
        <f t="shared" si="1"/>
        <v>0</v>
      </c>
      <c r="S46" s="696"/>
      <c r="T46" s="698"/>
      <c r="U46" s="673"/>
      <c r="V46" s="650"/>
      <c r="W46" s="109" t="e">
        <f t="shared" si="2"/>
        <v>#DIV/0!</v>
      </c>
      <c r="X46" s="520" t="e">
        <f t="shared" si="3"/>
        <v>#DIV/0!</v>
      </c>
      <c r="Y46" s="676"/>
      <c r="Z46" s="650"/>
      <c r="AA46" s="673"/>
      <c r="AB46" s="650"/>
      <c r="AC46" s="109" t="e">
        <f t="shared" si="4"/>
        <v>#DIV/0!</v>
      </c>
      <c r="AD46" s="520" t="e">
        <f t="shared" si="5"/>
        <v>#DIV/0!</v>
      </c>
      <c r="AE46" s="676"/>
      <c r="AF46" s="650"/>
      <c r="AG46" s="673"/>
      <c r="AH46" s="650"/>
      <c r="AI46" s="109" t="e">
        <f t="shared" si="6"/>
        <v>#DIV/0!</v>
      </c>
      <c r="AJ46" s="520" t="e">
        <f t="shared" si="7"/>
        <v>#DIV/0!</v>
      </c>
      <c r="AK46" s="676"/>
      <c r="AL46" s="650"/>
      <c r="AM46" s="673"/>
      <c r="AN46" s="650"/>
      <c r="AO46" s="109" t="e">
        <f t="shared" si="8"/>
        <v>#DIV/0!</v>
      </c>
      <c r="AP46" s="520" t="e">
        <f t="shared" si="9"/>
        <v>#DIV/0!</v>
      </c>
      <c r="AQ46" s="676"/>
      <c r="AR46" s="650"/>
      <c r="AS46" s="673"/>
      <c r="AT46" s="650"/>
      <c r="AU46" s="109" t="e">
        <f t="shared" si="10"/>
        <v>#DIV/0!</v>
      </c>
      <c r="AV46" s="520" t="e">
        <f t="shared" si="11"/>
        <v>#DIV/0!</v>
      </c>
      <c r="AW46" s="676"/>
      <c r="AX46" s="650"/>
      <c r="AY46" s="673"/>
    </row>
    <row r="47" spans="1:51" s="342" customFormat="1" ht="12.75" x14ac:dyDescent="0.25">
      <c r="A47" s="121">
        <v>4</v>
      </c>
      <c r="B47" s="518" t="s">
        <v>283</v>
      </c>
      <c r="C47" s="518" t="s">
        <v>284</v>
      </c>
      <c r="D47" s="518" t="s">
        <v>491</v>
      </c>
      <c r="E47" s="706"/>
      <c r="F47" s="518" t="str">
        <f t="shared" si="0"/>
        <v>032001TTPL</v>
      </c>
      <c r="G47" s="105" t="s">
        <v>172</v>
      </c>
      <c r="H47" s="105">
        <v>153.88999999999999</v>
      </c>
      <c r="I47" s="106" t="s">
        <v>78</v>
      </c>
      <c r="J47" s="105" t="s">
        <v>114</v>
      </c>
      <c r="K47" s="521" t="s">
        <v>380</v>
      </c>
      <c r="L47" s="105" t="s">
        <v>384</v>
      </c>
      <c r="M47" s="377" t="s">
        <v>10</v>
      </c>
      <c r="N47" s="519">
        <v>1</v>
      </c>
      <c r="O47" s="549"/>
      <c r="P47" s="227"/>
      <c r="Q47" s="126">
        <f t="shared" si="12"/>
        <v>0</v>
      </c>
      <c r="R47" s="545">
        <f t="shared" si="1"/>
        <v>0</v>
      </c>
      <c r="S47" s="696"/>
      <c r="T47" s="698"/>
      <c r="U47" s="673"/>
      <c r="V47" s="650"/>
      <c r="W47" s="109" t="e">
        <f t="shared" si="2"/>
        <v>#DIV/0!</v>
      </c>
      <c r="X47" s="520" t="e">
        <f t="shared" si="3"/>
        <v>#DIV/0!</v>
      </c>
      <c r="Y47" s="676"/>
      <c r="Z47" s="650"/>
      <c r="AA47" s="673"/>
      <c r="AB47" s="650"/>
      <c r="AC47" s="109" t="e">
        <f t="shared" si="4"/>
        <v>#DIV/0!</v>
      </c>
      <c r="AD47" s="520" t="e">
        <f t="shared" si="5"/>
        <v>#DIV/0!</v>
      </c>
      <c r="AE47" s="676"/>
      <c r="AF47" s="650"/>
      <c r="AG47" s="673"/>
      <c r="AH47" s="650"/>
      <c r="AI47" s="109" t="e">
        <f t="shared" si="6"/>
        <v>#DIV/0!</v>
      </c>
      <c r="AJ47" s="520" t="e">
        <f t="shared" si="7"/>
        <v>#DIV/0!</v>
      </c>
      <c r="AK47" s="676"/>
      <c r="AL47" s="650"/>
      <c r="AM47" s="673"/>
      <c r="AN47" s="650"/>
      <c r="AO47" s="109" t="e">
        <f t="shared" si="8"/>
        <v>#DIV/0!</v>
      </c>
      <c r="AP47" s="520" t="e">
        <f t="shared" si="9"/>
        <v>#DIV/0!</v>
      </c>
      <c r="AQ47" s="676"/>
      <c r="AR47" s="650"/>
      <c r="AS47" s="673"/>
      <c r="AT47" s="650"/>
      <c r="AU47" s="109" t="e">
        <f t="shared" si="10"/>
        <v>#DIV/0!</v>
      </c>
      <c r="AV47" s="520" t="e">
        <f t="shared" si="11"/>
        <v>#DIV/0!</v>
      </c>
      <c r="AW47" s="676"/>
      <c r="AX47" s="650"/>
      <c r="AY47" s="673"/>
    </row>
    <row r="48" spans="1:51" s="342" customFormat="1" ht="12.75" x14ac:dyDescent="0.25">
      <c r="A48" s="121">
        <v>4</v>
      </c>
      <c r="B48" s="518" t="s">
        <v>283</v>
      </c>
      <c r="C48" s="518" t="s">
        <v>284</v>
      </c>
      <c r="D48" s="518" t="s">
        <v>491</v>
      </c>
      <c r="E48" s="706"/>
      <c r="F48" s="518" t="str">
        <f t="shared" si="0"/>
        <v>032001TTPL</v>
      </c>
      <c r="G48" s="105" t="s">
        <v>172</v>
      </c>
      <c r="H48" s="105">
        <v>17.27</v>
      </c>
      <c r="I48" s="106" t="s">
        <v>78</v>
      </c>
      <c r="J48" s="105" t="s">
        <v>114</v>
      </c>
      <c r="K48" s="521" t="s">
        <v>380</v>
      </c>
      <c r="L48" s="105" t="s">
        <v>385</v>
      </c>
      <c r="M48" s="377" t="s">
        <v>10</v>
      </c>
      <c r="N48" s="519">
        <v>1</v>
      </c>
      <c r="O48" s="549"/>
      <c r="P48" s="227"/>
      <c r="Q48" s="126">
        <f t="shared" si="12"/>
        <v>0</v>
      </c>
      <c r="R48" s="545">
        <f t="shared" si="1"/>
        <v>0</v>
      </c>
      <c r="S48" s="696"/>
      <c r="T48" s="698"/>
      <c r="U48" s="673"/>
      <c r="V48" s="650"/>
      <c r="W48" s="109" t="e">
        <f t="shared" si="2"/>
        <v>#DIV/0!</v>
      </c>
      <c r="X48" s="520" t="e">
        <f t="shared" si="3"/>
        <v>#DIV/0!</v>
      </c>
      <c r="Y48" s="676"/>
      <c r="Z48" s="650"/>
      <c r="AA48" s="673"/>
      <c r="AB48" s="650"/>
      <c r="AC48" s="109" t="e">
        <f t="shared" si="4"/>
        <v>#DIV/0!</v>
      </c>
      <c r="AD48" s="520" t="e">
        <f t="shared" si="5"/>
        <v>#DIV/0!</v>
      </c>
      <c r="AE48" s="676"/>
      <c r="AF48" s="650"/>
      <c r="AG48" s="673"/>
      <c r="AH48" s="650"/>
      <c r="AI48" s="109" t="e">
        <f t="shared" si="6"/>
        <v>#DIV/0!</v>
      </c>
      <c r="AJ48" s="520" t="e">
        <f t="shared" si="7"/>
        <v>#DIV/0!</v>
      </c>
      <c r="AK48" s="676"/>
      <c r="AL48" s="650"/>
      <c r="AM48" s="673"/>
      <c r="AN48" s="650"/>
      <c r="AO48" s="109" t="e">
        <f t="shared" si="8"/>
        <v>#DIV/0!</v>
      </c>
      <c r="AP48" s="520" t="e">
        <f t="shared" si="9"/>
        <v>#DIV/0!</v>
      </c>
      <c r="AQ48" s="676"/>
      <c r="AR48" s="650"/>
      <c r="AS48" s="673"/>
      <c r="AT48" s="650"/>
      <c r="AU48" s="109" t="e">
        <f t="shared" si="10"/>
        <v>#DIV/0!</v>
      </c>
      <c r="AV48" s="520" t="e">
        <f t="shared" si="11"/>
        <v>#DIV/0!</v>
      </c>
      <c r="AW48" s="676"/>
      <c r="AX48" s="650"/>
      <c r="AY48" s="673"/>
    </row>
    <row r="49" spans="1:51" s="342" customFormat="1" ht="12.75" x14ac:dyDescent="0.25">
      <c r="A49" s="121">
        <v>4</v>
      </c>
      <c r="B49" s="518" t="s">
        <v>283</v>
      </c>
      <c r="C49" s="518" t="s">
        <v>284</v>
      </c>
      <c r="D49" s="518" t="s">
        <v>491</v>
      </c>
      <c r="E49" s="706"/>
      <c r="F49" s="518" t="str">
        <f t="shared" si="0"/>
        <v>032001TTPL</v>
      </c>
      <c r="G49" s="105" t="s">
        <v>173</v>
      </c>
      <c r="H49" s="105">
        <v>18.75</v>
      </c>
      <c r="I49" s="106" t="s">
        <v>78</v>
      </c>
      <c r="J49" s="105" t="s">
        <v>114</v>
      </c>
      <c r="K49" s="521" t="s">
        <v>380</v>
      </c>
      <c r="L49" s="105" t="s">
        <v>386</v>
      </c>
      <c r="M49" s="377" t="s">
        <v>10</v>
      </c>
      <c r="N49" s="519">
        <v>1</v>
      </c>
      <c r="O49" s="549"/>
      <c r="P49" s="227"/>
      <c r="Q49" s="126">
        <f t="shared" si="12"/>
        <v>0</v>
      </c>
      <c r="R49" s="545">
        <f t="shared" si="1"/>
        <v>0</v>
      </c>
      <c r="S49" s="696"/>
      <c r="T49" s="698"/>
      <c r="U49" s="673"/>
      <c r="V49" s="650"/>
      <c r="W49" s="109" t="e">
        <f t="shared" si="2"/>
        <v>#DIV/0!</v>
      </c>
      <c r="X49" s="520" t="e">
        <f t="shared" si="3"/>
        <v>#DIV/0!</v>
      </c>
      <c r="Y49" s="676"/>
      <c r="Z49" s="650"/>
      <c r="AA49" s="673"/>
      <c r="AB49" s="650"/>
      <c r="AC49" s="109" t="e">
        <f t="shared" si="4"/>
        <v>#DIV/0!</v>
      </c>
      <c r="AD49" s="520" t="e">
        <f t="shared" si="5"/>
        <v>#DIV/0!</v>
      </c>
      <c r="AE49" s="676"/>
      <c r="AF49" s="650"/>
      <c r="AG49" s="673"/>
      <c r="AH49" s="650"/>
      <c r="AI49" s="109" t="e">
        <f t="shared" si="6"/>
        <v>#DIV/0!</v>
      </c>
      <c r="AJ49" s="520" t="e">
        <f t="shared" si="7"/>
        <v>#DIV/0!</v>
      </c>
      <c r="AK49" s="676"/>
      <c r="AL49" s="650"/>
      <c r="AM49" s="673"/>
      <c r="AN49" s="650"/>
      <c r="AO49" s="109" t="e">
        <f t="shared" si="8"/>
        <v>#DIV/0!</v>
      </c>
      <c r="AP49" s="520" t="e">
        <f t="shared" si="9"/>
        <v>#DIV/0!</v>
      </c>
      <c r="AQ49" s="676"/>
      <c r="AR49" s="650"/>
      <c r="AS49" s="673"/>
      <c r="AT49" s="650"/>
      <c r="AU49" s="109" t="e">
        <f t="shared" si="10"/>
        <v>#DIV/0!</v>
      </c>
      <c r="AV49" s="520" t="e">
        <f t="shared" si="11"/>
        <v>#DIV/0!</v>
      </c>
      <c r="AW49" s="676"/>
      <c r="AX49" s="650"/>
      <c r="AY49" s="673"/>
    </row>
    <row r="50" spans="1:51" s="342" customFormat="1" ht="12.75" x14ac:dyDescent="0.25">
      <c r="A50" s="121">
        <v>4</v>
      </c>
      <c r="B50" s="518" t="s">
        <v>283</v>
      </c>
      <c r="C50" s="518" t="s">
        <v>284</v>
      </c>
      <c r="D50" s="518" t="s">
        <v>491</v>
      </c>
      <c r="E50" s="706"/>
      <c r="F50" s="518" t="str">
        <f t="shared" si="0"/>
        <v>032001TTPL</v>
      </c>
      <c r="G50" s="105" t="s">
        <v>173</v>
      </c>
      <c r="H50" s="105">
        <v>25.21</v>
      </c>
      <c r="I50" s="106" t="s">
        <v>78</v>
      </c>
      <c r="J50" s="105" t="s">
        <v>114</v>
      </c>
      <c r="K50" s="521" t="s">
        <v>380</v>
      </c>
      <c r="L50" s="105" t="s">
        <v>387</v>
      </c>
      <c r="M50" s="377" t="s">
        <v>10</v>
      </c>
      <c r="N50" s="519">
        <v>1</v>
      </c>
      <c r="O50" s="549"/>
      <c r="P50" s="227"/>
      <c r="Q50" s="126">
        <f t="shared" si="12"/>
        <v>0</v>
      </c>
      <c r="R50" s="545">
        <f t="shared" si="1"/>
        <v>0</v>
      </c>
      <c r="S50" s="696"/>
      <c r="T50" s="698"/>
      <c r="U50" s="673"/>
      <c r="V50" s="650"/>
      <c r="W50" s="109" t="e">
        <f t="shared" si="2"/>
        <v>#DIV/0!</v>
      </c>
      <c r="X50" s="520" t="e">
        <f t="shared" si="3"/>
        <v>#DIV/0!</v>
      </c>
      <c r="Y50" s="676"/>
      <c r="Z50" s="650"/>
      <c r="AA50" s="673"/>
      <c r="AB50" s="650"/>
      <c r="AC50" s="109" t="e">
        <f t="shared" si="4"/>
        <v>#DIV/0!</v>
      </c>
      <c r="AD50" s="520" t="e">
        <f t="shared" si="5"/>
        <v>#DIV/0!</v>
      </c>
      <c r="AE50" s="676"/>
      <c r="AF50" s="650"/>
      <c r="AG50" s="673"/>
      <c r="AH50" s="650"/>
      <c r="AI50" s="109" t="e">
        <f t="shared" si="6"/>
        <v>#DIV/0!</v>
      </c>
      <c r="AJ50" s="520" t="e">
        <f t="shared" si="7"/>
        <v>#DIV/0!</v>
      </c>
      <c r="AK50" s="676"/>
      <c r="AL50" s="650"/>
      <c r="AM50" s="673"/>
      <c r="AN50" s="650"/>
      <c r="AO50" s="109" t="e">
        <f t="shared" si="8"/>
        <v>#DIV/0!</v>
      </c>
      <c r="AP50" s="520" t="e">
        <f t="shared" si="9"/>
        <v>#DIV/0!</v>
      </c>
      <c r="AQ50" s="676"/>
      <c r="AR50" s="650"/>
      <c r="AS50" s="673"/>
      <c r="AT50" s="650"/>
      <c r="AU50" s="109" t="e">
        <f t="shared" si="10"/>
        <v>#DIV/0!</v>
      </c>
      <c r="AV50" s="520" t="e">
        <f t="shared" si="11"/>
        <v>#DIV/0!</v>
      </c>
      <c r="AW50" s="676"/>
      <c r="AX50" s="650"/>
      <c r="AY50" s="673"/>
    </row>
    <row r="51" spans="1:51" s="342" customFormat="1" ht="12.75" x14ac:dyDescent="0.25">
      <c r="A51" s="121">
        <v>4</v>
      </c>
      <c r="B51" s="518" t="s">
        <v>283</v>
      </c>
      <c r="C51" s="518" t="s">
        <v>284</v>
      </c>
      <c r="D51" s="518" t="s">
        <v>491</v>
      </c>
      <c r="E51" s="706"/>
      <c r="F51" s="518" t="str">
        <f t="shared" si="0"/>
        <v>032001TTPL</v>
      </c>
      <c r="G51" s="105" t="s">
        <v>172</v>
      </c>
      <c r="H51" s="105">
        <v>92.04</v>
      </c>
      <c r="I51" s="106" t="s">
        <v>78</v>
      </c>
      <c r="J51" s="105" t="s">
        <v>114</v>
      </c>
      <c r="K51" s="521" t="s">
        <v>388</v>
      </c>
      <c r="L51" s="105" t="s">
        <v>364</v>
      </c>
      <c r="M51" s="377" t="s">
        <v>10</v>
      </c>
      <c r="N51" s="519">
        <v>1</v>
      </c>
      <c r="O51" s="549"/>
      <c r="P51" s="227"/>
      <c r="Q51" s="126">
        <f t="shared" si="12"/>
        <v>0</v>
      </c>
      <c r="R51" s="545">
        <f t="shared" si="1"/>
        <v>0</v>
      </c>
      <c r="S51" s="696"/>
      <c r="T51" s="698"/>
      <c r="U51" s="673"/>
      <c r="V51" s="650"/>
      <c r="W51" s="109" t="e">
        <f t="shared" si="2"/>
        <v>#DIV/0!</v>
      </c>
      <c r="X51" s="520" t="e">
        <f t="shared" si="3"/>
        <v>#DIV/0!</v>
      </c>
      <c r="Y51" s="676"/>
      <c r="Z51" s="650"/>
      <c r="AA51" s="673"/>
      <c r="AB51" s="650"/>
      <c r="AC51" s="109" t="e">
        <f t="shared" si="4"/>
        <v>#DIV/0!</v>
      </c>
      <c r="AD51" s="520" t="e">
        <f t="shared" si="5"/>
        <v>#DIV/0!</v>
      </c>
      <c r="AE51" s="676"/>
      <c r="AF51" s="650"/>
      <c r="AG51" s="673"/>
      <c r="AH51" s="650"/>
      <c r="AI51" s="109" t="e">
        <f t="shared" si="6"/>
        <v>#DIV/0!</v>
      </c>
      <c r="AJ51" s="520" t="e">
        <f t="shared" si="7"/>
        <v>#DIV/0!</v>
      </c>
      <c r="AK51" s="676"/>
      <c r="AL51" s="650"/>
      <c r="AM51" s="673"/>
      <c r="AN51" s="650"/>
      <c r="AO51" s="109" t="e">
        <f t="shared" si="8"/>
        <v>#DIV/0!</v>
      </c>
      <c r="AP51" s="520" t="e">
        <f t="shared" si="9"/>
        <v>#DIV/0!</v>
      </c>
      <c r="AQ51" s="676"/>
      <c r="AR51" s="650"/>
      <c r="AS51" s="673"/>
      <c r="AT51" s="650"/>
      <c r="AU51" s="109" t="e">
        <f t="shared" si="10"/>
        <v>#DIV/0!</v>
      </c>
      <c r="AV51" s="520" t="e">
        <f t="shared" si="11"/>
        <v>#DIV/0!</v>
      </c>
      <c r="AW51" s="676"/>
      <c r="AX51" s="650"/>
      <c r="AY51" s="673"/>
    </row>
    <row r="52" spans="1:51" s="342" customFormat="1" ht="12.75" x14ac:dyDescent="0.25">
      <c r="A52" s="121">
        <v>4</v>
      </c>
      <c r="B52" s="518" t="s">
        <v>283</v>
      </c>
      <c r="C52" s="518" t="s">
        <v>284</v>
      </c>
      <c r="D52" s="518" t="s">
        <v>491</v>
      </c>
      <c r="E52" s="706"/>
      <c r="F52" s="518" t="str">
        <f t="shared" si="0"/>
        <v>032001TTPL</v>
      </c>
      <c r="G52" s="105" t="s">
        <v>172</v>
      </c>
      <c r="H52" s="105">
        <v>231.24</v>
      </c>
      <c r="I52" s="106" t="s">
        <v>78</v>
      </c>
      <c r="J52" s="105" t="s">
        <v>114</v>
      </c>
      <c r="K52" s="521" t="s">
        <v>388</v>
      </c>
      <c r="L52" s="105" t="s">
        <v>365</v>
      </c>
      <c r="M52" s="377" t="s">
        <v>10</v>
      </c>
      <c r="N52" s="519">
        <v>1</v>
      </c>
      <c r="O52" s="549"/>
      <c r="P52" s="227"/>
      <c r="Q52" s="126">
        <f t="shared" si="12"/>
        <v>0</v>
      </c>
      <c r="R52" s="545">
        <f t="shared" si="1"/>
        <v>0</v>
      </c>
      <c r="S52" s="696"/>
      <c r="T52" s="698"/>
      <c r="U52" s="673"/>
      <c r="V52" s="650"/>
      <c r="W52" s="109" t="e">
        <f t="shared" si="2"/>
        <v>#DIV/0!</v>
      </c>
      <c r="X52" s="520" t="e">
        <f t="shared" si="3"/>
        <v>#DIV/0!</v>
      </c>
      <c r="Y52" s="676"/>
      <c r="Z52" s="650"/>
      <c r="AA52" s="673"/>
      <c r="AB52" s="650"/>
      <c r="AC52" s="109" t="e">
        <f t="shared" si="4"/>
        <v>#DIV/0!</v>
      </c>
      <c r="AD52" s="520" t="e">
        <f t="shared" si="5"/>
        <v>#DIV/0!</v>
      </c>
      <c r="AE52" s="676"/>
      <c r="AF52" s="650"/>
      <c r="AG52" s="673"/>
      <c r="AH52" s="650"/>
      <c r="AI52" s="109" t="e">
        <f t="shared" si="6"/>
        <v>#DIV/0!</v>
      </c>
      <c r="AJ52" s="520" t="e">
        <f t="shared" si="7"/>
        <v>#DIV/0!</v>
      </c>
      <c r="AK52" s="676"/>
      <c r="AL52" s="650"/>
      <c r="AM52" s="673"/>
      <c r="AN52" s="650"/>
      <c r="AO52" s="109" t="e">
        <f t="shared" si="8"/>
        <v>#DIV/0!</v>
      </c>
      <c r="AP52" s="520" t="e">
        <f t="shared" si="9"/>
        <v>#DIV/0!</v>
      </c>
      <c r="AQ52" s="676"/>
      <c r="AR52" s="650"/>
      <c r="AS52" s="673"/>
      <c r="AT52" s="650"/>
      <c r="AU52" s="109" t="e">
        <f t="shared" si="10"/>
        <v>#DIV/0!</v>
      </c>
      <c r="AV52" s="520" t="e">
        <f t="shared" si="11"/>
        <v>#DIV/0!</v>
      </c>
      <c r="AW52" s="676"/>
      <c r="AX52" s="650"/>
      <c r="AY52" s="673"/>
    </row>
    <row r="53" spans="1:51" s="342" customFormat="1" ht="12.75" x14ac:dyDescent="0.25">
      <c r="A53" s="121">
        <v>4</v>
      </c>
      <c r="B53" s="518" t="s">
        <v>283</v>
      </c>
      <c r="C53" s="518" t="s">
        <v>284</v>
      </c>
      <c r="D53" s="518" t="s">
        <v>491</v>
      </c>
      <c r="E53" s="706"/>
      <c r="F53" s="518" t="str">
        <f t="shared" si="0"/>
        <v>032001TTPL</v>
      </c>
      <c r="G53" s="105" t="s">
        <v>172</v>
      </c>
      <c r="H53" s="105">
        <v>4.0999999999999996</v>
      </c>
      <c r="I53" s="106" t="s">
        <v>78</v>
      </c>
      <c r="J53" s="105" t="s">
        <v>114</v>
      </c>
      <c r="K53" s="521" t="s">
        <v>388</v>
      </c>
      <c r="L53" s="105" t="s">
        <v>366</v>
      </c>
      <c r="M53" s="377" t="s">
        <v>10</v>
      </c>
      <c r="N53" s="519">
        <v>1</v>
      </c>
      <c r="O53" s="549"/>
      <c r="P53" s="227"/>
      <c r="Q53" s="126">
        <f t="shared" si="12"/>
        <v>0</v>
      </c>
      <c r="R53" s="545">
        <f t="shared" si="1"/>
        <v>0</v>
      </c>
      <c r="S53" s="696"/>
      <c r="T53" s="698"/>
      <c r="U53" s="673"/>
      <c r="V53" s="650"/>
      <c r="W53" s="109" t="e">
        <f t="shared" si="2"/>
        <v>#DIV/0!</v>
      </c>
      <c r="X53" s="520" t="e">
        <f t="shared" si="3"/>
        <v>#DIV/0!</v>
      </c>
      <c r="Y53" s="676"/>
      <c r="Z53" s="650"/>
      <c r="AA53" s="673"/>
      <c r="AB53" s="650"/>
      <c r="AC53" s="109" t="e">
        <f t="shared" si="4"/>
        <v>#DIV/0!</v>
      </c>
      <c r="AD53" s="520" t="e">
        <f t="shared" si="5"/>
        <v>#DIV/0!</v>
      </c>
      <c r="AE53" s="676"/>
      <c r="AF53" s="650"/>
      <c r="AG53" s="673"/>
      <c r="AH53" s="650"/>
      <c r="AI53" s="109" t="e">
        <f t="shared" si="6"/>
        <v>#DIV/0!</v>
      </c>
      <c r="AJ53" s="520" t="e">
        <f t="shared" si="7"/>
        <v>#DIV/0!</v>
      </c>
      <c r="AK53" s="676"/>
      <c r="AL53" s="650"/>
      <c r="AM53" s="673"/>
      <c r="AN53" s="650"/>
      <c r="AO53" s="109" t="e">
        <f t="shared" si="8"/>
        <v>#DIV/0!</v>
      </c>
      <c r="AP53" s="520" t="e">
        <f t="shared" si="9"/>
        <v>#DIV/0!</v>
      </c>
      <c r="AQ53" s="676"/>
      <c r="AR53" s="650"/>
      <c r="AS53" s="673"/>
      <c r="AT53" s="650"/>
      <c r="AU53" s="109" t="e">
        <f t="shared" si="10"/>
        <v>#DIV/0!</v>
      </c>
      <c r="AV53" s="520" t="e">
        <f t="shared" si="11"/>
        <v>#DIV/0!</v>
      </c>
      <c r="AW53" s="676"/>
      <c r="AX53" s="650"/>
      <c r="AY53" s="673"/>
    </row>
    <row r="54" spans="1:51" s="342" customFormat="1" ht="12.75" x14ac:dyDescent="0.25">
      <c r="A54" s="121">
        <v>4</v>
      </c>
      <c r="B54" s="518" t="s">
        <v>283</v>
      </c>
      <c r="C54" s="518" t="s">
        <v>284</v>
      </c>
      <c r="D54" s="518" t="s">
        <v>491</v>
      </c>
      <c r="E54" s="706"/>
      <c r="F54" s="518" t="str">
        <f t="shared" si="0"/>
        <v>032001TTPL</v>
      </c>
      <c r="G54" s="105" t="s">
        <v>172</v>
      </c>
      <c r="H54" s="105">
        <v>130.32</v>
      </c>
      <c r="I54" s="106" t="s">
        <v>78</v>
      </c>
      <c r="J54" s="105" t="s">
        <v>114</v>
      </c>
      <c r="K54" s="521" t="s">
        <v>388</v>
      </c>
      <c r="L54" s="105" t="s">
        <v>367</v>
      </c>
      <c r="M54" s="377" t="s">
        <v>10</v>
      </c>
      <c r="N54" s="519">
        <v>1</v>
      </c>
      <c r="O54" s="549"/>
      <c r="P54" s="227"/>
      <c r="Q54" s="126">
        <f t="shared" si="12"/>
        <v>0</v>
      </c>
      <c r="R54" s="545">
        <f t="shared" si="1"/>
        <v>0</v>
      </c>
      <c r="S54" s="696"/>
      <c r="T54" s="698"/>
      <c r="U54" s="673"/>
      <c r="V54" s="650"/>
      <c r="W54" s="109" t="e">
        <f t="shared" si="2"/>
        <v>#DIV/0!</v>
      </c>
      <c r="X54" s="520" t="e">
        <f t="shared" si="3"/>
        <v>#DIV/0!</v>
      </c>
      <c r="Y54" s="676"/>
      <c r="Z54" s="650"/>
      <c r="AA54" s="673"/>
      <c r="AB54" s="650"/>
      <c r="AC54" s="109" t="e">
        <f t="shared" si="4"/>
        <v>#DIV/0!</v>
      </c>
      <c r="AD54" s="520" t="e">
        <f t="shared" si="5"/>
        <v>#DIV/0!</v>
      </c>
      <c r="AE54" s="676"/>
      <c r="AF54" s="650"/>
      <c r="AG54" s="673"/>
      <c r="AH54" s="650"/>
      <c r="AI54" s="109" t="e">
        <f t="shared" si="6"/>
        <v>#DIV/0!</v>
      </c>
      <c r="AJ54" s="520" t="e">
        <f t="shared" si="7"/>
        <v>#DIV/0!</v>
      </c>
      <c r="AK54" s="676"/>
      <c r="AL54" s="650"/>
      <c r="AM54" s="673"/>
      <c r="AN54" s="650"/>
      <c r="AO54" s="109" t="e">
        <f t="shared" si="8"/>
        <v>#DIV/0!</v>
      </c>
      <c r="AP54" s="520" t="e">
        <f t="shared" si="9"/>
        <v>#DIV/0!</v>
      </c>
      <c r="AQ54" s="676"/>
      <c r="AR54" s="650"/>
      <c r="AS54" s="673"/>
      <c r="AT54" s="650"/>
      <c r="AU54" s="109" t="e">
        <f t="shared" si="10"/>
        <v>#DIV/0!</v>
      </c>
      <c r="AV54" s="520" t="e">
        <f t="shared" si="11"/>
        <v>#DIV/0!</v>
      </c>
      <c r="AW54" s="676"/>
      <c r="AX54" s="650"/>
      <c r="AY54" s="673"/>
    </row>
    <row r="55" spans="1:51" s="342" customFormat="1" ht="12.75" x14ac:dyDescent="0.25">
      <c r="A55" s="121">
        <v>4</v>
      </c>
      <c r="B55" s="518" t="s">
        <v>283</v>
      </c>
      <c r="C55" s="518" t="s">
        <v>284</v>
      </c>
      <c r="D55" s="518" t="s">
        <v>491</v>
      </c>
      <c r="E55" s="706"/>
      <c r="F55" s="518" t="str">
        <f t="shared" si="0"/>
        <v>032001TTPL</v>
      </c>
      <c r="G55" s="105" t="s">
        <v>172</v>
      </c>
      <c r="H55" s="105">
        <v>124.06</v>
      </c>
      <c r="I55" s="106" t="s">
        <v>78</v>
      </c>
      <c r="J55" s="105" t="s">
        <v>114</v>
      </c>
      <c r="K55" s="521" t="s">
        <v>388</v>
      </c>
      <c r="L55" s="105" t="s">
        <v>381</v>
      </c>
      <c r="M55" s="377" t="s">
        <v>10</v>
      </c>
      <c r="N55" s="519">
        <v>1</v>
      </c>
      <c r="O55" s="549"/>
      <c r="P55" s="227"/>
      <c r="Q55" s="126">
        <f t="shared" si="12"/>
        <v>0</v>
      </c>
      <c r="R55" s="545">
        <f t="shared" si="1"/>
        <v>0</v>
      </c>
      <c r="S55" s="696"/>
      <c r="T55" s="698"/>
      <c r="U55" s="673"/>
      <c r="V55" s="650"/>
      <c r="W55" s="109" t="e">
        <f t="shared" si="2"/>
        <v>#DIV/0!</v>
      </c>
      <c r="X55" s="520" t="e">
        <f t="shared" si="3"/>
        <v>#DIV/0!</v>
      </c>
      <c r="Y55" s="676"/>
      <c r="Z55" s="650"/>
      <c r="AA55" s="673"/>
      <c r="AB55" s="650"/>
      <c r="AC55" s="109" t="e">
        <f t="shared" si="4"/>
        <v>#DIV/0!</v>
      </c>
      <c r="AD55" s="520" t="e">
        <f t="shared" si="5"/>
        <v>#DIV/0!</v>
      </c>
      <c r="AE55" s="676"/>
      <c r="AF55" s="650"/>
      <c r="AG55" s="673"/>
      <c r="AH55" s="650"/>
      <c r="AI55" s="109" t="e">
        <f t="shared" si="6"/>
        <v>#DIV/0!</v>
      </c>
      <c r="AJ55" s="520" t="e">
        <f t="shared" si="7"/>
        <v>#DIV/0!</v>
      </c>
      <c r="AK55" s="676"/>
      <c r="AL55" s="650"/>
      <c r="AM55" s="673"/>
      <c r="AN55" s="650"/>
      <c r="AO55" s="109" t="e">
        <f t="shared" si="8"/>
        <v>#DIV/0!</v>
      </c>
      <c r="AP55" s="520" t="e">
        <f t="shared" si="9"/>
        <v>#DIV/0!</v>
      </c>
      <c r="AQ55" s="676"/>
      <c r="AR55" s="650"/>
      <c r="AS55" s="673"/>
      <c r="AT55" s="650"/>
      <c r="AU55" s="109" t="e">
        <f t="shared" si="10"/>
        <v>#DIV/0!</v>
      </c>
      <c r="AV55" s="520" t="e">
        <f t="shared" si="11"/>
        <v>#DIV/0!</v>
      </c>
      <c r="AW55" s="676"/>
      <c r="AX55" s="650"/>
      <c r="AY55" s="673"/>
    </row>
    <row r="56" spans="1:51" s="342" customFormat="1" ht="12.75" x14ac:dyDescent="0.25">
      <c r="A56" s="121">
        <v>4</v>
      </c>
      <c r="B56" s="518" t="s">
        <v>283</v>
      </c>
      <c r="C56" s="518" t="s">
        <v>284</v>
      </c>
      <c r="D56" s="518" t="s">
        <v>491</v>
      </c>
      <c r="E56" s="706"/>
      <c r="F56" s="518" t="str">
        <f t="shared" si="0"/>
        <v>032001TTPL</v>
      </c>
      <c r="G56" s="105" t="s">
        <v>172</v>
      </c>
      <c r="H56" s="105">
        <v>4.0599999999999996</v>
      </c>
      <c r="I56" s="106" t="s">
        <v>78</v>
      </c>
      <c r="J56" s="105" t="s">
        <v>114</v>
      </c>
      <c r="K56" s="521" t="s">
        <v>388</v>
      </c>
      <c r="L56" s="105" t="s">
        <v>382</v>
      </c>
      <c r="M56" s="377" t="s">
        <v>10</v>
      </c>
      <c r="N56" s="519">
        <v>1</v>
      </c>
      <c r="O56" s="549"/>
      <c r="P56" s="227"/>
      <c r="Q56" s="126">
        <f t="shared" si="12"/>
        <v>0</v>
      </c>
      <c r="R56" s="545">
        <f t="shared" si="1"/>
        <v>0</v>
      </c>
      <c r="S56" s="696"/>
      <c r="T56" s="698"/>
      <c r="U56" s="673"/>
      <c r="V56" s="650"/>
      <c r="W56" s="109" t="e">
        <f t="shared" si="2"/>
        <v>#DIV/0!</v>
      </c>
      <c r="X56" s="520" t="e">
        <f t="shared" si="3"/>
        <v>#DIV/0!</v>
      </c>
      <c r="Y56" s="676"/>
      <c r="Z56" s="650"/>
      <c r="AA56" s="673"/>
      <c r="AB56" s="650"/>
      <c r="AC56" s="109" t="e">
        <f t="shared" si="4"/>
        <v>#DIV/0!</v>
      </c>
      <c r="AD56" s="520" t="e">
        <f t="shared" si="5"/>
        <v>#DIV/0!</v>
      </c>
      <c r="AE56" s="676"/>
      <c r="AF56" s="650"/>
      <c r="AG56" s="673"/>
      <c r="AH56" s="650"/>
      <c r="AI56" s="109" t="e">
        <f t="shared" si="6"/>
        <v>#DIV/0!</v>
      </c>
      <c r="AJ56" s="520" t="e">
        <f t="shared" si="7"/>
        <v>#DIV/0!</v>
      </c>
      <c r="AK56" s="676"/>
      <c r="AL56" s="650"/>
      <c r="AM56" s="673"/>
      <c r="AN56" s="650"/>
      <c r="AO56" s="109" t="e">
        <f t="shared" si="8"/>
        <v>#DIV/0!</v>
      </c>
      <c r="AP56" s="520" t="e">
        <f t="shared" si="9"/>
        <v>#DIV/0!</v>
      </c>
      <c r="AQ56" s="676"/>
      <c r="AR56" s="650"/>
      <c r="AS56" s="673"/>
      <c r="AT56" s="650"/>
      <c r="AU56" s="109" t="e">
        <f t="shared" si="10"/>
        <v>#DIV/0!</v>
      </c>
      <c r="AV56" s="520" t="e">
        <f t="shared" si="11"/>
        <v>#DIV/0!</v>
      </c>
      <c r="AW56" s="676"/>
      <c r="AX56" s="650"/>
      <c r="AY56" s="673"/>
    </row>
    <row r="57" spans="1:51" s="342" customFormat="1" ht="12.75" x14ac:dyDescent="0.25">
      <c r="A57" s="121">
        <v>4</v>
      </c>
      <c r="B57" s="518" t="s">
        <v>283</v>
      </c>
      <c r="C57" s="518" t="s">
        <v>284</v>
      </c>
      <c r="D57" s="518" t="s">
        <v>491</v>
      </c>
      <c r="E57" s="706"/>
      <c r="F57" s="518" t="str">
        <f t="shared" si="0"/>
        <v>032001TTPL</v>
      </c>
      <c r="G57" s="105" t="s">
        <v>172</v>
      </c>
      <c r="H57" s="105">
        <v>82.84</v>
      </c>
      <c r="I57" s="106" t="s">
        <v>78</v>
      </c>
      <c r="J57" s="105" t="s">
        <v>114</v>
      </c>
      <c r="K57" s="521" t="s">
        <v>388</v>
      </c>
      <c r="L57" s="105" t="s">
        <v>383</v>
      </c>
      <c r="M57" s="377" t="s">
        <v>10</v>
      </c>
      <c r="N57" s="519">
        <v>1</v>
      </c>
      <c r="O57" s="549"/>
      <c r="P57" s="227"/>
      <c r="Q57" s="126">
        <f t="shared" si="12"/>
        <v>0</v>
      </c>
      <c r="R57" s="545">
        <f t="shared" si="1"/>
        <v>0</v>
      </c>
      <c r="S57" s="696"/>
      <c r="T57" s="698"/>
      <c r="U57" s="673"/>
      <c r="V57" s="650"/>
      <c r="W57" s="109" t="e">
        <f t="shared" si="2"/>
        <v>#DIV/0!</v>
      </c>
      <c r="X57" s="520" t="e">
        <f t="shared" si="3"/>
        <v>#DIV/0!</v>
      </c>
      <c r="Y57" s="676"/>
      <c r="Z57" s="650"/>
      <c r="AA57" s="673"/>
      <c r="AB57" s="650"/>
      <c r="AC57" s="109" t="e">
        <f t="shared" si="4"/>
        <v>#DIV/0!</v>
      </c>
      <c r="AD57" s="520" t="e">
        <f t="shared" si="5"/>
        <v>#DIV/0!</v>
      </c>
      <c r="AE57" s="676"/>
      <c r="AF57" s="650"/>
      <c r="AG57" s="673"/>
      <c r="AH57" s="650"/>
      <c r="AI57" s="109" t="e">
        <f t="shared" si="6"/>
        <v>#DIV/0!</v>
      </c>
      <c r="AJ57" s="520" t="e">
        <f t="shared" si="7"/>
        <v>#DIV/0!</v>
      </c>
      <c r="AK57" s="676"/>
      <c r="AL57" s="650"/>
      <c r="AM57" s="673"/>
      <c r="AN57" s="650"/>
      <c r="AO57" s="109" t="e">
        <f t="shared" si="8"/>
        <v>#DIV/0!</v>
      </c>
      <c r="AP57" s="520" t="e">
        <f t="shared" si="9"/>
        <v>#DIV/0!</v>
      </c>
      <c r="AQ57" s="676"/>
      <c r="AR57" s="650"/>
      <c r="AS57" s="673"/>
      <c r="AT57" s="650"/>
      <c r="AU57" s="109" t="e">
        <f t="shared" si="10"/>
        <v>#DIV/0!</v>
      </c>
      <c r="AV57" s="520" t="e">
        <f t="shared" si="11"/>
        <v>#DIV/0!</v>
      </c>
      <c r="AW57" s="676"/>
      <c r="AX57" s="650"/>
      <c r="AY57" s="673"/>
    </row>
    <row r="58" spans="1:51" s="342" customFormat="1" ht="12.75" x14ac:dyDescent="0.25">
      <c r="A58" s="121">
        <v>4</v>
      </c>
      <c r="B58" s="518" t="s">
        <v>283</v>
      </c>
      <c r="C58" s="518" t="s">
        <v>284</v>
      </c>
      <c r="D58" s="518" t="s">
        <v>491</v>
      </c>
      <c r="E58" s="706"/>
      <c r="F58" s="518" t="str">
        <f t="shared" si="0"/>
        <v>032001TTPL</v>
      </c>
      <c r="G58" s="105" t="s">
        <v>172</v>
      </c>
      <c r="H58" s="105">
        <v>144.47999999999999</v>
      </c>
      <c r="I58" s="106" t="s">
        <v>78</v>
      </c>
      <c r="J58" s="105" t="s">
        <v>114</v>
      </c>
      <c r="K58" s="521" t="s">
        <v>388</v>
      </c>
      <c r="L58" s="105" t="s">
        <v>389</v>
      </c>
      <c r="M58" s="377" t="s">
        <v>10</v>
      </c>
      <c r="N58" s="519">
        <v>1</v>
      </c>
      <c r="O58" s="549"/>
      <c r="P58" s="227"/>
      <c r="Q58" s="126">
        <f t="shared" si="12"/>
        <v>0</v>
      </c>
      <c r="R58" s="545">
        <f t="shared" si="1"/>
        <v>0</v>
      </c>
      <c r="S58" s="696"/>
      <c r="T58" s="698"/>
      <c r="U58" s="673"/>
      <c r="V58" s="650"/>
      <c r="W58" s="109" t="e">
        <f t="shared" si="2"/>
        <v>#DIV/0!</v>
      </c>
      <c r="X58" s="520" t="e">
        <f t="shared" si="3"/>
        <v>#DIV/0!</v>
      </c>
      <c r="Y58" s="676"/>
      <c r="Z58" s="650"/>
      <c r="AA58" s="673"/>
      <c r="AB58" s="650"/>
      <c r="AC58" s="109" t="e">
        <f t="shared" si="4"/>
        <v>#DIV/0!</v>
      </c>
      <c r="AD58" s="520" t="e">
        <f t="shared" si="5"/>
        <v>#DIV/0!</v>
      </c>
      <c r="AE58" s="676"/>
      <c r="AF58" s="650"/>
      <c r="AG58" s="673"/>
      <c r="AH58" s="650"/>
      <c r="AI58" s="109" t="e">
        <f t="shared" si="6"/>
        <v>#DIV/0!</v>
      </c>
      <c r="AJ58" s="520" t="e">
        <f t="shared" si="7"/>
        <v>#DIV/0!</v>
      </c>
      <c r="AK58" s="676"/>
      <c r="AL58" s="650"/>
      <c r="AM58" s="673"/>
      <c r="AN58" s="650"/>
      <c r="AO58" s="109" t="e">
        <f t="shared" si="8"/>
        <v>#DIV/0!</v>
      </c>
      <c r="AP58" s="520" t="e">
        <f t="shared" si="9"/>
        <v>#DIV/0!</v>
      </c>
      <c r="AQ58" s="676"/>
      <c r="AR58" s="650"/>
      <c r="AS58" s="673"/>
      <c r="AT58" s="650"/>
      <c r="AU58" s="109" t="e">
        <f t="shared" si="10"/>
        <v>#DIV/0!</v>
      </c>
      <c r="AV58" s="520" t="e">
        <f t="shared" si="11"/>
        <v>#DIV/0!</v>
      </c>
      <c r="AW58" s="676"/>
      <c r="AX58" s="650"/>
      <c r="AY58" s="673"/>
    </row>
    <row r="59" spans="1:51" s="342" customFormat="1" ht="12.75" x14ac:dyDescent="0.25">
      <c r="A59" s="121">
        <v>4</v>
      </c>
      <c r="B59" s="518" t="s">
        <v>283</v>
      </c>
      <c r="C59" s="518" t="s">
        <v>284</v>
      </c>
      <c r="D59" s="518" t="s">
        <v>491</v>
      </c>
      <c r="E59" s="709"/>
      <c r="F59" s="518" t="str">
        <f t="shared" si="0"/>
        <v>032001TTPL</v>
      </c>
      <c r="G59" s="105" t="s">
        <v>183</v>
      </c>
      <c r="H59" s="105">
        <v>135.19999999999999</v>
      </c>
      <c r="I59" s="106" t="s">
        <v>78</v>
      </c>
      <c r="J59" s="105" t="s">
        <v>114</v>
      </c>
      <c r="K59" s="521" t="s">
        <v>388</v>
      </c>
      <c r="L59" s="105" t="s">
        <v>390</v>
      </c>
      <c r="M59" s="377" t="s">
        <v>10</v>
      </c>
      <c r="N59" s="519">
        <v>1</v>
      </c>
      <c r="O59" s="549"/>
      <c r="P59" s="227"/>
      <c r="Q59" s="126">
        <f t="shared" si="12"/>
        <v>0</v>
      </c>
      <c r="R59" s="545">
        <f t="shared" si="1"/>
        <v>0</v>
      </c>
      <c r="S59" s="696"/>
      <c r="T59" s="698"/>
      <c r="U59" s="673"/>
      <c r="V59" s="650"/>
      <c r="W59" s="109" t="e">
        <f t="shared" si="2"/>
        <v>#DIV/0!</v>
      </c>
      <c r="X59" s="520" t="e">
        <f t="shared" si="3"/>
        <v>#DIV/0!</v>
      </c>
      <c r="Y59" s="676"/>
      <c r="Z59" s="650"/>
      <c r="AA59" s="673"/>
      <c r="AB59" s="650"/>
      <c r="AC59" s="109" t="e">
        <f t="shared" si="4"/>
        <v>#DIV/0!</v>
      </c>
      <c r="AD59" s="520" t="e">
        <f t="shared" si="5"/>
        <v>#DIV/0!</v>
      </c>
      <c r="AE59" s="676"/>
      <c r="AF59" s="650"/>
      <c r="AG59" s="673"/>
      <c r="AH59" s="650"/>
      <c r="AI59" s="109" t="e">
        <f t="shared" si="6"/>
        <v>#DIV/0!</v>
      </c>
      <c r="AJ59" s="520" t="e">
        <f t="shared" si="7"/>
        <v>#DIV/0!</v>
      </c>
      <c r="AK59" s="676"/>
      <c r="AL59" s="650"/>
      <c r="AM59" s="673"/>
      <c r="AN59" s="650"/>
      <c r="AO59" s="109" t="e">
        <f t="shared" si="8"/>
        <v>#DIV/0!</v>
      </c>
      <c r="AP59" s="520" t="e">
        <f t="shared" si="9"/>
        <v>#DIV/0!</v>
      </c>
      <c r="AQ59" s="676"/>
      <c r="AR59" s="650"/>
      <c r="AS59" s="673"/>
      <c r="AT59" s="650"/>
      <c r="AU59" s="109" t="e">
        <f t="shared" si="10"/>
        <v>#DIV/0!</v>
      </c>
      <c r="AV59" s="520" t="e">
        <f t="shared" si="11"/>
        <v>#DIV/0!</v>
      </c>
      <c r="AW59" s="676"/>
      <c r="AX59" s="650"/>
      <c r="AY59" s="673"/>
    </row>
    <row r="60" spans="1:51" s="342" customFormat="1" ht="12.75" x14ac:dyDescent="0.25">
      <c r="A60" s="121">
        <v>4</v>
      </c>
      <c r="B60" s="518" t="s">
        <v>283</v>
      </c>
      <c r="C60" s="518" t="s">
        <v>284</v>
      </c>
      <c r="D60" s="518" t="s">
        <v>491</v>
      </c>
      <c r="E60" s="705" t="str">
        <f>F60</f>
        <v>032001TTVE</v>
      </c>
      <c r="F60" s="518" t="str">
        <f t="shared" si="0"/>
        <v>032001TTVE</v>
      </c>
      <c r="G60" s="105" t="s">
        <v>192</v>
      </c>
      <c r="H60" s="105">
        <v>41.43</v>
      </c>
      <c r="I60" s="106" t="s">
        <v>78</v>
      </c>
      <c r="J60" s="105" t="s">
        <v>116</v>
      </c>
      <c r="K60" s="521" t="s">
        <v>391</v>
      </c>
      <c r="L60" s="105" t="s">
        <v>390</v>
      </c>
      <c r="M60" s="377" t="s">
        <v>10</v>
      </c>
      <c r="N60" s="519">
        <v>1</v>
      </c>
      <c r="O60" s="549"/>
      <c r="P60" s="227"/>
      <c r="Q60" s="126">
        <f t="shared" si="12"/>
        <v>0</v>
      </c>
      <c r="R60" s="545">
        <f t="shared" si="1"/>
        <v>0</v>
      </c>
      <c r="S60" s="696"/>
      <c r="T60" s="698"/>
      <c r="U60" s="673"/>
      <c r="V60" s="650"/>
      <c r="W60" s="109" t="e">
        <f t="shared" si="2"/>
        <v>#DIV/0!</v>
      </c>
      <c r="X60" s="520" t="e">
        <f t="shared" si="3"/>
        <v>#DIV/0!</v>
      </c>
      <c r="Y60" s="676"/>
      <c r="Z60" s="650"/>
      <c r="AA60" s="673"/>
      <c r="AB60" s="650"/>
      <c r="AC60" s="109" t="e">
        <f t="shared" si="4"/>
        <v>#DIV/0!</v>
      </c>
      <c r="AD60" s="520" t="e">
        <f t="shared" si="5"/>
        <v>#DIV/0!</v>
      </c>
      <c r="AE60" s="676"/>
      <c r="AF60" s="650"/>
      <c r="AG60" s="673"/>
      <c r="AH60" s="650"/>
      <c r="AI60" s="109" t="e">
        <f t="shared" si="6"/>
        <v>#DIV/0!</v>
      </c>
      <c r="AJ60" s="520" t="e">
        <f t="shared" si="7"/>
        <v>#DIV/0!</v>
      </c>
      <c r="AK60" s="676"/>
      <c r="AL60" s="650"/>
      <c r="AM60" s="673"/>
      <c r="AN60" s="650"/>
      <c r="AO60" s="109" t="e">
        <f t="shared" si="8"/>
        <v>#DIV/0!</v>
      </c>
      <c r="AP60" s="520" t="e">
        <f t="shared" si="9"/>
        <v>#DIV/0!</v>
      </c>
      <c r="AQ60" s="676"/>
      <c r="AR60" s="650"/>
      <c r="AS60" s="673"/>
      <c r="AT60" s="650"/>
      <c r="AU60" s="109" t="e">
        <f t="shared" si="10"/>
        <v>#DIV/0!</v>
      </c>
      <c r="AV60" s="520" t="e">
        <f t="shared" si="11"/>
        <v>#DIV/0!</v>
      </c>
      <c r="AW60" s="676"/>
      <c r="AX60" s="650"/>
      <c r="AY60" s="673"/>
    </row>
    <row r="61" spans="1:51" s="342" customFormat="1" ht="12.75" x14ac:dyDescent="0.25">
      <c r="A61" s="121">
        <v>4</v>
      </c>
      <c r="B61" s="518" t="s">
        <v>283</v>
      </c>
      <c r="C61" s="518" t="s">
        <v>284</v>
      </c>
      <c r="D61" s="518" t="s">
        <v>491</v>
      </c>
      <c r="E61" s="706"/>
      <c r="F61" s="518" t="str">
        <f t="shared" si="0"/>
        <v>032001TTVE</v>
      </c>
      <c r="G61" s="105" t="s">
        <v>192</v>
      </c>
      <c r="H61" s="105">
        <v>41.43</v>
      </c>
      <c r="I61" s="106" t="s">
        <v>78</v>
      </c>
      <c r="J61" s="105" t="s">
        <v>116</v>
      </c>
      <c r="K61" s="521" t="s">
        <v>391</v>
      </c>
      <c r="L61" s="105" t="s">
        <v>389</v>
      </c>
      <c r="M61" s="377" t="s">
        <v>10</v>
      </c>
      <c r="N61" s="519">
        <v>1</v>
      </c>
      <c r="O61" s="549"/>
      <c r="P61" s="227"/>
      <c r="Q61" s="126">
        <f t="shared" si="12"/>
        <v>0</v>
      </c>
      <c r="R61" s="545">
        <f t="shared" si="1"/>
        <v>0</v>
      </c>
      <c r="S61" s="696"/>
      <c r="T61" s="698"/>
      <c r="U61" s="673"/>
      <c r="V61" s="650"/>
      <c r="W61" s="109" t="e">
        <f t="shared" si="2"/>
        <v>#DIV/0!</v>
      </c>
      <c r="X61" s="520" t="e">
        <f t="shared" si="3"/>
        <v>#DIV/0!</v>
      </c>
      <c r="Y61" s="676"/>
      <c r="Z61" s="650"/>
      <c r="AA61" s="673"/>
      <c r="AB61" s="650"/>
      <c r="AC61" s="109" t="e">
        <f t="shared" si="4"/>
        <v>#DIV/0!</v>
      </c>
      <c r="AD61" s="520" t="e">
        <f t="shared" si="5"/>
        <v>#DIV/0!</v>
      </c>
      <c r="AE61" s="676"/>
      <c r="AF61" s="650"/>
      <c r="AG61" s="673"/>
      <c r="AH61" s="650"/>
      <c r="AI61" s="109" t="e">
        <f t="shared" si="6"/>
        <v>#DIV/0!</v>
      </c>
      <c r="AJ61" s="520" t="e">
        <f t="shared" si="7"/>
        <v>#DIV/0!</v>
      </c>
      <c r="AK61" s="676"/>
      <c r="AL61" s="650"/>
      <c r="AM61" s="673"/>
      <c r="AN61" s="650"/>
      <c r="AO61" s="109" t="e">
        <f t="shared" si="8"/>
        <v>#DIV/0!</v>
      </c>
      <c r="AP61" s="520" t="e">
        <f t="shared" si="9"/>
        <v>#DIV/0!</v>
      </c>
      <c r="AQ61" s="676"/>
      <c r="AR61" s="650"/>
      <c r="AS61" s="673"/>
      <c r="AT61" s="650"/>
      <c r="AU61" s="109" t="e">
        <f t="shared" si="10"/>
        <v>#DIV/0!</v>
      </c>
      <c r="AV61" s="520" t="e">
        <f t="shared" si="11"/>
        <v>#DIV/0!</v>
      </c>
      <c r="AW61" s="676"/>
      <c r="AX61" s="650"/>
      <c r="AY61" s="673"/>
    </row>
    <row r="62" spans="1:51" s="342" customFormat="1" ht="12.75" x14ac:dyDescent="0.25">
      <c r="A62" s="121">
        <v>4</v>
      </c>
      <c r="B62" s="518" t="s">
        <v>283</v>
      </c>
      <c r="C62" s="518" t="s">
        <v>284</v>
      </c>
      <c r="D62" s="518" t="s">
        <v>491</v>
      </c>
      <c r="E62" s="706"/>
      <c r="F62" s="518" t="str">
        <f t="shared" si="0"/>
        <v>032001TTVE</v>
      </c>
      <c r="G62" s="105" t="s">
        <v>192</v>
      </c>
      <c r="H62" s="105">
        <v>41.43</v>
      </c>
      <c r="I62" s="106" t="s">
        <v>78</v>
      </c>
      <c r="J62" s="105" t="s">
        <v>116</v>
      </c>
      <c r="K62" s="521" t="s">
        <v>391</v>
      </c>
      <c r="L62" s="105" t="s">
        <v>392</v>
      </c>
      <c r="M62" s="377" t="s">
        <v>10</v>
      </c>
      <c r="N62" s="519">
        <v>1</v>
      </c>
      <c r="O62" s="549"/>
      <c r="P62" s="227"/>
      <c r="Q62" s="126">
        <f t="shared" si="12"/>
        <v>0</v>
      </c>
      <c r="R62" s="545">
        <f t="shared" si="1"/>
        <v>0</v>
      </c>
      <c r="S62" s="696"/>
      <c r="T62" s="698"/>
      <c r="U62" s="673"/>
      <c r="V62" s="650"/>
      <c r="W62" s="109" t="e">
        <f t="shared" si="2"/>
        <v>#DIV/0!</v>
      </c>
      <c r="X62" s="520" t="e">
        <f t="shared" si="3"/>
        <v>#DIV/0!</v>
      </c>
      <c r="Y62" s="676"/>
      <c r="Z62" s="650"/>
      <c r="AA62" s="673"/>
      <c r="AB62" s="650"/>
      <c r="AC62" s="109" t="e">
        <f t="shared" si="4"/>
        <v>#DIV/0!</v>
      </c>
      <c r="AD62" s="520" t="e">
        <f t="shared" si="5"/>
        <v>#DIV/0!</v>
      </c>
      <c r="AE62" s="676"/>
      <c r="AF62" s="650"/>
      <c r="AG62" s="673"/>
      <c r="AH62" s="650"/>
      <c r="AI62" s="109" t="e">
        <f t="shared" si="6"/>
        <v>#DIV/0!</v>
      </c>
      <c r="AJ62" s="520" t="e">
        <f t="shared" si="7"/>
        <v>#DIV/0!</v>
      </c>
      <c r="AK62" s="676"/>
      <c r="AL62" s="650"/>
      <c r="AM62" s="673"/>
      <c r="AN62" s="650"/>
      <c r="AO62" s="109" t="e">
        <f t="shared" si="8"/>
        <v>#DIV/0!</v>
      </c>
      <c r="AP62" s="520" t="e">
        <f t="shared" si="9"/>
        <v>#DIV/0!</v>
      </c>
      <c r="AQ62" s="676"/>
      <c r="AR62" s="650"/>
      <c r="AS62" s="673"/>
      <c r="AT62" s="650"/>
      <c r="AU62" s="109" t="e">
        <f t="shared" si="10"/>
        <v>#DIV/0!</v>
      </c>
      <c r="AV62" s="520" t="e">
        <f t="shared" si="11"/>
        <v>#DIV/0!</v>
      </c>
      <c r="AW62" s="676"/>
      <c r="AX62" s="650"/>
      <c r="AY62" s="673"/>
    </row>
    <row r="63" spans="1:51" s="342" customFormat="1" ht="12.75" x14ac:dyDescent="0.25">
      <c r="A63" s="121">
        <v>4</v>
      </c>
      <c r="B63" s="518" t="s">
        <v>283</v>
      </c>
      <c r="C63" s="518" t="s">
        <v>284</v>
      </c>
      <c r="D63" s="518" t="s">
        <v>491</v>
      </c>
      <c r="E63" s="706"/>
      <c r="F63" s="518" t="str">
        <f t="shared" si="0"/>
        <v>032001TTVE</v>
      </c>
      <c r="G63" s="105" t="s">
        <v>192</v>
      </c>
      <c r="H63" s="105">
        <v>39.450000000000003</v>
      </c>
      <c r="I63" s="106" t="s">
        <v>78</v>
      </c>
      <c r="J63" s="105" t="s">
        <v>116</v>
      </c>
      <c r="K63" s="521" t="s">
        <v>391</v>
      </c>
      <c r="L63" s="105" t="s">
        <v>393</v>
      </c>
      <c r="M63" s="377" t="s">
        <v>10</v>
      </c>
      <c r="N63" s="519">
        <v>1</v>
      </c>
      <c r="O63" s="549"/>
      <c r="P63" s="227"/>
      <c r="Q63" s="126">
        <f t="shared" si="12"/>
        <v>0</v>
      </c>
      <c r="R63" s="545">
        <f t="shared" si="1"/>
        <v>0</v>
      </c>
      <c r="S63" s="696"/>
      <c r="T63" s="698"/>
      <c r="U63" s="673"/>
      <c r="V63" s="650"/>
      <c r="W63" s="109" t="e">
        <f t="shared" si="2"/>
        <v>#DIV/0!</v>
      </c>
      <c r="X63" s="520" t="e">
        <f t="shared" si="3"/>
        <v>#DIV/0!</v>
      </c>
      <c r="Y63" s="676"/>
      <c r="Z63" s="650"/>
      <c r="AA63" s="673"/>
      <c r="AB63" s="650"/>
      <c r="AC63" s="109" t="e">
        <f t="shared" si="4"/>
        <v>#DIV/0!</v>
      </c>
      <c r="AD63" s="520" t="e">
        <f t="shared" si="5"/>
        <v>#DIV/0!</v>
      </c>
      <c r="AE63" s="676"/>
      <c r="AF63" s="650"/>
      <c r="AG63" s="673"/>
      <c r="AH63" s="650"/>
      <c r="AI63" s="109" t="e">
        <f t="shared" si="6"/>
        <v>#DIV/0!</v>
      </c>
      <c r="AJ63" s="520" t="e">
        <f t="shared" si="7"/>
        <v>#DIV/0!</v>
      </c>
      <c r="AK63" s="676"/>
      <c r="AL63" s="650"/>
      <c r="AM63" s="673"/>
      <c r="AN63" s="650"/>
      <c r="AO63" s="109" t="e">
        <f t="shared" si="8"/>
        <v>#DIV/0!</v>
      </c>
      <c r="AP63" s="520" t="e">
        <f t="shared" si="9"/>
        <v>#DIV/0!</v>
      </c>
      <c r="AQ63" s="676"/>
      <c r="AR63" s="650"/>
      <c r="AS63" s="673"/>
      <c r="AT63" s="650"/>
      <c r="AU63" s="109" t="e">
        <f t="shared" si="10"/>
        <v>#DIV/0!</v>
      </c>
      <c r="AV63" s="520" t="e">
        <f t="shared" si="11"/>
        <v>#DIV/0!</v>
      </c>
      <c r="AW63" s="676"/>
      <c r="AX63" s="650"/>
      <c r="AY63" s="673"/>
    </row>
    <row r="64" spans="1:51" s="342" customFormat="1" ht="12.75" x14ac:dyDescent="0.25">
      <c r="A64" s="121">
        <v>4</v>
      </c>
      <c r="B64" s="518" t="s">
        <v>283</v>
      </c>
      <c r="C64" s="518" t="s">
        <v>284</v>
      </c>
      <c r="D64" s="518" t="s">
        <v>491</v>
      </c>
      <c r="E64" s="706"/>
      <c r="F64" s="518" t="str">
        <f t="shared" si="0"/>
        <v>032001TTVE</v>
      </c>
      <c r="G64" s="105" t="s">
        <v>192</v>
      </c>
      <c r="H64" s="105">
        <v>41.48</v>
      </c>
      <c r="I64" s="106" t="s">
        <v>78</v>
      </c>
      <c r="J64" s="105" t="s">
        <v>116</v>
      </c>
      <c r="K64" s="521" t="s">
        <v>391</v>
      </c>
      <c r="L64" s="105" t="s">
        <v>394</v>
      </c>
      <c r="M64" s="377" t="s">
        <v>10</v>
      </c>
      <c r="N64" s="519">
        <v>1</v>
      </c>
      <c r="O64" s="549"/>
      <c r="P64" s="227"/>
      <c r="Q64" s="126">
        <f t="shared" si="12"/>
        <v>0</v>
      </c>
      <c r="R64" s="545">
        <f t="shared" si="1"/>
        <v>0</v>
      </c>
      <c r="S64" s="696"/>
      <c r="T64" s="698"/>
      <c r="U64" s="673"/>
      <c r="V64" s="650"/>
      <c r="W64" s="109" t="e">
        <f t="shared" si="2"/>
        <v>#DIV/0!</v>
      </c>
      <c r="X64" s="520" t="e">
        <f t="shared" si="3"/>
        <v>#DIV/0!</v>
      </c>
      <c r="Y64" s="676"/>
      <c r="Z64" s="650"/>
      <c r="AA64" s="673"/>
      <c r="AB64" s="650"/>
      <c r="AC64" s="109" t="e">
        <f t="shared" si="4"/>
        <v>#DIV/0!</v>
      </c>
      <c r="AD64" s="520" t="e">
        <f t="shared" si="5"/>
        <v>#DIV/0!</v>
      </c>
      <c r="AE64" s="676"/>
      <c r="AF64" s="650"/>
      <c r="AG64" s="673"/>
      <c r="AH64" s="650"/>
      <c r="AI64" s="109" t="e">
        <f t="shared" si="6"/>
        <v>#DIV/0!</v>
      </c>
      <c r="AJ64" s="520" t="e">
        <f t="shared" si="7"/>
        <v>#DIV/0!</v>
      </c>
      <c r="AK64" s="676"/>
      <c r="AL64" s="650"/>
      <c r="AM64" s="673"/>
      <c r="AN64" s="650"/>
      <c r="AO64" s="109" t="e">
        <f t="shared" si="8"/>
        <v>#DIV/0!</v>
      </c>
      <c r="AP64" s="520" t="e">
        <f t="shared" si="9"/>
        <v>#DIV/0!</v>
      </c>
      <c r="AQ64" s="676"/>
      <c r="AR64" s="650"/>
      <c r="AS64" s="673"/>
      <c r="AT64" s="650"/>
      <c r="AU64" s="109" t="e">
        <f t="shared" si="10"/>
        <v>#DIV/0!</v>
      </c>
      <c r="AV64" s="520" t="e">
        <f t="shared" si="11"/>
        <v>#DIV/0!</v>
      </c>
      <c r="AW64" s="676"/>
      <c r="AX64" s="650"/>
      <c r="AY64" s="673"/>
    </row>
    <row r="65" spans="1:51" s="342" customFormat="1" ht="12.75" x14ac:dyDescent="0.25">
      <c r="A65" s="121">
        <v>4</v>
      </c>
      <c r="B65" s="518" t="s">
        <v>283</v>
      </c>
      <c r="C65" s="518" t="s">
        <v>284</v>
      </c>
      <c r="D65" s="518" t="s">
        <v>491</v>
      </c>
      <c r="E65" s="706"/>
      <c r="F65" s="518" t="str">
        <f t="shared" si="0"/>
        <v>032001TTVE</v>
      </c>
      <c r="G65" s="105" t="s">
        <v>192</v>
      </c>
      <c r="H65" s="105">
        <v>43.69</v>
      </c>
      <c r="I65" s="106" t="s">
        <v>78</v>
      </c>
      <c r="J65" s="105" t="s">
        <v>116</v>
      </c>
      <c r="K65" s="521" t="s">
        <v>391</v>
      </c>
      <c r="L65" s="105" t="s">
        <v>395</v>
      </c>
      <c r="M65" s="377" t="s">
        <v>10</v>
      </c>
      <c r="N65" s="519">
        <v>1</v>
      </c>
      <c r="O65" s="549"/>
      <c r="P65" s="227"/>
      <c r="Q65" s="126">
        <f t="shared" si="12"/>
        <v>0</v>
      </c>
      <c r="R65" s="545">
        <f t="shared" si="1"/>
        <v>0</v>
      </c>
      <c r="S65" s="696"/>
      <c r="T65" s="698"/>
      <c r="U65" s="673"/>
      <c r="V65" s="650"/>
      <c r="W65" s="109" t="e">
        <f t="shared" si="2"/>
        <v>#DIV/0!</v>
      </c>
      <c r="X65" s="520" t="e">
        <f t="shared" si="3"/>
        <v>#DIV/0!</v>
      </c>
      <c r="Y65" s="676"/>
      <c r="Z65" s="650"/>
      <c r="AA65" s="673"/>
      <c r="AB65" s="650"/>
      <c r="AC65" s="109" t="e">
        <f t="shared" si="4"/>
        <v>#DIV/0!</v>
      </c>
      <c r="AD65" s="520" t="e">
        <f t="shared" si="5"/>
        <v>#DIV/0!</v>
      </c>
      <c r="AE65" s="676"/>
      <c r="AF65" s="650"/>
      <c r="AG65" s="673"/>
      <c r="AH65" s="650"/>
      <c r="AI65" s="109" t="e">
        <f t="shared" si="6"/>
        <v>#DIV/0!</v>
      </c>
      <c r="AJ65" s="520" t="e">
        <f t="shared" si="7"/>
        <v>#DIV/0!</v>
      </c>
      <c r="AK65" s="676"/>
      <c r="AL65" s="650"/>
      <c r="AM65" s="673"/>
      <c r="AN65" s="650"/>
      <c r="AO65" s="109" t="e">
        <f t="shared" si="8"/>
        <v>#DIV/0!</v>
      </c>
      <c r="AP65" s="520" t="e">
        <f t="shared" si="9"/>
        <v>#DIV/0!</v>
      </c>
      <c r="AQ65" s="676"/>
      <c r="AR65" s="650"/>
      <c r="AS65" s="673"/>
      <c r="AT65" s="650"/>
      <c r="AU65" s="109" t="e">
        <f t="shared" si="10"/>
        <v>#DIV/0!</v>
      </c>
      <c r="AV65" s="520" t="e">
        <f t="shared" si="11"/>
        <v>#DIV/0!</v>
      </c>
      <c r="AW65" s="676"/>
      <c r="AX65" s="650"/>
      <c r="AY65" s="673"/>
    </row>
    <row r="66" spans="1:51" s="342" customFormat="1" ht="12.75" x14ac:dyDescent="0.25">
      <c r="A66" s="121">
        <v>4</v>
      </c>
      <c r="B66" s="518" t="s">
        <v>283</v>
      </c>
      <c r="C66" s="518" t="s">
        <v>284</v>
      </c>
      <c r="D66" s="518" t="s">
        <v>491</v>
      </c>
      <c r="E66" s="706"/>
      <c r="F66" s="518" t="str">
        <f t="shared" si="0"/>
        <v>032001TTVE</v>
      </c>
      <c r="G66" s="105" t="s">
        <v>192</v>
      </c>
      <c r="H66" s="105">
        <v>14.81</v>
      </c>
      <c r="I66" s="106" t="s">
        <v>78</v>
      </c>
      <c r="J66" s="105" t="s">
        <v>116</v>
      </c>
      <c r="K66" s="521" t="s">
        <v>391</v>
      </c>
      <c r="L66" s="105" t="s">
        <v>379</v>
      </c>
      <c r="M66" s="377" t="s">
        <v>10</v>
      </c>
      <c r="N66" s="519">
        <v>1</v>
      </c>
      <c r="O66" s="549"/>
      <c r="P66" s="227"/>
      <c r="Q66" s="126">
        <f t="shared" si="12"/>
        <v>0</v>
      </c>
      <c r="R66" s="545">
        <f t="shared" si="1"/>
        <v>0</v>
      </c>
      <c r="S66" s="696"/>
      <c r="T66" s="698"/>
      <c r="U66" s="673"/>
      <c r="V66" s="650"/>
      <c r="W66" s="109" t="e">
        <f t="shared" si="2"/>
        <v>#DIV/0!</v>
      </c>
      <c r="X66" s="520" t="e">
        <f t="shared" si="3"/>
        <v>#DIV/0!</v>
      </c>
      <c r="Y66" s="676"/>
      <c r="Z66" s="650"/>
      <c r="AA66" s="673"/>
      <c r="AB66" s="650"/>
      <c r="AC66" s="109" t="e">
        <f t="shared" si="4"/>
        <v>#DIV/0!</v>
      </c>
      <c r="AD66" s="520" t="e">
        <f t="shared" si="5"/>
        <v>#DIV/0!</v>
      </c>
      <c r="AE66" s="676"/>
      <c r="AF66" s="650"/>
      <c r="AG66" s="673"/>
      <c r="AH66" s="650"/>
      <c r="AI66" s="109" t="e">
        <f t="shared" si="6"/>
        <v>#DIV/0!</v>
      </c>
      <c r="AJ66" s="520" t="e">
        <f t="shared" si="7"/>
        <v>#DIV/0!</v>
      </c>
      <c r="AK66" s="676"/>
      <c r="AL66" s="650"/>
      <c r="AM66" s="673"/>
      <c r="AN66" s="650"/>
      <c r="AO66" s="109" t="e">
        <f t="shared" si="8"/>
        <v>#DIV/0!</v>
      </c>
      <c r="AP66" s="520" t="e">
        <f t="shared" si="9"/>
        <v>#DIV/0!</v>
      </c>
      <c r="AQ66" s="676"/>
      <c r="AR66" s="650"/>
      <c r="AS66" s="673"/>
      <c r="AT66" s="650"/>
      <c r="AU66" s="109" t="e">
        <f t="shared" si="10"/>
        <v>#DIV/0!</v>
      </c>
      <c r="AV66" s="520" t="e">
        <f t="shared" si="11"/>
        <v>#DIV/0!</v>
      </c>
      <c r="AW66" s="676"/>
      <c r="AX66" s="650"/>
      <c r="AY66" s="673"/>
    </row>
    <row r="67" spans="1:51" s="342" customFormat="1" ht="12.75" x14ac:dyDescent="0.25">
      <c r="A67" s="121">
        <v>4</v>
      </c>
      <c r="B67" s="518" t="s">
        <v>283</v>
      </c>
      <c r="C67" s="518" t="s">
        <v>284</v>
      </c>
      <c r="D67" s="518" t="s">
        <v>491</v>
      </c>
      <c r="E67" s="706"/>
      <c r="F67" s="518" t="str">
        <f t="shared" si="0"/>
        <v>032001TTVE</v>
      </c>
      <c r="G67" s="105" t="s">
        <v>192</v>
      </c>
      <c r="H67" s="105">
        <v>54.01</v>
      </c>
      <c r="I67" s="106" t="s">
        <v>78</v>
      </c>
      <c r="J67" s="105" t="s">
        <v>116</v>
      </c>
      <c r="K67" s="521" t="s">
        <v>391</v>
      </c>
      <c r="L67" s="105" t="s">
        <v>396</v>
      </c>
      <c r="M67" s="377" t="s">
        <v>10</v>
      </c>
      <c r="N67" s="519">
        <v>1</v>
      </c>
      <c r="O67" s="549"/>
      <c r="P67" s="227"/>
      <c r="Q67" s="126">
        <f t="shared" si="12"/>
        <v>0</v>
      </c>
      <c r="R67" s="545">
        <f t="shared" si="1"/>
        <v>0</v>
      </c>
      <c r="S67" s="696"/>
      <c r="T67" s="698"/>
      <c r="U67" s="673"/>
      <c r="V67" s="650"/>
      <c r="W67" s="109" t="e">
        <f t="shared" si="2"/>
        <v>#DIV/0!</v>
      </c>
      <c r="X67" s="520" t="e">
        <f t="shared" si="3"/>
        <v>#DIV/0!</v>
      </c>
      <c r="Y67" s="676"/>
      <c r="Z67" s="650"/>
      <c r="AA67" s="673"/>
      <c r="AB67" s="650"/>
      <c r="AC67" s="109" t="e">
        <f t="shared" si="4"/>
        <v>#DIV/0!</v>
      </c>
      <c r="AD67" s="520" t="e">
        <f t="shared" si="5"/>
        <v>#DIV/0!</v>
      </c>
      <c r="AE67" s="676"/>
      <c r="AF67" s="650"/>
      <c r="AG67" s="673"/>
      <c r="AH67" s="650"/>
      <c r="AI67" s="109" t="e">
        <f t="shared" si="6"/>
        <v>#DIV/0!</v>
      </c>
      <c r="AJ67" s="520" t="e">
        <f t="shared" si="7"/>
        <v>#DIV/0!</v>
      </c>
      <c r="AK67" s="676"/>
      <c r="AL67" s="650"/>
      <c r="AM67" s="673"/>
      <c r="AN67" s="650"/>
      <c r="AO67" s="109" t="e">
        <f t="shared" si="8"/>
        <v>#DIV/0!</v>
      </c>
      <c r="AP67" s="520" t="e">
        <f t="shared" si="9"/>
        <v>#DIV/0!</v>
      </c>
      <c r="AQ67" s="676"/>
      <c r="AR67" s="650"/>
      <c r="AS67" s="673"/>
      <c r="AT67" s="650"/>
      <c r="AU67" s="109" t="e">
        <f t="shared" si="10"/>
        <v>#DIV/0!</v>
      </c>
      <c r="AV67" s="520" t="e">
        <f t="shared" si="11"/>
        <v>#DIV/0!</v>
      </c>
      <c r="AW67" s="676"/>
      <c r="AX67" s="650"/>
      <c r="AY67" s="673"/>
    </row>
    <row r="68" spans="1:51" s="342" customFormat="1" ht="12.75" x14ac:dyDescent="0.25">
      <c r="A68" s="121">
        <v>4</v>
      </c>
      <c r="B68" s="518" t="s">
        <v>283</v>
      </c>
      <c r="C68" s="518" t="s">
        <v>284</v>
      </c>
      <c r="D68" s="518" t="s">
        <v>491</v>
      </c>
      <c r="E68" s="709"/>
      <c r="F68" s="518" t="str">
        <f t="shared" si="0"/>
        <v>032001TTVE</v>
      </c>
      <c r="G68" s="105" t="s">
        <v>192</v>
      </c>
      <c r="H68" s="105" t="s">
        <v>397</v>
      </c>
      <c r="I68" s="106" t="s">
        <v>78</v>
      </c>
      <c r="J68" s="105" t="s">
        <v>116</v>
      </c>
      <c r="K68" s="521" t="s">
        <v>391</v>
      </c>
      <c r="L68" s="105" t="s">
        <v>398</v>
      </c>
      <c r="M68" s="377" t="s">
        <v>10</v>
      </c>
      <c r="N68" s="519">
        <v>1</v>
      </c>
      <c r="O68" s="549"/>
      <c r="P68" s="227"/>
      <c r="Q68" s="126">
        <f t="shared" si="12"/>
        <v>0</v>
      </c>
      <c r="R68" s="545">
        <f t="shared" si="1"/>
        <v>0</v>
      </c>
      <c r="S68" s="696"/>
      <c r="T68" s="698"/>
      <c r="U68" s="673"/>
      <c r="V68" s="650"/>
      <c r="W68" s="109" t="e">
        <f t="shared" si="2"/>
        <v>#DIV/0!</v>
      </c>
      <c r="X68" s="520" t="e">
        <f t="shared" si="3"/>
        <v>#DIV/0!</v>
      </c>
      <c r="Y68" s="676"/>
      <c r="Z68" s="650"/>
      <c r="AA68" s="673"/>
      <c r="AB68" s="650"/>
      <c r="AC68" s="109" t="e">
        <f t="shared" si="4"/>
        <v>#DIV/0!</v>
      </c>
      <c r="AD68" s="520" t="e">
        <f t="shared" si="5"/>
        <v>#DIV/0!</v>
      </c>
      <c r="AE68" s="676"/>
      <c r="AF68" s="650"/>
      <c r="AG68" s="673"/>
      <c r="AH68" s="650"/>
      <c r="AI68" s="109" t="e">
        <f t="shared" si="6"/>
        <v>#DIV/0!</v>
      </c>
      <c r="AJ68" s="520" t="e">
        <f t="shared" si="7"/>
        <v>#DIV/0!</v>
      </c>
      <c r="AK68" s="676"/>
      <c r="AL68" s="650"/>
      <c r="AM68" s="673"/>
      <c r="AN68" s="650"/>
      <c r="AO68" s="109" t="e">
        <f t="shared" si="8"/>
        <v>#DIV/0!</v>
      </c>
      <c r="AP68" s="520" t="e">
        <f t="shared" si="9"/>
        <v>#DIV/0!</v>
      </c>
      <c r="AQ68" s="676"/>
      <c r="AR68" s="650"/>
      <c r="AS68" s="673"/>
      <c r="AT68" s="650"/>
      <c r="AU68" s="109" t="e">
        <f t="shared" si="10"/>
        <v>#DIV/0!</v>
      </c>
      <c r="AV68" s="520" t="e">
        <f t="shared" si="11"/>
        <v>#DIV/0!</v>
      </c>
      <c r="AW68" s="676"/>
      <c r="AX68" s="650"/>
      <c r="AY68" s="673"/>
    </row>
    <row r="69" spans="1:51" s="342" customFormat="1" ht="12.75" x14ac:dyDescent="0.25">
      <c r="A69" s="121">
        <v>4</v>
      </c>
      <c r="B69" s="518" t="s">
        <v>283</v>
      </c>
      <c r="C69" s="518" t="s">
        <v>284</v>
      </c>
      <c r="D69" s="518" t="s">
        <v>491</v>
      </c>
      <c r="E69" s="705" t="str">
        <f>F69</f>
        <v>032001TTTD</v>
      </c>
      <c r="F69" s="518" t="str">
        <f t="shared" si="0"/>
        <v>032001TTTD</v>
      </c>
      <c r="G69" s="105" t="s">
        <v>181</v>
      </c>
      <c r="H69" s="105">
        <v>510.14</v>
      </c>
      <c r="I69" s="106" t="s">
        <v>78</v>
      </c>
      <c r="J69" s="105" t="s">
        <v>115</v>
      </c>
      <c r="K69" s="521" t="s">
        <v>399</v>
      </c>
      <c r="L69" s="105" t="s">
        <v>400</v>
      </c>
      <c r="M69" s="377" t="s">
        <v>10</v>
      </c>
      <c r="N69" s="519">
        <v>1</v>
      </c>
      <c r="O69" s="549"/>
      <c r="P69" s="227"/>
      <c r="Q69" s="126">
        <f t="shared" si="12"/>
        <v>0</v>
      </c>
      <c r="R69" s="545">
        <f t="shared" si="1"/>
        <v>0</v>
      </c>
      <c r="S69" s="696"/>
      <c r="T69" s="698"/>
      <c r="U69" s="673"/>
      <c r="V69" s="650"/>
      <c r="W69" s="109" t="e">
        <f t="shared" si="2"/>
        <v>#DIV/0!</v>
      </c>
      <c r="X69" s="520" t="e">
        <f t="shared" si="3"/>
        <v>#DIV/0!</v>
      </c>
      <c r="Y69" s="676"/>
      <c r="Z69" s="650"/>
      <c r="AA69" s="673"/>
      <c r="AB69" s="650"/>
      <c r="AC69" s="109" t="e">
        <f t="shared" si="4"/>
        <v>#DIV/0!</v>
      </c>
      <c r="AD69" s="520" t="e">
        <f t="shared" si="5"/>
        <v>#DIV/0!</v>
      </c>
      <c r="AE69" s="676"/>
      <c r="AF69" s="650"/>
      <c r="AG69" s="673"/>
      <c r="AH69" s="650"/>
      <c r="AI69" s="109" t="e">
        <f t="shared" si="6"/>
        <v>#DIV/0!</v>
      </c>
      <c r="AJ69" s="520" t="e">
        <f t="shared" si="7"/>
        <v>#DIV/0!</v>
      </c>
      <c r="AK69" s="676"/>
      <c r="AL69" s="650"/>
      <c r="AM69" s="673"/>
      <c r="AN69" s="650"/>
      <c r="AO69" s="109" t="e">
        <f t="shared" si="8"/>
        <v>#DIV/0!</v>
      </c>
      <c r="AP69" s="520" t="e">
        <f t="shared" si="9"/>
        <v>#DIV/0!</v>
      </c>
      <c r="AQ69" s="676"/>
      <c r="AR69" s="650"/>
      <c r="AS69" s="673"/>
      <c r="AT69" s="650"/>
      <c r="AU69" s="109" t="e">
        <f t="shared" si="10"/>
        <v>#DIV/0!</v>
      </c>
      <c r="AV69" s="520" t="e">
        <f t="shared" si="11"/>
        <v>#DIV/0!</v>
      </c>
      <c r="AW69" s="676"/>
      <c r="AX69" s="650"/>
      <c r="AY69" s="673"/>
    </row>
    <row r="70" spans="1:51" s="342" customFormat="1" ht="15" customHeight="1" x14ac:dyDescent="0.25">
      <c r="A70" s="121">
        <v>4</v>
      </c>
      <c r="B70" s="518" t="s">
        <v>283</v>
      </c>
      <c r="C70" s="518" t="s">
        <v>284</v>
      </c>
      <c r="D70" s="518" t="s">
        <v>491</v>
      </c>
      <c r="E70" s="706"/>
      <c r="F70" s="518" t="str">
        <f t="shared" si="0"/>
        <v>032001TTTD</v>
      </c>
      <c r="G70" s="105" t="s">
        <v>181</v>
      </c>
      <c r="H70" s="105">
        <v>193.34</v>
      </c>
      <c r="I70" s="106" t="s">
        <v>78</v>
      </c>
      <c r="J70" s="105" t="s">
        <v>115</v>
      </c>
      <c r="K70" s="521" t="s">
        <v>401</v>
      </c>
      <c r="L70" s="105" t="s">
        <v>400</v>
      </c>
      <c r="M70" s="377" t="s">
        <v>10</v>
      </c>
      <c r="N70" s="519">
        <v>1</v>
      </c>
      <c r="O70" s="549"/>
      <c r="P70" s="227"/>
      <c r="Q70" s="126">
        <f t="shared" si="12"/>
        <v>0</v>
      </c>
      <c r="R70" s="545">
        <f t="shared" si="1"/>
        <v>0</v>
      </c>
      <c r="S70" s="696"/>
      <c r="T70" s="698"/>
      <c r="U70" s="673"/>
      <c r="V70" s="650"/>
      <c r="W70" s="109" t="e">
        <f t="shared" si="2"/>
        <v>#DIV/0!</v>
      </c>
      <c r="X70" s="520" t="e">
        <f t="shared" si="3"/>
        <v>#DIV/0!</v>
      </c>
      <c r="Y70" s="676"/>
      <c r="Z70" s="650"/>
      <c r="AA70" s="673"/>
      <c r="AB70" s="650"/>
      <c r="AC70" s="109" t="e">
        <f t="shared" si="4"/>
        <v>#DIV/0!</v>
      </c>
      <c r="AD70" s="520" t="e">
        <f t="shared" si="5"/>
        <v>#DIV/0!</v>
      </c>
      <c r="AE70" s="676"/>
      <c r="AF70" s="650"/>
      <c r="AG70" s="673"/>
      <c r="AH70" s="650"/>
      <c r="AI70" s="109" t="e">
        <f t="shared" si="6"/>
        <v>#DIV/0!</v>
      </c>
      <c r="AJ70" s="520" t="e">
        <f t="shared" si="7"/>
        <v>#DIV/0!</v>
      </c>
      <c r="AK70" s="676"/>
      <c r="AL70" s="650"/>
      <c r="AM70" s="673"/>
      <c r="AN70" s="650"/>
      <c r="AO70" s="109" t="e">
        <f t="shared" si="8"/>
        <v>#DIV/0!</v>
      </c>
      <c r="AP70" s="520" t="e">
        <f t="shared" si="9"/>
        <v>#DIV/0!</v>
      </c>
      <c r="AQ70" s="676"/>
      <c r="AR70" s="650"/>
      <c r="AS70" s="673"/>
      <c r="AT70" s="650"/>
      <c r="AU70" s="109" t="e">
        <f t="shared" si="10"/>
        <v>#DIV/0!</v>
      </c>
      <c r="AV70" s="520" t="e">
        <f t="shared" si="11"/>
        <v>#DIV/0!</v>
      </c>
      <c r="AW70" s="676"/>
      <c r="AX70" s="650"/>
      <c r="AY70" s="673"/>
    </row>
    <row r="71" spans="1:51" s="342" customFormat="1" ht="15.75" customHeight="1" thickBot="1" x14ac:dyDescent="0.3">
      <c r="A71" s="443">
        <v>4</v>
      </c>
      <c r="B71" s="523" t="s">
        <v>283</v>
      </c>
      <c r="C71" s="523" t="s">
        <v>284</v>
      </c>
      <c r="D71" s="523" t="s">
        <v>491</v>
      </c>
      <c r="E71" s="707"/>
      <c r="F71" s="523" t="str">
        <f t="shared" si="0"/>
        <v>032001TTTD</v>
      </c>
      <c r="G71" s="111" t="s">
        <v>181</v>
      </c>
      <c r="H71" s="111">
        <v>273.39999999999998</v>
      </c>
      <c r="I71" s="112" t="s">
        <v>78</v>
      </c>
      <c r="J71" s="111" t="s">
        <v>115</v>
      </c>
      <c r="K71" s="111" t="s">
        <v>402</v>
      </c>
      <c r="L71" s="111" t="s">
        <v>400</v>
      </c>
      <c r="M71" s="381" t="s">
        <v>10</v>
      </c>
      <c r="N71" s="524">
        <v>1</v>
      </c>
      <c r="O71" s="550"/>
      <c r="P71" s="229"/>
      <c r="Q71" s="129">
        <f t="shared" si="12"/>
        <v>0</v>
      </c>
      <c r="R71" s="547">
        <f t="shared" si="1"/>
        <v>0</v>
      </c>
      <c r="S71" s="672"/>
      <c r="T71" s="699"/>
      <c r="U71" s="670"/>
      <c r="V71" s="650"/>
      <c r="W71" s="115" t="e">
        <f t="shared" si="2"/>
        <v>#DIV/0!</v>
      </c>
      <c r="X71" s="525" t="e">
        <f t="shared" si="3"/>
        <v>#DIV/0!</v>
      </c>
      <c r="Y71" s="666"/>
      <c r="Z71" s="695"/>
      <c r="AA71" s="670"/>
      <c r="AB71" s="650"/>
      <c r="AC71" s="115" t="e">
        <f t="shared" si="4"/>
        <v>#DIV/0!</v>
      </c>
      <c r="AD71" s="525" t="e">
        <f t="shared" si="5"/>
        <v>#DIV/0!</v>
      </c>
      <c r="AE71" s="666"/>
      <c r="AF71" s="695"/>
      <c r="AG71" s="670"/>
      <c r="AH71" s="650"/>
      <c r="AI71" s="115" t="e">
        <f t="shared" si="6"/>
        <v>#DIV/0!</v>
      </c>
      <c r="AJ71" s="525" t="e">
        <f t="shared" si="7"/>
        <v>#DIV/0!</v>
      </c>
      <c r="AK71" s="666"/>
      <c r="AL71" s="695"/>
      <c r="AM71" s="670"/>
      <c r="AN71" s="650"/>
      <c r="AO71" s="115" t="e">
        <f t="shared" si="8"/>
        <v>#DIV/0!</v>
      </c>
      <c r="AP71" s="525" t="e">
        <f t="shared" si="9"/>
        <v>#DIV/0!</v>
      </c>
      <c r="AQ71" s="666"/>
      <c r="AR71" s="695"/>
      <c r="AS71" s="670"/>
      <c r="AT71" s="650"/>
      <c r="AU71" s="115" t="e">
        <f t="shared" si="10"/>
        <v>#DIV/0!</v>
      </c>
      <c r="AV71" s="525" t="e">
        <f t="shared" si="11"/>
        <v>#DIV/0!</v>
      </c>
      <c r="AW71" s="666"/>
      <c r="AX71" s="695"/>
      <c r="AY71" s="670"/>
    </row>
    <row r="72" spans="1:51" s="342" customFormat="1" ht="12.75" x14ac:dyDescent="0.25">
      <c r="A72" s="439">
        <v>4</v>
      </c>
      <c r="B72" s="515" t="s">
        <v>307</v>
      </c>
      <c r="C72" s="515" t="s">
        <v>308</v>
      </c>
      <c r="D72" s="515" t="s">
        <v>492</v>
      </c>
      <c r="E72" s="708" t="str">
        <f>F72</f>
        <v>040001TTPL</v>
      </c>
      <c r="F72" s="515" t="str">
        <f t="shared" si="0"/>
        <v>040001TTPL</v>
      </c>
      <c r="G72" s="96" t="s">
        <v>195</v>
      </c>
      <c r="H72" s="96">
        <v>126.54</v>
      </c>
      <c r="I72" s="97" t="s">
        <v>78</v>
      </c>
      <c r="J72" s="96" t="s">
        <v>114</v>
      </c>
      <c r="K72" s="96" t="s">
        <v>403</v>
      </c>
      <c r="L72" s="96" t="s">
        <v>364</v>
      </c>
      <c r="M72" s="527" t="s">
        <v>10</v>
      </c>
      <c r="N72" s="465">
        <v>1</v>
      </c>
      <c r="O72" s="451"/>
      <c r="P72" s="225"/>
      <c r="Q72" s="101">
        <f t="shared" si="12"/>
        <v>0</v>
      </c>
      <c r="R72" s="544">
        <f t="shared" si="1"/>
        <v>0</v>
      </c>
      <c r="S72" s="671">
        <f>SUM(Q72:Q118)</f>
        <v>0</v>
      </c>
      <c r="T72" s="697">
        <f>SUM(R72:R118)</f>
        <v>0</v>
      </c>
      <c r="U72" s="669"/>
      <c r="V72" s="650"/>
      <c r="W72" s="103" t="e">
        <f t="shared" si="2"/>
        <v>#DIV/0!</v>
      </c>
      <c r="X72" s="517" t="e">
        <f t="shared" si="3"/>
        <v>#DIV/0!</v>
      </c>
      <c r="Y72" s="665" t="e">
        <f>SUM(W72:W118)</f>
        <v>#DIV/0!</v>
      </c>
      <c r="Z72" s="649" t="e">
        <f>SUM(X72:X118)</f>
        <v>#DIV/0!</v>
      </c>
      <c r="AA72" s="669"/>
      <c r="AB72" s="650"/>
      <c r="AC72" s="103" t="e">
        <f t="shared" si="4"/>
        <v>#DIV/0!</v>
      </c>
      <c r="AD72" s="517" t="e">
        <f t="shared" si="5"/>
        <v>#DIV/0!</v>
      </c>
      <c r="AE72" s="665" t="e">
        <f>SUM(AC72:AC118)</f>
        <v>#DIV/0!</v>
      </c>
      <c r="AF72" s="649" t="e">
        <f>SUM(AD72:AD118)</f>
        <v>#DIV/0!</v>
      </c>
      <c r="AG72" s="669"/>
      <c r="AH72" s="650"/>
      <c r="AI72" s="103" t="e">
        <f t="shared" si="6"/>
        <v>#DIV/0!</v>
      </c>
      <c r="AJ72" s="517" t="e">
        <f t="shared" si="7"/>
        <v>#DIV/0!</v>
      </c>
      <c r="AK72" s="665" t="e">
        <f>SUM(AI72:AI118)</f>
        <v>#DIV/0!</v>
      </c>
      <c r="AL72" s="649" t="e">
        <f>SUM(AJ72:AJ118)</f>
        <v>#DIV/0!</v>
      </c>
      <c r="AM72" s="669"/>
      <c r="AN72" s="650"/>
      <c r="AO72" s="103" t="e">
        <f t="shared" si="8"/>
        <v>#DIV/0!</v>
      </c>
      <c r="AP72" s="517" t="e">
        <f t="shared" si="9"/>
        <v>#DIV/0!</v>
      </c>
      <c r="AQ72" s="665" t="e">
        <f>SUM(AO72:AO118)</f>
        <v>#DIV/0!</v>
      </c>
      <c r="AR72" s="649" t="e">
        <f>SUM(AP72:AP118)</f>
        <v>#DIV/0!</v>
      </c>
      <c r="AS72" s="669"/>
      <c r="AT72" s="650"/>
      <c r="AU72" s="103" t="e">
        <f t="shared" si="10"/>
        <v>#DIV/0!</v>
      </c>
      <c r="AV72" s="517" t="e">
        <f t="shared" si="11"/>
        <v>#DIV/0!</v>
      </c>
      <c r="AW72" s="665" t="e">
        <f>SUM(AU72:AU118)</f>
        <v>#DIV/0!</v>
      </c>
      <c r="AX72" s="649" t="e">
        <f>SUM(AV72:AV118)</f>
        <v>#DIV/0!</v>
      </c>
      <c r="AY72" s="669"/>
    </row>
    <row r="73" spans="1:51" s="342" customFormat="1" ht="15" customHeight="1" x14ac:dyDescent="0.25">
      <c r="A73" s="121">
        <v>4</v>
      </c>
      <c r="B73" s="518" t="s">
        <v>307</v>
      </c>
      <c r="C73" s="518" t="s">
        <v>308</v>
      </c>
      <c r="D73" s="518" t="s">
        <v>492</v>
      </c>
      <c r="E73" s="706"/>
      <c r="F73" s="518" t="str">
        <f t="shared" si="0"/>
        <v>040001TTPL</v>
      </c>
      <c r="G73" s="105" t="s">
        <v>195</v>
      </c>
      <c r="H73" s="105">
        <v>724.13</v>
      </c>
      <c r="I73" s="106" t="s">
        <v>78</v>
      </c>
      <c r="J73" s="105" t="s">
        <v>114</v>
      </c>
      <c r="K73" s="105" t="s">
        <v>403</v>
      </c>
      <c r="L73" s="105" t="s">
        <v>365</v>
      </c>
      <c r="M73" s="377" t="s">
        <v>10</v>
      </c>
      <c r="N73" s="519">
        <v>1</v>
      </c>
      <c r="O73" s="549"/>
      <c r="P73" s="227"/>
      <c r="Q73" s="126">
        <f t="shared" si="12"/>
        <v>0</v>
      </c>
      <c r="R73" s="545">
        <f t="shared" si="1"/>
        <v>0</v>
      </c>
      <c r="S73" s="696"/>
      <c r="T73" s="698"/>
      <c r="U73" s="673"/>
      <c r="V73" s="650"/>
      <c r="W73" s="109" t="e">
        <f t="shared" si="2"/>
        <v>#DIV/0!</v>
      </c>
      <c r="X73" s="520" t="e">
        <f t="shared" si="3"/>
        <v>#DIV/0!</v>
      </c>
      <c r="Y73" s="676"/>
      <c r="Z73" s="650"/>
      <c r="AA73" s="673"/>
      <c r="AB73" s="650"/>
      <c r="AC73" s="109" t="e">
        <f t="shared" si="4"/>
        <v>#DIV/0!</v>
      </c>
      <c r="AD73" s="520" t="e">
        <f t="shared" si="5"/>
        <v>#DIV/0!</v>
      </c>
      <c r="AE73" s="676"/>
      <c r="AF73" s="650"/>
      <c r="AG73" s="673"/>
      <c r="AH73" s="650"/>
      <c r="AI73" s="109" t="e">
        <f t="shared" si="6"/>
        <v>#DIV/0!</v>
      </c>
      <c r="AJ73" s="520" t="e">
        <f t="shared" si="7"/>
        <v>#DIV/0!</v>
      </c>
      <c r="AK73" s="676"/>
      <c r="AL73" s="650"/>
      <c r="AM73" s="673"/>
      <c r="AN73" s="650"/>
      <c r="AO73" s="109" t="e">
        <f t="shared" si="8"/>
        <v>#DIV/0!</v>
      </c>
      <c r="AP73" s="520" t="e">
        <f t="shared" si="9"/>
        <v>#DIV/0!</v>
      </c>
      <c r="AQ73" s="676"/>
      <c r="AR73" s="650"/>
      <c r="AS73" s="673"/>
      <c r="AT73" s="650"/>
      <c r="AU73" s="109" t="e">
        <f t="shared" si="10"/>
        <v>#DIV/0!</v>
      </c>
      <c r="AV73" s="520" t="e">
        <f t="shared" si="11"/>
        <v>#DIV/0!</v>
      </c>
      <c r="AW73" s="676"/>
      <c r="AX73" s="650"/>
      <c r="AY73" s="673"/>
    </row>
    <row r="74" spans="1:51" s="342" customFormat="1" ht="15" customHeight="1" x14ac:dyDescent="0.25">
      <c r="A74" s="121">
        <v>4</v>
      </c>
      <c r="B74" s="518" t="s">
        <v>307</v>
      </c>
      <c r="C74" s="518" t="s">
        <v>308</v>
      </c>
      <c r="D74" s="518" t="s">
        <v>492</v>
      </c>
      <c r="E74" s="706"/>
      <c r="F74" s="518" t="str">
        <f t="shared" si="0"/>
        <v>040001TTPL</v>
      </c>
      <c r="G74" s="105" t="s">
        <v>195</v>
      </c>
      <c r="H74" s="105">
        <v>68.66</v>
      </c>
      <c r="I74" s="106" t="s">
        <v>78</v>
      </c>
      <c r="J74" s="105" t="s">
        <v>114</v>
      </c>
      <c r="K74" s="105" t="s">
        <v>403</v>
      </c>
      <c r="L74" s="105" t="s">
        <v>366</v>
      </c>
      <c r="M74" s="377" t="s">
        <v>10</v>
      </c>
      <c r="N74" s="519">
        <v>1</v>
      </c>
      <c r="O74" s="549"/>
      <c r="P74" s="227"/>
      <c r="Q74" s="126">
        <f t="shared" si="12"/>
        <v>0</v>
      </c>
      <c r="R74" s="545">
        <f t="shared" si="1"/>
        <v>0</v>
      </c>
      <c r="S74" s="696"/>
      <c r="T74" s="698"/>
      <c r="U74" s="673"/>
      <c r="V74" s="650"/>
      <c r="W74" s="109" t="e">
        <f t="shared" si="2"/>
        <v>#DIV/0!</v>
      </c>
      <c r="X74" s="520" t="e">
        <f t="shared" si="3"/>
        <v>#DIV/0!</v>
      </c>
      <c r="Y74" s="676"/>
      <c r="Z74" s="650"/>
      <c r="AA74" s="673"/>
      <c r="AB74" s="650"/>
      <c r="AC74" s="109" t="e">
        <f t="shared" si="4"/>
        <v>#DIV/0!</v>
      </c>
      <c r="AD74" s="520" t="e">
        <f t="shared" si="5"/>
        <v>#DIV/0!</v>
      </c>
      <c r="AE74" s="676"/>
      <c r="AF74" s="650"/>
      <c r="AG74" s="673"/>
      <c r="AH74" s="650"/>
      <c r="AI74" s="109" t="e">
        <f t="shared" si="6"/>
        <v>#DIV/0!</v>
      </c>
      <c r="AJ74" s="520" t="e">
        <f t="shared" si="7"/>
        <v>#DIV/0!</v>
      </c>
      <c r="AK74" s="676"/>
      <c r="AL74" s="650"/>
      <c r="AM74" s="673"/>
      <c r="AN74" s="650"/>
      <c r="AO74" s="109" t="e">
        <f t="shared" si="8"/>
        <v>#DIV/0!</v>
      </c>
      <c r="AP74" s="520" t="e">
        <f t="shared" si="9"/>
        <v>#DIV/0!</v>
      </c>
      <c r="AQ74" s="676"/>
      <c r="AR74" s="650"/>
      <c r="AS74" s="673"/>
      <c r="AT74" s="650"/>
      <c r="AU74" s="109" t="e">
        <f t="shared" si="10"/>
        <v>#DIV/0!</v>
      </c>
      <c r="AV74" s="520" t="e">
        <f t="shared" si="11"/>
        <v>#DIV/0!</v>
      </c>
      <c r="AW74" s="676"/>
      <c r="AX74" s="650"/>
      <c r="AY74" s="673"/>
    </row>
    <row r="75" spans="1:51" s="342" customFormat="1" ht="15" customHeight="1" x14ac:dyDescent="0.25">
      <c r="A75" s="121">
        <v>4</v>
      </c>
      <c r="B75" s="518" t="s">
        <v>307</v>
      </c>
      <c r="C75" s="518" t="s">
        <v>308</v>
      </c>
      <c r="D75" s="518" t="s">
        <v>492</v>
      </c>
      <c r="E75" s="706"/>
      <c r="F75" s="518" t="str">
        <f t="shared" si="0"/>
        <v>040001TTPL</v>
      </c>
      <c r="G75" s="105" t="s">
        <v>195</v>
      </c>
      <c r="H75" s="105">
        <v>45.82</v>
      </c>
      <c r="I75" s="106" t="s">
        <v>78</v>
      </c>
      <c r="J75" s="105" t="s">
        <v>114</v>
      </c>
      <c r="K75" s="105" t="s">
        <v>403</v>
      </c>
      <c r="L75" s="105" t="s">
        <v>367</v>
      </c>
      <c r="M75" s="377" t="s">
        <v>10</v>
      </c>
      <c r="N75" s="519">
        <v>1</v>
      </c>
      <c r="O75" s="549"/>
      <c r="P75" s="227"/>
      <c r="Q75" s="126">
        <f t="shared" si="12"/>
        <v>0</v>
      </c>
      <c r="R75" s="545">
        <f t="shared" si="1"/>
        <v>0</v>
      </c>
      <c r="S75" s="696"/>
      <c r="T75" s="698"/>
      <c r="U75" s="673"/>
      <c r="V75" s="650"/>
      <c r="W75" s="109" t="e">
        <f t="shared" si="2"/>
        <v>#DIV/0!</v>
      </c>
      <c r="X75" s="520" t="e">
        <f t="shared" si="3"/>
        <v>#DIV/0!</v>
      </c>
      <c r="Y75" s="676"/>
      <c r="Z75" s="650"/>
      <c r="AA75" s="673"/>
      <c r="AB75" s="650"/>
      <c r="AC75" s="109" t="e">
        <f t="shared" si="4"/>
        <v>#DIV/0!</v>
      </c>
      <c r="AD75" s="520" t="e">
        <f t="shared" si="5"/>
        <v>#DIV/0!</v>
      </c>
      <c r="AE75" s="676"/>
      <c r="AF75" s="650"/>
      <c r="AG75" s="673"/>
      <c r="AH75" s="650"/>
      <c r="AI75" s="109" t="e">
        <f t="shared" si="6"/>
        <v>#DIV/0!</v>
      </c>
      <c r="AJ75" s="520" t="e">
        <f t="shared" si="7"/>
        <v>#DIV/0!</v>
      </c>
      <c r="AK75" s="676"/>
      <c r="AL75" s="650"/>
      <c r="AM75" s="673"/>
      <c r="AN75" s="650"/>
      <c r="AO75" s="109" t="e">
        <f t="shared" si="8"/>
        <v>#DIV/0!</v>
      </c>
      <c r="AP75" s="520" t="e">
        <f t="shared" si="9"/>
        <v>#DIV/0!</v>
      </c>
      <c r="AQ75" s="676"/>
      <c r="AR75" s="650"/>
      <c r="AS75" s="673"/>
      <c r="AT75" s="650"/>
      <c r="AU75" s="109" t="e">
        <f t="shared" si="10"/>
        <v>#DIV/0!</v>
      </c>
      <c r="AV75" s="520" t="e">
        <f t="shared" si="11"/>
        <v>#DIV/0!</v>
      </c>
      <c r="AW75" s="676"/>
      <c r="AX75" s="650"/>
      <c r="AY75" s="673"/>
    </row>
    <row r="76" spans="1:51" s="342" customFormat="1" ht="15" customHeight="1" x14ac:dyDescent="0.25">
      <c r="A76" s="121">
        <v>4</v>
      </c>
      <c r="B76" s="518" t="s">
        <v>307</v>
      </c>
      <c r="C76" s="518" t="s">
        <v>308</v>
      </c>
      <c r="D76" s="518" t="s">
        <v>492</v>
      </c>
      <c r="E76" s="706"/>
      <c r="F76" s="518" t="str">
        <f t="shared" si="0"/>
        <v>040001TTPL</v>
      </c>
      <c r="G76" s="105" t="s">
        <v>195</v>
      </c>
      <c r="H76" s="105">
        <v>33.15</v>
      </c>
      <c r="I76" s="106" t="s">
        <v>78</v>
      </c>
      <c r="J76" s="105" t="s">
        <v>114</v>
      </c>
      <c r="K76" s="105" t="s">
        <v>403</v>
      </c>
      <c r="L76" s="105" t="s">
        <v>381</v>
      </c>
      <c r="M76" s="377" t="s">
        <v>10</v>
      </c>
      <c r="N76" s="519">
        <v>1</v>
      </c>
      <c r="O76" s="549"/>
      <c r="P76" s="227"/>
      <c r="Q76" s="126">
        <f t="shared" si="12"/>
        <v>0</v>
      </c>
      <c r="R76" s="545">
        <f t="shared" si="1"/>
        <v>0</v>
      </c>
      <c r="S76" s="696"/>
      <c r="T76" s="698"/>
      <c r="U76" s="673"/>
      <c r="V76" s="650"/>
      <c r="W76" s="109" t="e">
        <f t="shared" si="2"/>
        <v>#DIV/0!</v>
      </c>
      <c r="X76" s="520" t="e">
        <f t="shared" si="3"/>
        <v>#DIV/0!</v>
      </c>
      <c r="Y76" s="676"/>
      <c r="Z76" s="650"/>
      <c r="AA76" s="673"/>
      <c r="AB76" s="650"/>
      <c r="AC76" s="109" t="e">
        <f t="shared" si="4"/>
        <v>#DIV/0!</v>
      </c>
      <c r="AD76" s="520" t="e">
        <f t="shared" si="5"/>
        <v>#DIV/0!</v>
      </c>
      <c r="AE76" s="676"/>
      <c r="AF76" s="650"/>
      <c r="AG76" s="673"/>
      <c r="AH76" s="650"/>
      <c r="AI76" s="109" t="e">
        <f t="shared" si="6"/>
        <v>#DIV/0!</v>
      </c>
      <c r="AJ76" s="520" t="e">
        <f t="shared" si="7"/>
        <v>#DIV/0!</v>
      </c>
      <c r="AK76" s="676"/>
      <c r="AL76" s="650"/>
      <c r="AM76" s="673"/>
      <c r="AN76" s="650"/>
      <c r="AO76" s="109" t="e">
        <f t="shared" si="8"/>
        <v>#DIV/0!</v>
      </c>
      <c r="AP76" s="520" t="e">
        <f t="shared" si="9"/>
        <v>#DIV/0!</v>
      </c>
      <c r="AQ76" s="676"/>
      <c r="AR76" s="650"/>
      <c r="AS76" s="673"/>
      <c r="AT76" s="650"/>
      <c r="AU76" s="109" t="e">
        <f t="shared" si="10"/>
        <v>#DIV/0!</v>
      </c>
      <c r="AV76" s="520" t="e">
        <f t="shared" si="11"/>
        <v>#DIV/0!</v>
      </c>
      <c r="AW76" s="676"/>
      <c r="AX76" s="650"/>
      <c r="AY76" s="673"/>
    </row>
    <row r="77" spans="1:51" s="342" customFormat="1" ht="15" customHeight="1" x14ac:dyDescent="0.25">
      <c r="A77" s="121">
        <v>4</v>
      </c>
      <c r="B77" s="518" t="s">
        <v>307</v>
      </c>
      <c r="C77" s="518" t="s">
        <v>308</v>
      </c>
      <c r="D77" s="518" t="s">
        <v>492</v>
      </c>
      <c r="E77" s="706"/>
      <c r="F77" s="518" t="str">
        <f t="shared" si="0"/>
        <v>040001TTPL</v>
      </c>
      <c r="G77" s="105" t="s">
        <v>195</v>
      </c>
      <c r="H77" s="105">
        <v>251.34</v>
      </c>
      <c r="I77" s="106" t="s">
        <v>78</v>
      </c>
      <c r="J77" s="105" t="s">
        <v>114</v>
      </c>
      <c r="K77" s="105" t="s">
        <v>403</v>
      </c>
      <c r="L77" s="105" t="s">
        <v>382</v>
      </c>
      <c r="M77" s="377" t="s">
        <v>10</v>
      </c>
      <c r="N77" s="519">
        <v>1</v>
      </c>
      <c r="O77" s="553"/>
      <c r="P77" s="554"/>
      <c r="Q77" s="126">
        <f t="shared" si="12"/>
        <v>0</v>
      </c>
      <c r="R77" s="545">
        <f t="shared" si="1"/>
        <v>0</v>
      </c>
      <c r="S77" s="696"/>
      <c r="T77" s="698"/>
      <c r="U77" s="673"/>
      <c r="V77" s="650"/>
      <c r="W77" s="109" t="e">
        <f t="shared" si="2"/>
        <v>#DIV/0!</v>
      </c>
      <c r="X77" s="520" t="e">
        <f t="shared" si="3"/>
        <v>#DIV/0!</v>
      </c>
      <c r="Y77" s="676"/>
      <c r="Z77" s="650"/>
      <c r="AA77" s="673"/>
      <c r="AB77" s="650"/>
      <c r="AC77" s="109" t="e">
        <f t="shared" si="4"/>
        <v>#DIV/0!</v>
      </c>
      <c r="AD77" s="520" t="e">
        <f t="shared" si="5"/>
        <v>#DIV/0!</v>
      </c>
      <c r="AE77" s="676"/>
      <c r="AF77" s="650"/>
      <c r="AG77" s="673"/>
      <c r="AH77" s="650"/>
      <c r="AI77" s="109" t="e">
        <f t="shared" si="6"/>
        <v>#DIV/0!</v>
      </c>
      <c r="AJ77" s="520" t="e">
        <f t="shared" si="7"/>
        <v>#DIV/0!</v>
      </c>
      <c r="AK77" s="676"/>
      <c r="AL77" s="650"/>
      <c r="AM77" s="673"/>
      <c r="AN77" s="650"/>
      <c r="AO77" s="109" t="e">
        <f t="shared" si="8"/>
        <v>#DIV/0!</v>
      </c>
      <c r="AP77" s="520" t="e">
        <f t="shared" si="9"/>
        <v>#DIV/0!</v>
      </c>
      <c r="AQ77" s="676"/>
      <c r="AR77" s="650"/>
      <c r="AS77" s="673"/>
      <c r="AT77" s="650"/>
      <c r="AU77" s="109" t="e">
        <f t="shared" si="10"/>
        <v>#DIV/0!</v>
      </c>
      <c r="AV77" s="520" t="e">
        <f t="shared" si="11"/>
        <v>#DIV/0!</v>
      </c>
      <c r="AW77" s="676"/>
      <c r="AX77" s="650"/>
      <c r="AY77" s="673"/>
    </row>
    <row r="78" spans="1:51" s="342" customFormat="1" ht="15" customHeight="1" x14ac:dyDescent="0.25">
      <c r="A78" s="121">
        <v>4</v>
      </c>
      <c r="B78" s="518" t="s">
        <v>307</v>
      </c>
      <c r="C78" s="518" t="s">
        <v>308</v>
      </c>
      <c r="D78" s="518" t="s">
        <v>492</v>
      </c>
      <c r="E78" s="706"/>
      <c r="F78" s="518" t="str">
        <f t="shared" si="0"/>
        <v>040001TTPL</v>
      </c>
      <c r="G78" s="105" t="s">
        <v>197</v>
      </c>
      <c r="H78" s="105">
        <v>36.369999999999997</v>
      </c>
      <c r="I78" s="106" t="s">
        <v>78</v>
      </c>
      <c r="J78" s="105" t="s">
        <v>114</v>
      </c>
      <c r="K78" s="105" t="s">
        <v>403</v>
      </c>
      <c r="L78" s="105" t="s">
        <v>383</v>
      </c>
      <c r="M78" s="377" t="s">
        <v>10</v>
      </c>
      <c r="N78" s="519">
        <v>1</v>
      </c>
      <c r="O78" s="549"/>
      <c r="P78" s="227"/>
      <c r="Q78" s="126">
        <f t="shared" si="12"/>
        <v>0</v>
      </c>
      <c r="R78" s="545">
        <f t="shared" si="1"/>
        <v>0</v>
      </c>
      <c r="S78" s="696"/>
      <c r="T78" s="698"/>
      <c r="U78" s="673"/>
      <c r="V78" s="650"/>
      <c r="W78" s="109" t="e">
        <f t="shared" si="2"/>
        <v>#DIV/0!</v>
      </c>
      <c r="X78" s="520" t="e">
        <f t="shared" si="3"/>
        <v>#DIV/0!</v>
      </c>
      <c r="Y78" s="676"/>
      <c r="Z78" s="650"/>
      <c r="AA78" s="673"/>
      <c r="AB78" s="650"/>
      <c r="AC78" s="109" t="e">
        <f t="shared" si="4"/>
        <v>#DIV/0!</v>
      </c>
      <c r="AD78" s="520" t="e">
        <f t="shared" si="5"/>
        <v>#DIV/0!</v>
      </c>
      <c r="AE78" s="676"/>
      <c r="AF78" s="650"/>
      <c r="AG78" s="673"/>
      <c r="AH78" s="650"/>
      <c r="AI78" s="109" t="e">
        <f t="shared" si="6"/>
        <v>#DIV/0!</v>
      </c>
      <c r="AJ78" s="520" t="e">
        <f t="shared" si="7"/>
        <v>#DIV/0!</v>
      </c>
      <c r="AK78" s="676"/>
      <c r="AL78" s="650"/>
      <c r="AM78" s="673"/>
      <c r="AN78" s="650"/>
      <c r="AO78" s="109" t="e">
        <f t="shared" si="8"/>
        <v>#DIV/0!</v>
      </c>
      <c r="AP78" s="520" t="e">
        <f t="shared" si="9"/>
        <v>#DIV/0!</v>
      </c>
      <c r="AQ78" s="676"/>
      <c r="AR78" s="650"/>
      <c r="AS78" s="673"/>
      <c r="AT78" s="650"/>
      <c r="AU78" s="109" t="e">
        <f t="shared" si="10"/>
        <v>#DIV/0!</v>
      </c>
      <c r="AV78" s="520" t="e">
        <f t="shared" si="11"/>
        <v>#DIV/0!</v>
      </c>
      <c r="AW78" s="676"/>
      <c r="AX78" s="650"/>
      <c r="AY78" s="673"/>
    </row>
    <row r="79" spans="1:51" s="342" customFormat="1" ht="15" customHeight="1" x14ac:dyDescent="0.25">
      <c r="A79" s="121">
        <v>4</v>
      </c>
      <c r="B79" s="518" t="s">
        <v>307</v>
      </c>
      <c r="C79" s="518" t="s">
        <v>308</v>
      </c>
      <c r="D79" s="518" t="s">
        <v>492</v>
      </c>
      <c r="E79" s="706"/>
      <c r="F79" s="518" t="str">
        <f t="shared" si="0"/>
        <v>040001TTPL</v>
      </c>
      <c r="G79" s="105" t="s">
        <v>195</v>
      </c>
      <c r="H79" s="105">
        <v>96.65</v>
      </c>
      <c r="I79" s="106" t="s">
        <v>78</v>
      </c>
      <c r="J79" s="105" t="s">
        <v>114</v>
      </c>
      <c r="K79" s="105" t="s">
        <v>403</v>
      </c>
      <c r="L79" s="105" t="s">
        <v>384</v>
      </c>
      <c r="M79" s="377" t="s">
        <v>10</v>
      </c>
      <c r="N79" s="519">
        <v>1</v>
      </c>
      <c r="O79" s="549"/>
      <c r="P79" s="227"/>
      <c r="Q79" s="126">
        <f t="shared" si="12"/>
        <v>0</v>
      </c>
      <c r="R79" s="545">
        <f t="shared" si="1"/>
        <v>0</v>
      </c>
      <c r="S79" s="696"/>
      <c r="T79" s="698"/>
      <c r="U79" s="673"/>
      <c r="V79" s="650"/>
      <c r="W79" s="109" t="e">
        <f t="shared" si="2"/>
        <v>#DIV/0!</v>
      </c>
      <c r="X79" s="520" t="e">
        <f t="shared" si="3"/>
        <v>#DIV/0!</v>
      </c>
      <c r="Y79" s="676"/>
      <c r="Z79" s="650"/>
      <c r="AA79" s="673"/>
      <c r="AB79" s="650"/>
      <c r="AC79" s="109" t="e">
        <f t="shared" si="4"/>
        <v>#DIV/0!</v>
      </c>
      <c r="AD79" s="520" t="e">
        <f t="shared" si="5"/>
        <v>#DIV/0!</v>
      </c>
      <c r="AE79" s="676"/>
      <c r="AF79" s="650"/>
      <c r="AG79" s="673"/>
      <c r="AH79" s="650"/>
      <c r="AI79" s="109" t="e">
        <f t="shared" si="6"/>
        <v>#DIV/0!</v>
      </c>
      <c r="AJ79" s="520" t="e">
        <f t="shared" si="7"/>
        <v>#DIV/0!</v>
      </c>
      <c r="AK79" s="676"/>
      <c r="AL79" s="650"/>
      <c r="AM79" s="673"/>
      <c r="AN79" s="650"/>
      <c r="AO79" s="109" t="e">
        <f t="shared" si="8"/>
        <v>#DIV/0!</v>
      </c>
      <c r="AP79" s="520" t="e">
        <f t="shared" si="9"/>
        <v>#DIV/0!</v>
      </c>
      <c r="AQ79" s="676"/>
      <c r="AR79" s="650"/>
      <c r="AS79" s="673"/>
      <c r="AT79" s="650"/>
      <c r="AU79" s="109" t="e">
        <f t="shared" si="10"/>
        <v>#DIV/0!</v>
      </c>
      <c r="AV79" s="520" t="e">
        <f t="shared" si="11"/>
        <v>#DIV/0!</v>
      </c>
      <c r="AW79" s="676"/>
      <c r="AX79" s="650"/>
      <c r="AY79" s="673"/>
    </row>
    <row r="80" spans="1:51" s="342" customFormat="1" ht="15" customHeight="1" x14ac:dyDescent="0.25">
      <c r="A80" s="121">
        <v>4</v>
      </c>
      <c r="B80" s="518" t="s">
        <v>307</v>
      </c>
      <c r="C80" s="518" t="s">
        <v>308</v>
      </c>
      <c r="D80" s="518" t="s">
        <v>492</v>
      </c>
      <c r="E80" s="706"/>
      <c r="F80" s="518" t="str">
        <f t="shared" si="0"/>
        <v>040001TTPL</v>
      </c>
      <c r="G80" s="105" t="s">
        <v>195</v>
      </c>
      <c r="H80" s="105">
        <v>68.86</v>
      </c>
      <c r="I80" s="106" t="s">
        <v>78</v>
      </c>
      <c r="J80" s="105" t="s">
        <v>114</v>
      </c>
      <c r="K80" s="105" t="s">
        <v>403</v>
      </c>
      <c r="L80" s="105" t="s">
        <v>385</v>
      </c>
      <c r="M80" s="377" t="s">
        <v>10</v>
      </c>
      <c r="N80" s="519">
        <v>1</v>
      </c>
      <c r="O80" s="549"/>
      <c r="P80" s="227"/>
      <c r="Q80" s="126">
        <f t="shared" si="12"/>
        <v>0</v>
      </c>
      <c r="R80" s="545">
        <f t="shared" si="1"/>
        <v>0</v>
      </c>
      <c r="S80" s="696"/>
      <c r="T80" s="698"/>
      <c r="U80" s="673"/>
      <c r="V80" s="650"/>
      <c r="W80" s="109" t="e">
        <f t="shared" si="2"/>
        <v>#DIV/0!</v>
      </c>
      <c r="X80" s="520" t="e">
        <f t="shared" si="3"/>
        <v>#DIV/0!</v>
      </c>
      <c r="Y80" s="676"/>
      <c r="Z80" s="650"/>
      <c r="AA80" s="673"/>
      <c r="AB80" s="650"/>
      <c r="AC80" s="109" t="e">
        <f t="shared" si="4"/>
        <v>#DIV/0!</v>
      </c>
      <c r="AD80" s="520" t="e">
        <f t="shared" si="5"/>
        <v>#DIV/0!</v>
      </c>
      <c r="AE80" s="676"/>
      <c r="AF80" s="650"/>
      <c r="AG80" s="673"/>
      <c r="AH80" s="650"/>
      <c r="AI80" s="109" t="e">
        <f t="shared" si="6"/>
        <v>#DIV/0!</v>
      </c>
      <c r="AJ80" s="520" t="e">
        <f t="shared" si="7"/>
        <v>#DIV/0!</v>
      </c>
      <c r="AK80" s="676"/>
      <c r="AL80" s="650"/>
      <c r="AM80" s="673"/>
      <c r="AN80" s="650"/>
      <c r="AO80" s="109" t="e">
        <f t="shared" si="8"/>
        <v>#DIV/0!</v>
      </c>
      <c r="AP80" s="520" t="e">
        <f t="shared" si="9"/>
        <v>#DIV/0!</v>
      </c>
      <c r="AQ80" s="676"/>
      <c r="AR80" s="650"/>
      <c r="AS80" s="673"/>
      <c r="AT80" s="650"/>
      <c r="AU80" s="109" t="e">
        <f t="shared" si="10"/>
        <v>#DIV/0!</v>
      </c>
      <c r="AV80" s="520" t="e">
        <f t="shared" si="11"/>
        <v>#DIV/0!</v>
      </c>
      <c r="AW80" s="676"/>
      <c r="AX80" s="650"/>
      <c r="AY80" s="673"/>
    </row>
    <row r="81" spans="1:51" s="342" customFormat="1" ht="15" customHeight="1" x14ac:dyDescent="0.25">
      <c r="A81" s="121">
        <v>4</v>
      </c>
      <c r="B81" s="518" t="s">
        <v>307</v>
      </c>
      <c r="C81" s="518" t="s">
        <v>308</v>
      </c>
      <c r="D81" s="518" t="s">
        <v>492</v>
      </c>
      <c r="E81" s="706"/>
      <c r="F81" s="518" t="str">
        <f t="shared" si="0"/>
        <v>040001TTPL</v>
      </c>
      <c r="G81" s="105" t="s">
        <v>195</v>
      </c>
      <c r="H81" s="105">
        <v>68.66</v>
      </c>
      <c r="I81" s="106" t="s">
        <v>78</v>
      </c>
      <c r="J81" s="105" t="s">
        <v>114</v>
      </c>
      <c r="K81" s="105" t="s">
        <v>403</v>
      </c>
      <c r="L81" s="105" t="s">
        <v>386</v>
      </c>
      <c r="M81" s="377" t="s">
        <v>10</v>
      </c>
      <c r="N81" s="519">
        <v>1</v>
      </c>
      <c r="O81" s="549"/>
      <c r="P81" s="227"/>
      <c r="Q81" s="126">
        <f t="shared" si="12"/>
        <v>0</v>
      </c>
      <c r="R81" s="545">
        <f t="shared" si="1"/>
        <v>0</v>
      </c>
      <c r="S81" s="696"/>
      <c r="T81" s="698"/>
      <c r="U81" s="673"/>
      <c r="V81" s="650"/>
      <c r="W81" s="109" t="e">
        <f t="shared" si="2"/>
        <v>#DIV/0!</v>
      </c>
      <c r="X81" s="520" t="e">
        <f t="shared" si="3"/>
        <v>#DIV/0!</v>
      </c>
      <c r="Y81" s="676"/>
      <c r="Z81" s="650"/>
      <c r="AA81" s="673"/>
      <c r="AB81" s="650"/>
      <c r="AC81" s="109" t="e">
        <f t="shared" si="4"/>
        <v>#DIV/0!</v>
      </c>
      <c r="AD81" s="520" t="e">
        <f t="shared" si="5"/>
        <v>#DIV/0!</v>
      </c>
      <c r="AE81" s="676"/>
      <c r="AF81" s="650"/>
      <c r="AG81" s="673"/>
      <c r="AH81" s="650"/>
      <c r="AI81" s="109" t="e">
        <f t="shared" si="6"/>
        <v>#DIV/0!</v>
      </c>
      <c r="AJ81" s="520" t="e">
        <f t="shared" si="7"/>
        <v>#DIV/0!</v>
      </c>
      <c r="AK81" s="676"/>
      <c r="AL81" s="650"/>
      <c r="AM81" s="673"/>
      <c r="AN81" s="650"/>
      <c r="AO81" s="109" t="e">
        <f t="shared" si="8"/>
        <v>#DIV/0!</v>
      </c>
      <c r="AP81" s="520" t="e">
        <f t="shared" si="9"/>
        <v>#DIV/0!</v>
      </c>
      <c r="AQ81" s="676"/>
      <c r="AR81" s="650"/>
      <c r="AS81" s="673"/>
      <c r="AT81" s="650"/>
      <c r="AU81" s="109" t="e">
        <f t="shared" si="10"/>
        <v>#DIV/0!</v>
      </c>
      <c r="AV81" s="520" t="e">
        <f t="shared" si="11"/>
        <v>#DIV/0!</v>
      </c>
      <c r="AW81" s="676"/>
      <c r="AX81" s="650"/>
      <c r="AY81" s="673"/>
    </row>
    <row r="82" spans="1:51" s="342" customFormat="1" ht="15" customHeight="1" x14ac:dyDescent="0.25">
      <c r="A82" s="121">
        <v>4</v>
      </c>
      <c r="B82" s="518" t="s">
        <v>307</v>
      </c>
      <c r="C82" s="518" t="s">
        <v>308</v>
      </c>
      <c r="D82" s="518" t="s">
        <v>492</v>
      </c>
      <c r="E82" s="706"/>
      <c r="F82" s="518" t="str">
        <f t="shared" si="0"/>
        <v>040001TTPL</v>
      </c>
      <c r="G82" s="105" t="s">
        <v>195</v>
      </c>
      <c r="H82" s="105">
        <v>68.86</v>
      </c>
      <c r="I82" s="106" t="s">
        <v>78</v>
      </c>
      <c r="J82" s="105" t="s">
        <v>114</v>
      </c>
      <c r="K82" s="105" t="s">
        <v>403</v>
      </c>
      <c r="L82" s="105" t="s">
        <v>387</v>
      </c>
      <c r="M82" s="377" t="s">
        <v>10</v>
      </c>
      <c r="N82" s="519">
        <v>1</v>
      </c>
      <c r="O82" s="549"/>
      <c r="P82" s="227"/>
      <c r="Q82" s="126">
        <f t="shared" si="12"/>
        <v>0</v>
      </c>
      <c r="R82" s="545">
        <f t="shared" si="1"/>
        <v>0</v>
      </c>
      <c r="S82" s="696"/>
      <c r="T82" s="698"/>
      <c r="U82" s="673"/>
      <c r="V82" s="650"/>
      <c r="W82" s="109" t="e">
        <f t="shared" si="2"/>
        <v>#DIV/0!</v>
      </c>
      <c r="X82" s="520" t="e">
        <f t="shared" si="3"/>
        <v>#DIV/0!</v>
      </c>
      <c r="Y82" s="676"/>
      <c r="Z82" s="650"/>
      <c r="AA82" s="673"/>
      <c r="AB82" s="650"/>
      <c r="AC82" s="109" t="e">
        <f t="shared" si="4"/>
        <v>#DIV/0!</v>
      </c>
      <c r="AD82" s="520" t="e">
        <f t="shared" si="5"/>
        <v>#DIV/0!</v>
      </c>
      <c r="AE82" s="676"/>
      <c r="AF82" s="650"/>
      <c r="AG82" s="673"/>
      <c r="AH82" s="650"/>
      <c r="AI82" s="109" t="e">
        <f t="shared" si="6"/>
        <v>#DIV/0!</v>
      </c>
      <c r="AJ82" s="520" t="e">
        <f t="shared" si="7"/>
        <v>#DIV/0!</v>
      </c>
      <c r="AK82" s="676"/>
      <c r="AL82" s="650"/>
      <c r="AM82" s="673"/>
      <c r="AN82" s="650"/>
      <c r="AO82" s="109" t="e">
        <f t="shared" si="8"/>
        <v>#DIV/0!</v>
      </c>
      <c r="AP82" s="520" t="e">
        <f t="shared" si="9"/>
        <v>#DIV/0!</v>
      </c>
      <c r="AQ82" s="676"/>
      <c r="AR82" s="650"/>
      <c r="AS82" s="673"/>
      <c r="AT82" s="650"/>
      <c r="AU82" s="109" t="e">
        <f t="shared" si="10"/>
        <v>#DIV/0!</v>
      </c>
      <c r="AV82" s="520" t="e">
        <f t="shared" si="11"/>
        <v>#DIV/0!</v>
      </c>
      <c r="AW82" s="676"/>
      <c r="AX82" s="650"/>
      <c r="AY82" s="673"/>
    </row>
    <row r="83" spans="1:51" s="342" customFormat="1" ht="15" customHeight="1" x14ac:dyDescent="0.25">
      <c r="A83" s="121">
        <v>4</v>
      </c>
      <c r="B83" s="518" t="s">
        <v>307</v>
      </c>
      <c r="C83" s="518" t="s">
        <v>308</v>
      </c>
      <c r="D83" s="518" t="s">
        <v>492</v>
      </c>
      <c r="E83" s="706"/>
      <c r="F83" s="518" t="str">
        <f t="shared" si="0"/>
        <v>040001TTPL</v>
      </c>
      <c r="G83" s="105" t="s">
        <v>197</v>
      </c>
      <c r="H83" s="105">
        <v>422.14</v>
      </c>
      <c r="I83" s="106" t="s">
        <v>78</v>
      </c>
      <c r="J83" s="105" t="s">
        <v>114</v>
      </c>
      <c r="K83" s="105" t="s">
        <v>403</v>
      </c>
      <c r="L83" s="105" t="s">
        <v>404</v>
      </c>
      <c r="M83" s="377" t="s">
        <v>10</v>
      </c>
      <c r="N83" s="519">
        <v>1</v>
      </c>
      <c r="O83" s="549"/>
      <c r="P83" s="227"/>
      <c r="Q83" s="126">
        <f t="shared" si="12"/>
        <v>0</v>
      </c>
      <c r="R83" s="545">
        <f t="shared" si="1"/>
        <v>0</v>
      </c>
      <c r="S83" s="696"/>
      <c r="T83" s="698"/>
      <c r="U83" s="673"/>
      <c r="V83" s="650"/>
      <c r="W83" s="109" t="e">
        <f t="shared" si="2"/>
        <v>#DIV/0!</v>
      </c>
      <c r="X83" s="520" t="e">
        <f t="shared" si="3"/>
        <v>#DIV/0!</v>
      </c>
      <c r="Y83" s="676"/>
      <c r="Z83" s="650"/>
      <c r="AA83" s="673"/>
      <c r="AB83" s="650"/>
      <c r="AC83" s="109" t="e">
        <f t="shared" si="4"/>
        <v>#DIV/0!</v>
      </c>
      <c r="AD83" s="520" t="e">
        <f t="shared" si="5"/>
        <v>#DIV/0!</v>
      </c>
      <c r="AE83" s="676"/>
      <c r="AF83" s="650"/>
      <c r="AG83" s="673"/>
      <c r="AH83" s="650"/>
      <c r="AI83" s="109" t="e">
        <f t="shared" si="6"/>
        <v>#DIV/0!</v>
      </c>
      <c r="AJ83" s="520" t="e">
        <f t="shared" si="7"/>
        <v>#DIV/0!</v>
      </c>
      <c r="AK83" s="676"/>
      <c r="AL83" s="650"/>
      <c r="AM83" s="673"/>
      <c r="AN83" s="650"/>
      <c r="AO83" s="109" t="e">
        <f t="shared" si="8"/>
        <v>#DIV/0!</v>
      </c>
      <c r="AP83" s="520" t="e">
        <f t="shared" si="9"/>
        <v>#DIV/0!</v>
      </c>
      <c r="AQ83" s="676"/>
      <c r="AR83" s="650"/>
      <c r="AS83" s="673"/>
      <c r="AT83" s="650"/>
      <c r="AU83" s="109" t="e">
        <f t="shared" si="10"/>
        <v>#DIV/0!</v>
      </c>
      <c r="AV83" s="520" t="e">
        <f t="shared" si="11"/>
        <v>#DIV/0!</v>
      </c>
      <c r="AW83" s="676"/>
      <c r="AX83" s="650"/>
      <c r="AY83" s="673"/>
    </row>
    <row r="84" spans="1:51" s="342" customFormat="1" ht="15" customHeight="1" x14ac:dyDescent="0.25">
      <c r="A84" s="121">
        <v>4</v>
      </c>
      <c r="B84" s="518" t="s">
        <v>307</v>
      </c>
      <c r="C84" s="518" t="s">
        <v>308</v>
      </c>
      <c r="D84" s="518" t="s">
        <v>492</v>
      </c>
      <c r="E84" s="706"/>
      <c r="F84" s="518" t="str">
        <f t="shared" si="0"/>
        <v>040001TTPL</v>
      </c>
      <c r="G84" s="105" t="s">
        <v>197</v>
      </c>
      <c r="H84" s="105">
        <v>40.86</v>
      </c>
      <c r="I84" s="106" t="s">
        <v>78</v>
      </c>
      <c r="J84" s="105" t="s">
        <v>114</v>
      </c>
      <c r="K84" s="105" t="s">
        <v>403</v>
      </c>
      <c r="L84" s="105" t="s">
        <v>405</v>
      </c>
      <c r="M84" s="377" t="s">
        <v>10</v>
      </c>
      <c r="N84" s="519">
        <v>1</v>
      </c>
      <c r="O84" s="549"/>
      <c r="P84" s="227"/>
      <c r="Q84" s="126">
        <f t="shared" si="12"/>
        <v>0</v>
      </c>
      <c r="R84" s="545">
        <f t="shared" ref="R84:R121" si="31">Q84/12</f>
        <v>0</v>
      </c>
      <c r="S84" s="696"/>
      <c r="T84" s="698"/>
      <c r="U84" s="673"/>
      <c r="V84" s="650"/>
      <c r="W84" s="109" t="e">
        <f t="shared" si="2"/>
        <v>#DIV/0!</v>
      </c>
      <c r="X84" s="520" t="e">
        <f t="shared" ref="X84:X121" si="32">W84/12</f>
        <v>#DIV/0!</v>
      </c>
      <c r="Y84" s="676"/>
      <c r="Z84" s="650"/>
      <c r="AA84" s="673"/>
      <c r="AB84" s="650"/>
      <c r="AC84" s="109" t="e">
        <f t="shared" si="4"/>
        <v>#DIV/0!</v>
      </c>
      <c r="AD84" s="520" t="e">
        <f t="shared" ref="AD84:AD121" si="33">AC84/12</f>
        <v>#DIV/0!</v>
      </c>
      <c r="AE84" s="676"/>
      <c r="AF84" s="650"/>
      <c r="AG84" s="673"/>
      <c r="AH84" s="650"/>
      <c r="AI84" s="109" t="e">
        <f t="shared" si="6"/>
        <v>#DIV/0!</v>
      </c>
      <c r="AJ84" s="520" t="e">
        <f t="shared" ref="AJ84:AJ121" si="34">AI84/12</f>
        <v>#DIV/0!</v>
      </c>
      <c r="AK84" s="676"/>
      <c r="AL84" s="650"/>
      <c r="AM84" s="673"/>
      <c r="AN84" s="650"/>
      <c r="AO84" s="109" t="e">
        <f t="shared" si="8"/>
        <v>#DIV/0!</v>
      </c>
      <c r="AP84" s="520" t="e">
        <f t="shared" ref="AP84:AP121" si="35">AO84/12</f>
        <v>#DIV/0!</v>
      </c>
      <c r="AQ84" s="676"/>
      <c r="AR84" s="650"/>
      <c r="AS84" s="673"/>
      <c r="AT84" s="650"/>
      <c r="AU84" s="109" t="e">
        <f t="shared" si="10"/>
        <v>#DIV/0!</v>
      </c>
      <c r="AV84" s="520" t="e">
        <f t="shared" ref="AV84:AV121" si="36">AU84/12</f>
        <v>#DIV/0!</v>
      </c>
      <c r="AW84" s="676"/>
      <c r="AX84" s="650"/>
      <c r="AY84" s="673"/>
    </row>
    <row r="85" spans="1:51" s="342" customFormat="1" ht="15" customHeight="1" x14ac:dyDescent="0.25">
      <c r="A85" s="121">
        <v>4</v>
      </c>
      <c r="B85" s="518" t="s">
        <v>307</v>
      </c>
      <c r="C85" s="518" t="s">
        <v>308</v>
      </c>
      <c r="D85" s="518" t="s">
        <v>492</v>
      </c>
      <c r="E85" s="706"/>
      <c r="F85" s="518" t="str">
        <f t="shared" ref="F85:F121" si="37">CONCATENATE(C85,J85)</f>
        <v>040001TTPL</v>
      </c>
      <c r="G85" s="105" t="s">
        <v>197</v>
      </c>
      <c r="H85" s="105">
        <v>2.0099999999999998</v>
      </c>
      <c r="I85" s="106" t="s">
        <v>78</v>
      </c>
      <c r="J85" s="105" t="s">
        <v>114</v>
      </c>
      <c r="K85" s="105" t="s">
        <v>403</v>
      </c>
      <c r="L85" s="105" t="s">
        <v>406</v>
      </c>
      <c r="M85" s="377" t="s">
        <v>10</v>
      </c>
      <c r="N85" s="519">
        <v>1</v>
      </c>
      <c r="O85" s="486"/>
      <c r="P85" s="488"/>
      <c r="Q85" s="128">
        <f t="shared" si="12"/>
        <v>0</v>
      </c>
      <c r="R85" s="546">
        <f t="shared" ref="R85" si="38">Q85/12</f>
        <v>0</v>
      </c>
      <c r="S85" s="696"/>
      <c r="T85" s="698"/>
      <c r="U85" s="673"/>
      <c r="V85" s="650"/>
      <c r="W85" s="117" t="e">
        <f t="shared" ref="W85:W121" si="39">Q85*$E$11</f>
        <v>#DIV/0!</v>
      </c>
      <c r="X85" s="522" t="e">
        <f t="shared" ref="X85" si="40">W85/12</f>
        <v>#DIV/0!</v>
      </c>
      <c r="Y85" s="676"/>
      <c r="Z85" s="650"/>
      <c r="AA85" s="673"/>
      <c r="AB85" s="650"/>
      <c r="AC85" s="117" t="e">
        <f t="shared" ref="AC85:AC121" si="41">Q85*$E$12</f>
        <v>#DIV/0!</v>
      </c>
      <c r="AD85" s="522" t="e">
        <f t="shared" ref="AD85" si="42">AC85/12</f>
        <v>#DIV/0!</v>
      </c>
      <c r="AE85" s="676"/>
      <c r="AF85" s="650"/>
      <c r="AG85" s="673"/>
      <c r="AH85" s="650"/>
      <c r="AI85" s="117" t="e">
        <f t="shared" ref="AI85:AI121" si="43">Q85*$E$13</f>
        <v>#DIV/0!</v>
      </c>
      <c r="AJ85" s="522" t="e">
        <f t="shared" ref="AJ85" si="44">AI85/12</f>
        <v>#DIV/0!</v>
      </c>
      <c r="AK85" s="676"/>
      <c r="AL85" s="650"/>
      <c r="AM85" s="673"/>
      <c r="AN85" s="650"/>
      <c r="AO85" s="117" t="e">
        <f t="shared" ref="AO85:AO121" si="45">Q85*$E$14</f>
        <v>#DIV/0!</v>
      </c>
      <c r="AP85" s="522" t="e">
        <f t="shared" ref="AP85" si="46">AO85/12</f>
        <v>#DIV/0!</v>
      </c>
      <c r="AQ85" s="676"/>
      <c r="AR85" s="650"/>
      <c r="AS85" s="673"/>
      <c r="AT85" s="650"/>
      <c r="AU85" s="117" t="e">
        <f t="shared" ref="AU85:AU121" si="47">Q85*$E$14</f>
        <v>#DIV/0!</v>
      </c>
      <c r="AV85" s="522" t="e">
        <f t="shared" ref="AV85" si="48">AU85/12</f>
        <v>#DIV/0!</v>
      </c>
      <c r="AW85" s="676"/>
      <c r="AX85" s="650"/>
      <c r="AY85" s="673"/>
    </row>
    <row r="86" spans="1:51" s="342" customFormat="1" ht="15" customHeight="1" x14ac:dyDescent="0.25">
      <c r="A86" s="121">
        <v>4</v>
      </c>
      <c r="B86" s="518" t="s">
        <v>307</v>
      </c>
      <c r="C86" s="518" t="s">
        <v>308</v>
      </c>
      <c r="D86" s="518" t="s">
        <v>492</v>
      </c>
      <c r="E86" s="706"/>
      <c r="F86" s="518" t="str">
        <f t="shared" si="37"/>
        <v>040001TTPL</v>
      </c>
      <c r="G86" s="105" t="s">
        <v>197</v>
      </c>
      <c r="H86" s="105">
        <v>41.32</v>
      </c>
      <c r="I86" s="106" t="s">
        <v>78</v>
      </c>
      <c r="J86" s="105" t="s">
        <v>114</v>
      </c>
      <c r="K86" s="105" t="s">
        <v>403</v>
      </c>
      <c r="L86" s="105" t="s">
        <v>407</v>
      </c>
      <c r="M86" s="377" t="s">
        <v>10</v>
      </c>
      <c r="N86" s="519">
        <v>1</v>
      </c>
      <c r="O86" s="549"/>
      <c r="P86" s="227"/>
      <c r="Q86" s="126">
        <f t="shared" ref="Q86:Q121" si="49">O86*(P86+1)</f>
        <v>0</v>
      </c>
      <c r="R86" s="545">
        <f t="shared" si="31"/>
        <v>0</v>
      </c>
      <c r="S86" s="696"/>
      <c r="T86" s="698"/>
      <c r="U86" s="673"/>
      <c r="V86" s="650"/>
      <c r="W86" s="109" t="e">
        <f t="shared" si="39"/>
        <v>#DIV/0!</v>
      </c>
      <c r="X86" s="520" t="e">
        <f t="shared" si="32"/>
        <v>#DIV/0!</v>
      </c>
      <c r="Y86" s="676"/>
      <c r="Z86" s="650"/>
      <c r="AA86" s="673"/>
      <c r="AB86" s="650"/>
      <c r="AC86" s="109" t="e">
        <f t="shared" si="41"/>
        <v>#DIV/0!</v>
      </c>
      <c r="AD86" s="520" t="e">
        <f t="shared" si="33"/>
        <v>#DIV/0!</v>
      </c>
      <c r="AE86" s="676"/>
      <c r="AF86" s="650"/>
      <c r="AG86" s="673"/>
      <c r="AH86" s="650"/>
      <c r="AI86" s="109" t="e">
        <f t="shared" si="43"/>
        <v>#DIV/0!</v>
      </c>
      <c r="AJ86" s="520" t="e">
        <f t="shared" si="34"/>
        <v>#DIV/0!</v>
      </c>
      <c r="AK86" s="676"/>
      <c r="AL86" s="650"/>
      <c r="AM86" s="673"/>
      <c r="AN86" s="650"/>
      <c r="AO86" s="109" t="e">
        <f t="shared" si="45"/>
        <v>#DIV/0!</v>
      </c>
      <c r="AP86" s="520" t="e">
        <f t="shared" si="35"/>
        <v>#DIV/0!</v>
      </c>
      <c r="AQ86" s="676"/>
      <c r="AR86" s="650"/>
      <c r="AS86" s="673"/>
      <c r="AT86" s="650"/>
      <c r="AU86" s="109" t="e">
        <f t="shared" si="47"/>
        <v>#DIV/0!</v>
      </c>
      <c r="AV86" s="520" t="e">
        <f t="shared" si="36"/>
        <v>#DIV/0!</v>
      </c>
      <c r="AW86" s="676"/>
      <c r="AX86" s="650"/>
      <c r="AY86" s="673"/>
    </row>
    <row r="87" spans="1:51" s="342" customFormat="1" ht="15" customHeight="1" x14ac:dyDescent="0.25">
      <c r="A87" s="121">
        <v>4</v>
      </c>
      <c r="B87" s="518" t="s">
        <v>307</v>
      </c>
      <c r="C87" s="518" t="s">
        <v>308</v>
      </c>
      <c r="D87" s="518" t="s">
        <v>492</v>
      </c>
      <c r="E87" s="706"/>
      <c r="F87" s="518" t="str">
        <f t="shared" si="37"/>
        <v>040001TTPL</v>
      </c>
      <c r="G87" s="105" t="s">
        <v>197</v>
      </c>
      <c r="H87" s="105">
        <v>1.21</v>
      </c>
      <c r="I87" s="106" t="s">
        <v>78</v>
      </c>
      <c r="J87" s="105" t="s">
        <v>114</v>
      </c>
      <c r="K87" s="105" t="s">
        <v>403</v>
      </c>
      <c r="L87" s="105" t="s">
        <v>408</v>
      </c>
      <c r="M87" s="377" t="s">
        <v>10</v>
      </c>
      <c r="N87" s="519">
        <v>1</v>
      </c>
      <c r="O87" s="549"/>
      <c r="P87" s="227"/>
      <c r="Q87" s="126">
        <f t="shared" si="49"/>
        <v>0</v>
      </c>
      <c r="R87" s="545">
        <f t="shared" si="31"/>
        <v>0</v>
      </c>
      <c r="S87" s="696"/>
      <c r="T87" s="698"/>
      <c r="U87" s="673"/>
      <c r="V87" s="650"/>
      <c r="W87" s="109" t="e">
        <f t="shared" si="39"/>
        <v>#DIV/0!</v>
      </c>
      <c r="X87" s="520" t="e">
        <f t="shared" si="32"/>
        <v>#DIV/0!</v>
      </c>
      <c r="Y87" s="676"/>
      <c r="Z87" s="650"/>
      <c r="AA87" s="673"/>
      <c r="AB87" s="650"/>
      <c r="AC87" s="109" t="e">
        <f t="shared" si="41"/>
        <v>#DIV/0!</v>
      </c>
      <c r="AD87" s="520" t="e">
        <f t="shared" si="33"/>
        <v>#DIV/0!</v>
      </c>
      <c r="AE87" s="676"/>
      <c r="AF87" s="650"/>
      <c r="AG87" s="673"/>
      <c r="AH87" s="650"/>
      <c r="AI87" s="109" t="e">
        <f t="shared" si="43"/>
        <v>#DIV/0!</v>
      </c>
      <c r="AJ87" s="520" t="e">
        <f t="shared" si="34"/>
        <v>#DIV/0!</v>
      </c>
      <c r="AK87" s="676"/>
      <c r="AL87" s="650"/>
      <c r="AM87" s="673"/>
      <c r="AN87" s="650"/>
      <c r="AO87" s="109" t="e">
        <f t="shared" si="45"/>
        <v>#DIV/0!</v>
      </c>
      <c r="AP87" s="520" t="e">
        <f t="shared" si="35"/>
        <v>#DIV/0!</v>
      </c>
      <c r="AQ87" s="676"/>
      <c r="AR87" s="650"/>
      <c r="AS87" s="673"/>
      <c r="AT87" s="650"/>
      <c r="AU87" s="109" t="e">
        <f t="shared" si="47"/>
        <v>#DIV/0!</v>
      </c>
      <c r="AV87" s="520" t="e">
        <f t="shared" si="36"/>
        <v>#DIV/0!</v>
      </c>
      <c r="AW87" s="676"/>
      <c r="AX87" s="650"/>
      <c r="AY87" s="673"/>
    </row>
    <row r="88" spans="1:51" s="342" customFormat="1" ht="15" customHeight="1" x14ac:dyDescent="0.25">
      <c r="A88" s="121">
        <v>4</v>
      </c>
      <c r="B88" s="518" t="s">
        <v>307</v>
      </c>
      <c r="C88" s="518" t="s">
        <v>308</v>
      </c>
      <c r="D88" s="518" t="s">
        <v>492</v>
      </c>
      <c r="E88" s="706"/>
      <c r="F88" s="518" t="str">
        <f t="shared" si="37"/>
        <v>040001TTPL</v>
      </c>
      <c r="G88" s="105" t="s">
        <v>197</v>
      </c>
      <c r="H88" s="105">
        <v>0.83</v>
      </c>
      <c r="I88" s="106" t="s">
        <v>78</v>
      </c>
      <c r="J88" s="105" t="s">
        <v>114</v>
      </c>
      <c r="K88" s="105" t="s">
        <v>403</v>
      </c>
      <c r="L88" s="105" t="s">
        <v>409</v>
      </c>
      <c r="M88" s="377" t="s">
        <v>10</v>
      </c>
      <c r="N88" s="519">
        <v>1</v>
      </c>
      <c r="O88" s="549"/>
      <c r="P88" s="227"/>
      <c r="Q88" s="126">
        <f t="shared" si="49"/>
        <v>0</v>
      </c>
      <c r="R88" s="545">
        <f t="shared" si="31"/>
        <v>0</v>
      </c>
      <c r="S88" s="696"/>
      <c r="T88" s="698"/>
      <c r="U88" s="673"/>
      <c r="V88" s="650"/>
      <c r="W88" s="109" t="e">
        <f t="shared" si="39"/>
        <v>#DIV/0!</v>
      </c>
      <c r="X88" s="520" t="e">
        <f t="shared" si="32"/>
        <v>#DIV/0!</v>
      </c>
      <c r="Y88" s="676"/>
      <c r="Z88" s="650"/>
      <c r="AA88" s="673"/>
      <c r="AB88" s="650"/>
      <c r="AC88" s="109" t="e">
        <f t="shared" si="41"/>
        <v>#DIV/0!</v>
      </c>
      <c r="AD88" s="520" t="e">
        <f t="shared" si="33"/>
        <v>#DIV/0!</v>
      </c>
      <c r="AE88" s="676"/>
      <c r="AF88" s="650"/>
      <c r="AG88" s="673"/>
      <c r="AH88" s="650"/>
      <c r="AI88" s="109" t="e">
        <f t="shared" si="43"/>
        <v>#DIV/0!</v>
      </c>
      <c r="AJ88" s="520" t="e">
        <f t="shared" si="34"/>
        <v>#DIV/0!</v>
      </c>
      <c r="AK88" s="676"/>
      <c r="AL88" s="650"/>
      <c r="AM88" s="673"/>
      <c r="AN88" s="650"/>
      <c r="AO88" s="109" t="e">
        <f t="shared" si="45"/>
        <v>#DIV/0!</v>
      </c>
      <c r="AP88" s="520" t="e">
        <f t="shared" si="35"/>
        <v>#DIV/0!</v>
      </c>
      <c r="AQ88" s="676"/>
      <c r="AR88" s="650"/>
      <c r="AS88" s="673"/>
      <c r="AT88" s="650"/>
      <c r="AU88" s="109" t="e">
        <f t="shared" si="47"/>
        <v>#DIV/0!</v>
      </c>
      <c r="AV88" s="520" t="e">
        <f t="shared" si="36"/>
        <v>#DIV/0!</v>
      </c>
      <c r="AW88" s="676"/>
      <c r="AX88" s="650"/>
      <c r="AY88" s="673"/>
    </row>
    <row r="89" spans="1:51" s="342" customFormat="1" ht="15" customHeight="1" x14ac:dyDescent="0.25">
      <c r="A89" s="121">
        <v>4</v>
      </c>
      <c r="B89" s="518" t="s">
        <v>307</v>
      </c>
      <c r="C89" s="518" t="s">
        <v>308</v>
      </c>
      <c r="D89" s="518" t="s">
        <v>492</v>
      </c>
      <c r="E89" s="706"/>
      <c r="F89" s="518" t="str">
        <f t="shared" si="37"/>
        <v>040001TTPL</v>
      </c>
      <c r="G89" s="105" t="s">
        <v>209</v>
      </c>
      <c r="H89" s="105">
        <v>31.5</v>
      </c>
      <c r="I89" s="106" t="s">
        <v>78</v>
      </c>
      <c r="J89" s="105" t="s">
        <v>114</v>
      </c>
      <c r="K89" s="105" t="s">
        <v>403</v>
      </c>
      <c r="L89" s="105" t="s">
        <v>389</v>
      </c>
      <c r="M89" s="377" t="s">
        <v>10</v>
      </c>
      <c r="N89" s="519">
        <v>1</v>
      </c>
      <c r="O89" s="549"/>
      <c r="P89" s="227"/>
      <c r="Q89" s="126">
        <f t="shared" si="49"/>
        <v>0</v>
      </c>
      <c r="R89" s="545">
        <f t="shared" si="31"/>
        <v>0</v>
      </c>
      <c r="S89" s="696"/>
      <c r="T89" s="698"/>
      <c r="U89" s="673"/>
      <c r="V89" s="650"/>
      <c r="W89" s="109" t="e">
        <f t="shared" si="39"/>
        <v>#DIV/0!</v>
      </c>
      <c r="X89" s="520" t="e">
        <f t="shared" si="32"/>
        <v>#DIV/0!</v>
      </c>
      <c r="Y89" s="676"/>
      <c r="Z89" s="650"/>
      <c r="AA89" s="673"/>
      <c r="AB89" s="650"/>
      <c r="AC89" s="109" t="e">
        <f t="shared" si="41"/>
        <v>#DIV/0!</v>
      </c>
      <c r="AD89" s="520" t="e">
        <f t="shared" si="33"/>
        <v>#DIV/0!</v>
      </c>
      <c r="AE89" s="676"/>
      <c r="AF89" s="650"/>
      <c r="AG89" s="673"/>
      <c r="AH89" s="650"/>
      <c r="AI89" s="109" t="e">
        <f t="shared" si="43"/>
        <v>#DIV/0!</v>
      </c>
      <c r="AJ89" s="520" t="e">
        <f t="shared" si="34"/>
        <v>#DIV/0!</v>
      </c>
      <c r="AK89" s="676"/>
      <c r="AL89" s="650"/>
      <c r="AM89" s="673"/>
      <c r="AN89" s="650"/>
      <c r="AO89" s="109" t="e">
        <f t="shared" si="45"/>
        <v>#DIV/0!</v>
      </c>
      <c r="AP89" s="520" t="e">
        <f t="shared" si="35"/>
        <v>#DIV/0!</v>
      </c>
      <c r="AQ89" s="676"/>
      <c r="AR89" s="650"/>
      <c r="AS89" s="673"/>
      <c r="AT89" s="650"/>
      <c r="AU89" s="109" t="e">
        <f t="shared" si="47"/>
        <v>#DIV/0!</v>
      </c>
      <c r="AV89" s="520" t="e">
        <f t="shared" si="36"/>
        <v>#DIV/0!</v>
      </c>
      <c r="AW89" s="676"/>
      <c r="AX89" s="650"/>
      <c r="AY89" s="673"/>
    </row>
    <row r="90" spans="1:51" s="342" customFormat="1" ht="15" customHeight="1" x14ac:dyDescent="0.25">
      <c r="A90" s="121">
        <v>4</v>
      </c>
      <c r="B90" s="518" t="s">
        <v>307</v>
      </c>
      <c r="C90" s="518" t="s">
        <v>308</v>
      </c>
      <c r="D90" s="518" t="s">
        <v>492</v>
      </c>
      <c r="E90" s="706"/>
      <c r="F90" s="518" t="str">
        <f t="shared" si="37"/>
        <v>040001TTPL</v>
      </c>
      <c r="G90" s="105" t="s">
        <v>195</v>
      </c>
      <c r="H90" s="105">
        <v>20.92</v>
      </c>
      <c r="I90" s="106" t="s">
        <v>78</v>
      </c>
      <c r="J90" s="105" t="s">
        <v>114</v>
      </c>
      <c r="K90" s="105" t="s">
        <v>410</v>
      </c>
      <c r="L90" s="105" t="s">
        <v>411</v>
      </c>
      <c r="M90" s="377" t="s">
        <v>10</v>
      </c>
      <c r="N90" s="519">
        <v>1</v>
      </c>
      <c r="O90" s="549"/>
      <c r="P90" s="227"/>
      <c r="Q90" s="126">
        <f t="shared" si="49"/>
        <v>0</v>
      </c>
      <c r="R90" s="545">
        <f t="shared" si="31"/>
        <v>0</v>
      </c>
      <c r="S90" s="696"/>
      <c r="T90" s="698"/>
      <c r="U90" s="673"/>
      <c r="V90" s="650"/>
      <c r="W90" s="109" t="e">
        <f t="shared" si="39"/>
        <v>#DIV/0!</v>
      </c>
      <c r="X90" s="520" t="e">
        <f t="shared" si="32"/>
        <v>#DIV/0!</v>
      </c>
      <c r="Y90" s="676"/>
      <c r="Z90" s="650"/>
      <c r="AA90" s="673"/>
      <c r="AB90" s="650"/>
      <c r="AC90" s="109" t="e">
        <f t="shared" si="41"/>
        <v>#DIV/0!</v>
      </c>
      <c r="AD90" s="520" t="e">
        <f t="shared" si="33"/>
        <v>#DIV/0!</v>
      </c>
      <c r="AE90" s="676"/>
      <c r="AF90" s="650"/>
      <c r="AG90" s="673"/>
      <c r="AH90" s="650"/>
      <c r="AI90" s="109" t="e">
        <f t="shared" si="43"/>
        <v>#DIV/0!</v>
      </c>
      <c r="AJ90" s="520" t="e">
        <f t="shared" si="34"/>
        <v>#DIV/0!</v>
      </c>
      <c r="AK90" s="676"/>
      <c r="AL90" s="650"/>
      <c r="AM90" s="673"/>
      <c r="AN90" s="650"/>
      <c r="AO90" s="109" t="e">
        <f t="shared" si="45"/>
        <v>#DIV/0!</v>
      </c>
      <c r="AP90" s="520" t="e">
        <f t="shared" si="35"/>
        <v>#DIV/0!</v>
      </c>
      <c r="AQ90" s="676"/>
      <c r="AR90" s="650"/>
      <c r="AS90" s="673"/>
      <c r="AT90" s="650"/>
      <c r="AU90" s="109" t="e">
        <f t="shared" si="47"/>
        <v>#DIV/0!</v>
      </c>
      <c r="AV90" s="520" t="e">
        <f t="shared" si="36"/>
        <v>#DIV/0!</v>
      </c>
      <c r="AW90" s="676"/>
      <c r="AX90" s="650"/>
      <c r="AY90" s="673"/>
    </row>
    <row r="91" spans="1:51" s="342" customFormat="1" ht="15" customHeight="1" x14ac:dyDescent="0.25">
      <c r="A91" s="121">
        <v>4</v>
      </c>
      <c r="B91" s="518" t="s">
        <v>307</v>
      </c>
      <c r="C91" s="518" t="s">
        <v>308</v>
      </c>
      <c r="D91" s="518" t="s">
        <v>492</v>
      </c>
      <c r="E91" s="706"/>
      <c r="F91" s="518" t="str">
        <f t="shared" si="37"/>
        <v>040001TTPL</v>
      </c>
      <c r="G91" s="105" t="s">
        <v>195</v>
      </c>
      <c r="H91" s="105">
        <v>64.69</v>
      </c>
      <c r="I91" s="106" t="s">
        <v>78</v>
      </c>
      <c r="J91" s="105" t="s">
        <v>114</v>
      </c>
      <c r="K91" s="105" t="s">
        <v>410</v>
      </c>
      <c r="L91" s="105" t="s">
        <v>412</v>
      </c>
      <c r="M91" s="377" t="s">
        <v>10</v>
      </c>
      <c r="N91" s="519">
        <v>1</v>
      </c>
      <c r="O91" s="549"/>
      <c r="P91" s="227"/>
      <c r="Q91" s="126">
        <f t="shared" si="49"/>
        <v>0</v>
      </c>
      <c r="R91" s="545">
        <f t="shared" si="31"/>
        <v>0</v>
      </c>
      <c r="S91" s="696"/>
      <c r="T91" s="698"/>
      <c r="U91" s="673"/>
      <c r="V91" s="650"/>
      <c r="W91" s="109" t="e">
        <f t="shared" si="39"/>
        <v>#DIV/0!</v>
      </c>
      <c r="X91" s="520" t="e">
        <f t="shared" si="32"/>
        <v>#DIV/0!</v>
      </c>
      <c r="Y91" s="676"/>
      <c r="Z91" s="650"/>
      <c r="AA91" s="673"/>
      <c r="AB91" s="650"/>
      <c r="AC91" s="109" t="e">
        <f t="shared" si="41"/>
        <v>#DIV/0!</v>
      </c>
      <c r="AD91" s="520" t="e">
        <f t="shared" si="33"/>
        <v>#DIV/0!</v>
      </c>
      <c r="AE91" s="676"/>
      <c r="AF91" s="650"/>
      <c r="AG91" s="673"/>
      <c r="AH91" s="650"/>
      <c r="AI91" s="109" t="e">
        <f t="shared" si="43"/>
        <v>#DIV/0!</v>
      </c>
      <c r="AJ91" s="520" t="e">
        <f t="shared" si="34"/>
        <v>#DIV/0!</v>
      </c>
      <c r="AK91" s="676"/>
      <c r="AL91" s="650"/>
      <c r="AM91" s="673"/>
      <c r="AN91" s="650"/>
      <c r="AO91" s="109" t="e">
        <f t="shared" si="45"/>
        <v>#DIV/0!</v>
      </c>
      <c r="AP91" s="520" t="e">
        <f t="shared" si="35"/>
        <v>#DIV/0!</v>
      </c>
      <c r="AQ91" s="676"/>
      <c r="AR91" s="650"/>
      <c r="AS91" s="673"/>
      <c r="AT91" s="650"/>
      <c r="AU91" s="109" t="e">
        <f t="shared" si="47"/>
        <v>#DIV/0!</v>
      </c>
      <c r="AV91" s="520" t="e">
        <f t="shared" si="36"/>
        <v>#DIV/0!</v>
      </c>
      <c r="AW91" s="676"/>
      <c r="AX91" s="650"/>
      <c r="AY91" s="673"/>
    </row>
    <row r="92" spans="1:51" s="342" customFormat="1" ht="15" customHeight="1" x14ac:dyDescent="0.25">
      <c r="A92" s="121">
        <v>4</v>
      </c>
      <c r="B92" s="518" t="s">
        <v>307</v>
      </c>
      <c r="C92" s="518" t="s">
        <v>308</v>
      </c>
      <c r="D92" s="518" t="s">
        <v>492</v>
      </c>
      <c r="E92" s="706"/>
      <c r="F92" s="518" t="str">
        <f t="shared" si="37"/>
        <v>040001TTPL</v>
      </c>
      <c r="G92" s="105" t="s">
        <v>195</v>
      </c>
      <c r="H92" s="105">
        <v>64.69</v>
      </c>
      <c r="I92" s="106" t="s">
        <v>78</v>
      </c>
      <c r="J92" s="105" t="s">
        <v>114</v>
      </c>
      <c r="K92" s="105" t="s">
        <v>410</v>
      </c>
      <c r="L92" s="105" t="s">
        <v>413</v>
      </c>
      <c r="M92" s="377" t="s">
        <v>10</v>
      </c>
      <c r="N92" s="519">
        <v>1</v>
      </c>
      <c r="O92" s="549"/>
      <c r="P92" s="227"/>
      <c r="Q92" s="126">
        <f t="shared" si="49"/>
        <v>0</v>
      </c>
      <c r="R92" s="545">
        <f t="shared" si="31"/>
        <v>0</v>
      </c>
      <c r="S92" s="696"/>
      <c r="T92" s="698"/>
      <c r="U92" s="673"/>
      <c r="V92" s="650"/>
      <c r="W92" s="109" t="e">
        <f t="shared" si="39"/>
        <v>#DIV/0!</v>
      </c>
      <c r="X92" s="520" t="e">
        <f t="shared" si="32"/>
        <v>#DIV/0!</v>
      </c>
      <c r="Y92" s="676"/>
      <c r="Z92" s="650"/>
      <c r="AA92" s="673"/>
      <c r="AB92" s="650"/>
      <c r="AC92" s="109" t="e">
        <f t="shared" si="41"/>
        <v>#DIV/0!</v>
      </c>
      <c r="AD92" s="520" t="e">
        <f t="shared" si="33"/>
        <v>#DIV/0!</v>
      </c>
      <c r="AE92" s="676"/>
      <c r="AF92" s="650"/>
      <c r="AG92" s="673"/>
      <c r="AH92" s="650"/>
      <c r="AI92" s="109" t="e">
        <f t="shared" si="43"/>
        <v>#DIV/0!</v>
      </c>
      <c r="AJ92" s="520" t="e">
        <f t="shared" si="34"/>
        <v>#DIV/0!</v>
      </c>
      <c r="AK92" s="676"/>
      <c r="AL92" s="650"/>
      <c r="AM92" s="673"/>
      <c r="AN92" s="650"/>
      <c r="AO92" s="109" t="e">
        <f t="shared" si="45"/>
        <v>#DIV/0!</v>
      </c>
      <c r="AP92" s="520" t="e">
        <f t="shared" si="35"/>
        <v>#DIV/0!</v>
      </c>
      <c r="AQ92" s="676"/>
      <c r="AR92" s="650"/>
      <c r="AS92" s="673"/>
      <c r="AT92" s="650"/>
      <c r="AU92" s="109" t="e">
        <f t="shared" si="47"/>
        <v>#DIV/0!</v>
      </c>
      <c r="AV92" s="520" t="e">
        <f t="shared" si="36"/>
        <v>#DIV/0!</v>
      </c>
      <c r="AW92" s="676"/>
      <c r="AX92" s="650"/>
      <c r="AY92" s="673"/>
    </row>
    <row r="93" spans="1:51" s="342" customFormat="1" ht="15" customHeight="1" x14ac:dyDescent="0.25">
      <c r="A93" s="121">
        <v>4</v>
      </c>
      <c r="B93" s="518" t="s">
        <v>307</v>
      </c>
      <c r="C93" s="518" t="s">
        <v>308</v>
      </c>
      <c r="D93" s="518" t="s">
        <v>492</v>
      </c>
      <c r="E93" s="706"/>
      <c r="F93" s="518" t="str">
        <f t="shared" si="37"/>
        <v>040001TTPL</v>
      </c>
      <c r="G93" s="105" t="s">
        <v>195</v>
      </c>
      <c r="H93" s="105">
        <v>31.47</v>
      </c>
      <c r="I93" s="106" t="s">
        <v>78</v>
      </c>
      <c r="J93" s="105" t="s">
        <v>114</v>
      </c>
      <c r="K93" s="105" t="s">
        <v>410</v>
      </c>
      <c r="L93" s="105" t="s">
        <v>414</v>
      </c>
      <c r="M93" s="377" t="s">
        <v>10</v>
      </c>
      <c r="N93" s="519">
        <v>1</v>
      </c>
      <c r="O93" s="549"/>
      <c r="P93" s="227"/>
      <c r="Q93" s="126">
        <f t="shared" si="49"/>
        <v>0</v>
      </c>
      <c r="R93" s="545">
        <f t="shared" si="31"/>
        <v>0</v>
      </c>
      <c r="S93" s="696"/>
      <c r="T93" s="698"/>
      <c r="U93" s="673"/>
      <c r="V93" s="650"/>
      <c r="W93" s="109" t="e">
        <f t="shared" si="39"/>
        <v>#DIV/0!</v>
      </c>
      <c r="X93" s="520" t="e">
        <f t="shared" si="32"/>
        <v>#DIV/0!</v>
      </c>
      <c r="Y93" s="676"/>
      <c r="Z93" s="650"/>
      <c r="AA93" s="673"/>
      <c r="AB93" s="650"/>
      <c r="AC93" s="109" t="e">
        <f t="shared" si="41"/>
        <v>#DIV/0!</v>
      </c>
      <c r="AD93" s="520" t="e">
        <f t="shared" si="33"/>
        <v>#DIV/0!</v>
      </c>
      <c r="AE93" s="676"/>
      <c r="AF93" s="650"/>
      <c r="AG93" s="673"/>
      <c r="AH93" s="650"/>
      <c r="AI93" s="109" t="e">
        <f t="shared" si="43"/>
        <v>#DIV/0!</v>
      </c>
      <c r="AJ93" s="520" t="e">
        <f t="shared" si="34"/>
        <v>#DIV/0!</v>
      </c>
      <c r="AK93" s="676"/>
      <c r="AL93" s="650"/>
      <c r="AM93" s="673"/>
      <c r="AN93" s="650"/>
      <c r="AO93" s="109" t="e">
        <f t="shared" si="45"/>
        <v>#DIV/0!</v>
      </c>
      <c r="AP93" s="520" t="e">
        <f t="shared" si="35"/>
        <v>#DIV/0!</v>
      </c>
      <c r="AQ93" s="676"/>
      <c r="AR93" s="650"/>
      <c r="AS93" s="673"/>
      <c r="AT93" s="650"/>
      <c r="AU93" s="109" t="e">
        <f t="shared" si="47"/>
        <v>#DIV/0!</v>
      </c>
      <c r="AV93" s="520" t="e">
        <f t="shared" si="36"/>
        <v>#DIV/0!</v>
      </c>
      <c r="AW93" s="676"/>
      <c r="AX93" s="650"/>
      <c r="AY93" s="673"/>
    </row>
    <row r="94" spans="1:51" s="342" customFormat="1" ht="15" customHeight="1" x14ac:dyDescent="0.25">
      <c r="A94" s="121">
        <v>4</v>
      </c>
      <c r="B94" s="518" t="s">
        <v>307</v>
      </c>
      <c r="C94" s="518" t="s">
        <v>308</v>
      </c>
      <c r="D94" s="518" t="s">
        <v>492</v>
      </c>
      <c r="E94" s="706"/>
      <c r="F94" s="518" t="str">
        <f t="shared" si="37"/>
        <v>040001TTPL</v>
      </c>
      <c r="G94" s="105" t="s">
        <v>195</v>
      </c>
      <c r="H94" s="105">
        <v>31.47</v>
      </c>
      <c r="I94" s="106" t="s">
        <v>78</v>
      </c>
      <c r="J94" s="105" t="s">
        <v>114</v>
      </c>
      <c r="K94" s="105" t="s">
        <v>410</v>
      </c>
      <c r="L94" s="105" t="s">
        <v>415</v>
      </c>
      <c r="M94" s="377" t="s">
        <v>10</v>
      </c>
      <c r="N94" s="519">
        <v>1</v>
      </c>
      <c r="O94" s="549"/>
      <c r="P94" s="227"/>
      <c r="Q94" s="126">
        <f t="shared" si="49"/>
        <v>0</v>
      </c>
      <c r="R94" s="545">
        <f t="shared" si="31"/>
        <v>0</v>
      </c>
      <c r="S94" s="696"/>
      <c r="T94" s="698"/>
      <c r="U94" s="673"/>
      <c r="V94" s="650"/>
      <c r="W94" s="109" t="e">
        <f t="shared" si="39"/>
        <v>#DIV/0!</v>
      </c>
      <c r="X94" s="520" t="e">
        <f t="shared" si="32"/>
        <v>#DIV/0!</v>
      </c>
      <c r="Y94" s="676"/>
      <c r="Z94" s="650"/>
      <c r="AA94" s="673"/>
      <c r="AB94" s="650"/>
      <c r="AC94" s="109" t="e">
        <f t="shared" si="41"/>
        <v>#DIV/0!</v>
      </c>
      <c r="AD94" s="520" t="e">
        <f t="shared" si="33"/>
        <v>#DIV/0!</v>
      </c>
      <c r="AE94" s="676"/>
      <c r="AF94" s="650"/>
      <c r="AG94" s="673"/>
      <c r="AH94" s="650"/>
      <c r="AI94" s="109" t="e">
        <f t="shared" si="43"/>
        <v>#DIV/0!</v>
      </c>
      <c r="AJ94" s="520" t="e">
        <f t="shared" si="34"/>
        <v>#DIV/0!</v>
      </c>
      <c r="AK94" s="676"/>
      <c r="AL94" s="650"/>
      <c r="AM94" s="673"/>
      <c r="AN94" s="650"/>
      <c r="AO94" s="109" t="e">
        <f t="shared" si="45"/>
        <v>#DIV/0!</v>
      </c>
      <c r="AP94" s="520" t="e">
        <f t="shared" si="35"/>
        <v>#DIV/0!</v>
      </c>
      <c r="AQ94" s="676"/>
      <c r="AR94" s="650"/>
      <c r="AS94" s="673"/>
      <c r="AT94" s="650"/>
      <c r="AU94" s="109" t="e">
        <f t="shared" si="47"/>
        <v>#DIV/0!</v>
      </c>
      <c r="AV94" s="520" t="e">
        <f t="shared" si="36"/>
        <v>#DIV/0!</v>
      </c>
      <c r="AW94" s="676"/>
      <c r="AX94" s="650"/>
      <c r="AY94" s="673"/>
    </row>
    <row r="95" spans="1:51" s="342" customFormat="1" ht="15" customHeight="1" x14ac:dyDescent="0.25">
      <c r="A95" s="121">
        <v>4</v>
      </c>
      <c r="B95" s="518" t="s">
        <v>307</v>
      </c>
      <c r="C95" s="518" t="s">
        <v>308</v>
      </c>
      <c r="D95" s="518" t="s">
        <v>492</v>
      </c>
      <c r="E95" s="706"/>
      <c r="F95" s="518" t="str">
        <f t="shared" si="37"/>
        <v>040001TTPL</v>
      </c>
      <c r="G95" s="105" t="s">
        <v>195</v>
      </c>
      <c r="H95" s="105">
        <v>323.57</v>
      </c>
      <c r="I95" s="106" t="s">
        <v>78</v>
      </c>
      <c r="J95" s="105" t="s">
        <v>114</v>
      </c>
      <c r="K95" s="105" t="s">
        <v>410</v>
      </c>
      <c r="L95" s="105" t="s">
        <v>416</v>
      </c>
      <c r="M95" s="377" t="s">
        <v>10</v>
      </c>
      <c r="N95" s="519">
        <v>1</v>
      </c>
      <c r="O95" s="549"/>
      <c r="P95" s="227"/>
      <c r="Q95" s="126">
        <f t="shared" si="49"/>
        <v>0</v>
      </c>
      <c r="R95" s="545">
        <f t="shared" si="31"/>
        <v>0</v>
      </c>
      <c r="S95" s="696"/>
      <c r="T95" s="698"/>
      <c r="U95" s="673"/>
      <c r="V95" s="650"/>
      <c r="W95" s="109" t="e">
        <f t="shared" si="39"/>
        <v>#DIV/0!</v>
      </c>
      <c r="X95" s="520" t="e">
        <f t="shared" si="32"/>
        <v>#DIV/0!</v>
      </c>
      <c r="Y95" s="676"/>
      <c r="Z95" s="650"/>
      <c r="AA95" s="673"/>
      <c r="AB95" s="650"/>
      <c r="AC95" s="109" t="e">
        <f t="shared" si="41"/>
        <v>#DIV/0!</v>
      </c>
      <c r="AD95" s="520" t="e">
        <f t="shared" si="33"/>
        <v>#DIV/0!</v>
      </c>
      <c r="AE95" s="676"/>
      <c r="AF95" s="650"/>
      <c r="AG95" s="673"/>
      <c r="AH95" s="650"/>
      <c r="AI95" s="109" t="e">
        <f t="shared" si="43"/>
        <v>#DIV/0!</v>
      </c>
      <c r="AJ95" s="520" t="e">
        <f t="shared" si="34"/>
        <v>#DIV/0!</v>
      </c>
      <c r="AK95" s="676"/>
      <c r="AL95" s="650"/>
      <c r="AM95" s="673"/>
      <c r="AN95" s="650"/>
      <c r="AO95" s="109" t="e">
        <f t="shared" si="45"/>
        <v>#DIV/0!</v>
      </c>
      <c r="AP95" s="520" t="e">
        <f t="shared" si="35"/>
        <v>#DIV/0!</v>
      </c>
      <c r="AQ95" s="676"/>
      <c r="AR95" s="650"/>
      <c r="AS95" s="673"/>
      <c r="AT95" s="650"/>
      <c r="AU95" s="109" t="e">
        <f t="shared" si="47"/>
        <v>#DIV/0!</v>
      </c>
      <c r="AV95" s="520" t="e">
        <f t="shared" si="36"/>
        <v>#DIV/0!</v>
      </c>
      <c r="AW95" s="676"/>
      <c r="AX95" s="650"/>
      <c r="AY95" s="673"/>
    </row>
    <row r="96" spans="1:51" s="342" customFormat="1" ht="15" customHeight="1" x14ac:dyDescent="0.25">
      <c r="A96" s="121">
        <v>4</v>
      </c>
      <c r="B96" s="518" t="s">
        <v>307</v>
      </c>
      <c r="C96" s="518" t="s">
        <v>308</v>
      </c>
      <c r="D96" s="518" t="s">
        <v>492</v>
      </c>
      <c r="E96" s="706"/>
      <c r="F96" s="518" t="str">
        <f t="shared" si="37"/>
        <v>040001TTPL</v>
      </c>
      <c r="G96" s="105" t="s">
        <v>195</v>
      </c>
      <c r="H96" s="105">
        <v>59.21</v>
      </c>
      <c r="I96" s="106" t="s">
        <v>78</v>
      </c>
      <c r="J96" s="105" t="s">
        <v>114</v>
      </c>
      <c r="K96" s="105" t="s">
        <v>410</v>
      </c>
      <c r="L96" s="105" t="s">
        <v>417</v>
      </c>
      <c r="M96" s="377" t="s">
        <v>10</v>
      </c>
      <c r="N96" s="519">
        <v>1</v>
      </c>
      <c r="O96" s="549"/>
      <c r="P96" s="227"/>
      <c r="Q96" s="126">
        <f t="shared" si="49"/>
        <v>0</v>
      </c>
      <c r="R96" s="545">
        <f t="shared" si="31"/>
        <v>0</v>
      </c>
      <c r="S96" s="696"/>
      <c r="T96" s="698"/>
      <c r="U96" s="673"/>
      <c r="V96" s="650"/>
      <c r="W96" s="109" t="e">
        <f t="shared" si="39"/>
        <v>#DIV/0!</v>
      </c>
      <c r="X96" s="520" t="e">
        <f t="shared" si="32"/>
        <v>#DIV/0!</v>
      </c>
      <c r="Y96" s="676"/>
      <c r="Z96" s="650"/>
      <c r="AA96" s="673"/>
      <c r="AB96" s="650"/>
      <c r="AC96" s="109" t="e">
        <f t="shared" si="41"/>
        <v>#DIV/0!</v>
      </c>
      <c r="AD96" s="520" t="e">
        <f t="shared" si="33"/>
        <v>#DIV/0!</v>
      </c>
      <c r="AE96" s="676"/>
      <c r="AF96" s="650"/>
      <c r="AG96" s="673"/>
      <c r="AH96" s="650"/>
      <c r="AI96" s="109" t="e">
        <f t="shared" si="43"/>
        <v>#DIV/0!</v>
      </c>
      <c r="AJ96" s="520" t="e">
        <f t="shared" si="34"/>
        <v>#DIV/0!</v>
      </c>
      <c r="AK96" s="676"/>
      <c r="AL96" s="650"/>
      <c r="AM96" s="673"/>
      <c r="AN96" s="650"/>
      <c r="AO96" s="109" t="e">
        <f t="shared" si="45"/>
        <v>#DIV/0!</v>
      </c>
      <c r="AP96" s="520" t="e">
        <f t="shared" si="35"/>
        <v>#DIV/0!</v>
      </c>
      <c r="AQ96" s="676"/>
      <c r="AR96" s="650"/>
      <c r="AS96" s="673"/>
      <c r="AT96" s="650"/>
      <c r="AU96" s="109" t="e">
        <f t="shared" si="47"/>
        <v>#DIV/0!</v>
      </c>
      <c r="AV96" s="520" t="e">
        <f t="shared" si="36"/>
        <v>#DIV/0!</v>
      </c>
      <c r="AW96" s="676"/>
      <c r="AX96" s="650"/>
      <c r="AY96" s="673"/>
    </row>
    <row r="97" spans="1:51" s="342" customFormat="1" ht="15" customHeight="1" x14ac:dyDescent="0.25">
      <c r="A97" s="121">
        <v>4</v>
      </c>
      <c r="B97" s="518" t="s">
        <v>307</v>
      </c>
      <c r="C97" s="518" t="s">
        <v>308</v>
      </c>
      <c r="D97" s="518" t="s">
        <v>492</v>
      </c>
      <c r="E97" s="706"/>
      <c r="F97" s="518" t="str">
        <f t="shared" si="37"/>
        <v>040001TTPL</v>
      </c>
      <c r="G97" s="105" t="s">
        <v>195</v>
      </c>
      <c r="H97" s="105">
        <v>385.57</v>
      </c>
      <c r="I97" s="106" t="s">
        <v>78</v>
      </c>
      <c r="J97" s="105" t="s">
        <v>114</v>
      </c>
      <c r="K97" s="105" t="s">
        <v>410</v>
      </c>
      <c r="L97" s="105" t="s">
        <v>418</v>
      </c>
      <c r="M97" s="377" t="s">
        <v>10</v>
      </c>
      <c r="N97" s="519">
        <v>1</v>
      </c>
      <c r="O97" s="549"/>
      <c r="P97" s="227"/>
      <c r="Q97" s="126">
        <f t="shared" si="49"/>
        <v>0</v>
      </c>
      <c r="R97" s="545">
        <f t="shared" si="31"/>
        <v>0</v>
      </c>
      <c r="S97" s="696"/>
      <c r="T97" s="698"/>
      <c r="U97" s="673"/>
      <c r="V97" s="650"/>
      <c r="W97" s="109" t="e">
        <f t="shared" si="39"/>
        <v>#DIV/0!</v>
      </c>
      <c r="X97" s="520" t="e">
        <f t="shared" si="32"/>
        <v>#DIV/0!</v>
      </c>
      <c r="Y97" s="676"/>
      <c r="Z97" s="650"/>
      <c r="AA97" s="673"/>
      <c r="AB97" s="650"/>
      <c r="AC97" s="109" t="e">
        <f t="shared" si="41"/>
        <v>#DIV/0!</v>
      </c>
      <c r="AD97" s="520" t="e">
        <f t="shared" si="33"/>
        <v>#DIV/0!</v>
      </c>
      <c r="AE97" s="676"/>
      <c r="AF97" s="650"/>
      <c r="AG97" s="673"/>
      <c r="AH97" s="650"/>
      <c r="AI97" s="109" t="e">
        <f t="shared" si="43"/>
        <v>#DIV/0!</v>
      </c>
      <c r="AJ97" s="520" t="e">
        <f t="shared" si="34"/>
        <v>#DIV/0!</v>
      </c>
      <c r="AK97" s="676"/>
      <c r="AL97" s="650"/>
      <c r="AM97" s="673"/>
      <c r="AN97" s="650"/>
      <c r="AO97" s="109" t="e">
        <f t="shared" si="45"/>
        <v>#DIV/0!</v>
      </c>
      <c r="AP97" s="520" t="e">
        <f t="shared" si="35"/>
        <v>#DIV/0!</v>
      </c>
      <c r="AQ97" s="676"/>
      <c r="AR97" s="650"/>
      <c r="AS97" s="673"/>
      <c r="AT97" s="650"/>
      <c r="AU97" s="109" t="e">
        <f t="shared" si="47"/>
        <v>#DIV/0!</v>
      </c>
      <c r="AV97" s="520" t="e">
        <f t="shared" si="36"/>
        <v>#DIV/0!</v>
      </c>
      <c r="AW97" s="676"/>
      <c r="AX97" s="650"/>
      <c r="AY97" s="673"/>
    </row>
    <row r="98" spans="1:51" s="342" customFormat="1" ht="15" customHeight="1" x14ac:dyDescent="0.25">
      <c r="A98" s="121">
        <v>4</v>
      </c>
      <c r="B98" s="518" t="s">
        <v>307</v>
      </c>
      <c r="C98" s="518" t="s">
        <v>308</v>
      </c>
      <c r="D98" s="518" t="s">
        <v>492</v>
      </c>
      <c r="E98" s="706"/>
      <c r="F98" s="518" t="str">
        <f t="shared" si="37"/>
        <v>040001TTPL</v>
      </c>
      <c r="G98" s="105" t="s">
        <v>195</v>
      </c>
      <c r="H98" s="105">
        <v>18.489999999999998</v>
      </c>
      <c r="I98" s="106" t="s">
        <v>78</v>
      </c>
      <c r="J98" s="105" t="s">
        <v>114</v>
      </c>
      <c r="K98" s="105" t="s">
        <v>410</v>
      </c>
      <c r="L98" s="105" t="s">
        <v>419</v>
      </c>
      <c r="M98" s="377" t="s">
        <v>10</v>
      </c>
      <c r="N98" s="519">
        <v>1</v>
      </c>
      <c r="O98" s="549"/>
      <c r="P98" s="227"/>
      <c r="Q98" s="126">
        <f t="shared" si="49"/>
        <v>0</v>
      </c>
      <c r="R98" s="545">
        <f t="shared" si="31"/>
        <v>0</v>
      </c>
      <c r="S98" s="696"/>
      <c r="T98" s="698"/>
      <c r="U98" s="673"/>
      <c r="V98" s="650"/>
      <c r="W98" s="109" t="e">
        <f t="shared" si="39"/>
        <v>#DIV/0!</v>
      </c>
      <c r="X98" s="520" t="e">
        <f t="shared" si="32"/>
        <v>#DIV/0!</v>
      </c>
      <c r="Y98" s="676"/>
      <c r="Z98" s="650"/>
      <c r="AA98" s="673"/>
      <c r="AB98" s="650"/>
      <c r="AC98" s="109" t="e">
        <f t="shared" si="41"/>
        <v>#DIV/0!</v>
      </c>
      <c r="AD98" s="520" t="e">
        <f t="shared" si="33"/>
        <v>#DIV/0!</v>
      </c>
      <c r="AE98" s="676"/>
      <c r="AF98" s="650"/>
      <c r="AG98" s="673"/>
      <c r="AH98" s="650"/>
      <c r="AI98" s="109" t="e">
        <f t="shared" si="43"/>
        <v>#DIV/0!</v>
      </c>
      <c r="AJ98" s="520" t="e">
        <f t="shared" si="34"/>
        <v>#DIV/0!</v>
      </c>
      <c r="AK98" s="676"/>
      <c r="AL98" s="650"/>
      <c r="AM98" s="673"/>
      <c r="AN98" s="650"/>
      <c r="AO98" s="109" t="e">
        <f t="shared" si="45"/>
        <v>#DIV/0!</v>
      </c>
      <c r="AP98" s="520" t="e">
        <f t="shared" si="35"/>
        <v>#DIV/0!</v>
      </c>
      <c r="AQ98" s="676"/>
      <c r="AR98" s="650"/>
      <c r="AS98" s="673"/>
      <c r="AT98" s="650"/>
      <c r="AU98" s="109" t="e">
        <f t="shared" si="47"/>
        <v>#DIV/0!</v>
      </c>
      <c r="AV98" s="520" t="e">
        <f t="shared" si="36"/>
        <v>#DIV/0!</v>
      </c>
      <c r="AW98" s="676"/>
      <c r="AX98" s="650"/>
      <c r="AY98" s="673"/>
    </row>
    <row r="99" spans="1:51" s="342" customFormat="1" ht="15" customHeight="1" x14ac:dyDescent="0.25">
      <c r="A99" s="121">
        <v>4</v>
      </c>
      <c r="B99" s="518" t="s">
        <v>307</v>
      </c>
      <c r="C99" s="518" t="s">
        <v>308</v>
      </c>
      <c r="D99" s="518" t="s">
        <v>492</v>
      </c>
      <c r="E99" s="706"/>
      <c r="F99" s="518" t="str">
        <f t="shared" si="37"/>
        <v>040001TTPL</v>
      </c>
      <c r="G99" s="105" t="s">
        <v>195</v>
      </c>
      <c r="H99" s="105">
        <v>10.51</v>
      </c>
      <c r="I99" s="106" t="s">
        <v>78</v>
      </c>
      <c r="J99" s="105" t="s">
        <v>114</v>
      </c>
      <c r="K99" s="105" t="s">
        <v>410</v>
      </c>
      <c r="L99" s="105" t="s">
        <v>420</v>
      </c>
      <c r="M99" s="377" t="s">
        <v>10</v>
      </c>
      <c r="N99" s="519">
        <v>1</v>
      </c>
      <c r="O99" s="549"/>
      <c r="P99" s="227"/>
      <c r="Q99" s="126">
        <f t="shared" si="49"/>
        <v>0</v>
      </c>
      <c r="R99" s="545">
        <f t="shared" si="31"/>
        <v>0</v>
      </c>
      <c r="S99" s="696"/>
      <c r="T99" s="698"/>
      <c r="U99" s="673"/>
      <c r="V99" s="650"/>
      <c r="W99" s="109" t="e">
        <f t="shared" si="39"/>
        <v>#DIV/0!</v>
      </c>
      <c r="X99" s="520" t="e">
        <f t="shared" si="32"/>
        <v>#DIV/0!</v>
      </c>
      <c r="Y99" s="676"/>
      <c r="Z99" s="650"/>
      <c r="AA99" s="673"/>
      <c r="AB99" s="650"/>
      <c r="AC99" s="109" t="e">
        <f t="shared" si="41"/>
        <v>#DIV/0!</v>
      </c>
      <c r="AD99" s="520" t="e">
        <f t="shared" si="33"/>
        <v>#DIV/0!</v>
      </c>
      <c r="AE99" s="676"/>
      <c r="AF99" s="650"/>
      <c r="AG99" s="673"/>
      <c r="AH99" s="650"/>
      <c r="AI99" s="109" t="e">
        <f t="shared" si="43"/>
        <v>#DIV/0!</v>
      </c>
      <c r="AJ99" s="520" t="e">
        <f t="shared" si="34"/>
        <v>#DIV/0!</v>
      </c>
      <c r="AK99" s="676"/>
      <c r="AL99" s="650"/>
      <c r="AM99" s="673"/>
      <c r="AN99" s="650"/>
      <c r="AO99" s="109" t="e">
        <f t="shared" si="45"/>
        <v>#DIV/0!</v>
      </c>
      <c r="AP99" s="520" t="e">
        <f t="shared" si="35"/>
        <v>#DIV/0!</v>
      </c>
      <c r="AQ99" s="676"/>
      <c r="AR99" s="650"/>
      <c r="AS99" s="673"/>
      <c r="AT99" s="650"/>
      <c r="AU99" s="109" t="e">
        <f t="shared" si="47"/>
        <v>#DIV/0!</v>
      </c>
      <c r="AV99" s="520" t="e">
        <f t="shared" si="36"/>
        <v>#DIV/0!</v>
      </c>
      <c r="AW99" s="676"/>
      <c r="AX99" s="650"/>
      <c r="AY99" s="673"/>
    </row>
    <row r="100" spans="1:51" s="342" customFormat="1" ht="15" customHeight="1" x14ac:dyDescent="0.25">
      <c r="A100" s="121">
        <v>4</v>
      </c>
      <c r="B100" s="518" t="s">
        <v>307</v>
      </c>
      <c r="C100" s="518" t="s">
        <v>308</v>
      </c>
      <c r="D100" s="518" t="s">
        <v>492</v>
      </c>
      <c r="E100" s="706"/>
      <c r="F100" s="518" t="str">
        <f t="shared" si="37"/>
        <v>040001TTPL</v>
      </c>
      <c r="G100" s="105" t="s">
        <v>195</v>
      </c>
      <c r="H100" s="105">
        <v>382.28</v>
      </c>
      <c r="I100" s="106" t="s">
        <v>78</v>
      </c>
      <c r="J100" s="105" t="s">
        <v>114</v>
      </c>
      <c r="K100" s="105" t="s">
        <v>410</v>
      </c>
      <c r="L100" s="105" t="s">
        <v>421</v>
      </c>
      <c r="M100" s="377" t="s">
        <v>10</v>
      </c>
      <c r="N100" s="519">
        <v>1</v>
      </c>
      <c r="O100" s="549"/>
      <c r="P100" s="227"/>
      <c r="Q100" s="126">
        <f t="shared" si="49"/>
        <v>0</v>
      </c>
      <c r="R100" s="545">
        <f t="shared" si="31"/>
        <v>0</v>
      </c>
      <c r="S100" s="696"/>
      <c r="T100" s="698"/>
      <c r="U100" s="673"/>
      <c r="V100" s="650"/>
      <c r="W100" s="109" t="e">
        <f t="shared" si="39"/>
        <v>#DIV/0!</v>
      </c>
      <c r="X100" s="520" t="e">
        <f t="shared" si="32"/>
        <v>#DIV/0!</v>
      </c>
      <c r="Y100" s="676"/>
      <c r="Z100" s="650"/>
      <c r="AA100" s="673"/>
      <c r="AB100" s="650"/>
      <c r="AC100" s="109" t="e">
        <f t="shared" si="41"/>
        <v>#DIV/0!</v>
      </c>
      <c r="AD100" s="520" t="e">
        <f t="shared" si="33"/>
        <v>#DIV/0!</v>
      </c>
      <c r="AE100" s="676"/>
      <c r="AF100" s="650"/>
      <c r="AG100" s="673"/>
      <c r="AH100" s="650"/>
      <c r="AI100" s="109" t="e">
        <f t="shared" si="43"/>
        <v>#DIV/0!</v>
      </c>
      <c r="AJ100" s="520" t="e">
        <f t="shared" si="34"/>
        <v>#DIV/0!</v>
      </c>
      <c r="AK100" s="676"/>
      <c r="AL100" s="650"/>
      <c r="AM100" s="673"/>
      <c r="AN100" s="650"/>
      <c r="AO100" s="109" t="e">
        <f t="shared" si="45"/>
        <v>#DIV/0!</v>
      </c>
      <c r="AP100" s="520" t="e">
        <f t="shared" si="35"/>
        <v>#DIV/0!</v>
      </c>
      <c r="AQ100" s="676"/>
      <c r="AR100" s="650"/>
      <c r="AS100" s="673"/>
      <c r="AT100" s="650"/>
      <c r="AU100" s="109" t="e">
        <f t="shared" si="47"/>
        <v>#DIV/0!</v>
      </c>
      <c r="AV100" s="520" t="e">
        <f t="shared" si="36"/>
        <v>#DIV/0!</v>
      </c>
      <c r="AW100" s="676"/>
      <c r="AX100" s="650"/>
      <c r="AY100" s="673"/>
    </row>
    <row r="101" spans="1:51" s="342" customFormat="1" ht="15" customHeight="1" x14ac:dyDescent="0.25">
      <c r="A101" s="121">
        <v>4</v>
      </c>
      <c r="B101" s="518" t="s">
        <v>307</v>
      </c>
      <c r="C101" s="518" t="s">
        <v>308</v>
      </c>
      <c r="D101" s="518" t="s">
        <v>492</v>
      </c>
      <c r="E101" s="706"/>
      <c r="F101" s="518" t="str">
        <f t="shared" si="37"/>
        <v>040001TTPL</v>
      </c>
      <c r="G101" s="105" t="s">
        <v>195</v>
      </c>
      <c r="H101" s="105">
        <v>107.46</v>
      </c>
      <c r="I101" s="106" t="s">
        <v>78</v>
      </c>
      <c r="J101" s="105" t="s">
        <v>114</v>
      </c>
      <c r="K101" s="105" t="s">
        <v>410</v>
      </c>
      <c r="L101" s="105" t="s">
        <v>422</v>
      </c>
      <c r="M101" s="377" t="s">
        <v>10</v>
      </c>
      <c r="N101" s="519">
        <v>1</v>
      </c>
      <c r="O101" s="549"/>
      <c r="P101" s="227"/>
      <c r="Q101" s="126">
        <f t="shared" si="49"/>
        <v>0</v>
      </c>
      <c r="R101" s="545">
        <f t="shared" si="31"/>
        <v>0</v>
      </c>
      <c r="S101" s="696"/>
      <c r="T101" s="698"/>
      <c r="U101" s="673"/>
      <c r="V101" s="650"/>
      <c r="W101" s="109" t="e">
        <f t="shared" si="39"/>
        <v>#DIV/0!</v>
      </c>
      <c r="X101" s="520" t="e">
        <f t="shared" si="32"/>
        <v>#DIV/0!</v>
      </c>
      <c r="Y101" s="676"/>
      <c r="Z101" s="650"/>
      <c r="AA101" s="673"/>
      <c r="AB101" s="650"/>
      <c r="AC101" s="109" t="e">
        <f t="shared" si="41"/>
        <v>#DIV/0!</v>
      </c>
      <c r="AD101" s="520" t="e">
        <f t="shared" si="33"/>
        <v>#DIV/0!</v>
      </c>
      <c r="AE101" s="676"/>
      <c r="AF101" s="650"/>
      <c r="AG101" s="673"/>
      <c r="AH101" s="650"/>
      <c r="AI101" s="109" t="e">
        <f t="shared" si="43"/>
        <v>#DIV/0!</v>
      </c>
      <c r="AJ101" s="520" t="e">
        <f t="shared" si="34"/>
        <v>#DIV/0!</v>
      </c>
      <c r="AK101" s="676"/>
      <c r="AL101" s="650"/>
      <c r="AM101" s="673"/>
      <c r="AN101" s="650"/>
      <c r="AO101" s="109" t="e">
        <f t="shared" si="45"/>
        <v>#DIV/0!</v>
      </c>
      <c r="AP101" s="520" t="e">
        <f t="shared" si="35"/>
        <v>#DIV/0!</v>
      </c>
      <c r="AQ101" s="676"/>
      <c r="AR101" s="650"/>
      <c r="AS101" s="673"/>
      <c r="AT101" s="650"/>
      <c r="AU101" s="109" t="e">
        <f t="shared" si="47"/>
        <v>#DIV/0!</v>
      </c>
      <c r="AV101" s="520" t="e">
        <f t="shared" si="36"/>
        <v>#DIV/0!</v>
      </c>
      <c r="AW101" s="676"/>
      <c r="AX101" s="650"/>
      <c r="AY101" s="673"/>
    </row>
    <row r="102" spans="1:51" s="342" customFormat="1" ht="15" customHeight="1" x14ac:dyDescent="0.25">
      <c r="A102" s="121">
        <v>4</v>
      </c>
      <c r="B102" s="518" t="s">
        <v>307</v>
      </c>
      <c r="C102" s="518" t="s">
        <v>308</v>
      </c>
      <c r="D102" s="518" t="s">
        <v>492</v>
      </c>
      <c r="E102" s="706"/>
      <c r="F102" s="518" t="str">
        <f t="shared" si="37"/>
        <v>040001TTPL</v>
      </c>
      <c r="G102" s="105" t="s">
        <v>195</v>
      </c>
      <c r="H102" s="105">
        <v>5.2</v>
      </c>
      <c r="I102" s="106" t="s">
        <v>78</v>
      </c>
      <c r="J102" s="105" t="s">
        <v>114</v>
      </c>
      <c r="K102" s="105" t="s">
        <v>410</v>
      </c>
      <c r="L102" s="105" t="s">
        <v>423</v>
      </c>
      <c r="M102" s="377" t="s">
        <v>10</v>
      </c>
      <c r="N102" s="519">
        <v>1</v>
      </c>
      <c r="O102" s="549"/>
      <c r="P102" s="227"/>
      <c r="Q102" s="126">
        <f t="shared" si="49"/>
        <v>0</v>
      </c>
      <c r="R102" s="545">
        <f t="shared" si="31"/>
        <v>0</v>
      </c>
      <c r="S102" s="696"/>
      <c r="T102" s="698"/>
      <c r="U102" s="673"/>
      <c r="V102" s="650"/>
      <c r="W102" s="109" t="e">
        <f t="shared" si="39"/>
        <v>#DIV/0!</v>
      </c>
      <c r="X102" s="520" t="e">
        <f t="shared" si="32"/>
        <v>#DIV/0!</v>
      </c>
      <c r="Y102" s="676"/>
      <c r="Z102" s="650"/>
      <c r="AA102" s="673"/>
      <c r="AB102" s="650"/>
      <c r="AC102" s="109" t="e">
        <f t="shared" si="41"/>
        <v>#DIV/0!</v>
      </c>
      <c r="AD102" s="520" t="e">
        <f t="shared" si="33"/>
        <v>#DIV/0!</v>
      </c>
      <c r="AE102" s="676"/>
      <c r="AF102" s="650"/>
      <c r="AG102" s="673"/>
      <c r="AH102" s="650"/>
      <c r="AI102" s="109" t="e">
        <f t="shared" si="43"/>
        <v>#DIV/0!</v>
      </c>
      <c r="AJ102" s="520" t="e">
        <f t="shared" si="34"/>
        <v>#DIV/0!</v>
      </c>
      <c r="AK102" s="676"/>
      <c r="AL102" s="650"/>
      <c r="AM102" s="673"/>
      <c r="AN102" s="650"/>
      <c r="AO102" s="109" t="e">
        <f t="shared" si="45"/>
        <v>#DIV/0!</v>
      </c>
      <c r="AP102" s="520" t="e">
        <f t="shared" si="35"/>
        <v>#DIV/0!</v>
      </c>
      <c r="AQ102" s="676"/>
      <c r="AR102" s="650"/>
      <c r="AS102" s="673"/>
      <c r="AT102" s="650"/>
      <c r="AU102" s="109" t="e">
        <f t="shared" si="47"/>
        <v>#DIV/0!</v>
      </c>
      <c r="AV102" s="520" t="e">
        <f t="shared" si="36"/>
        <v>#DIV/0!</v>
      </c>
      <c r="AW102" s="676"/>
      <c r="AX102" s="650"/>
      <c r="AY102" s="673"/>
    </row>
    <row r="103" spans="1:51" s="342" customFormat="1" ht="15" customHeight="1" x14ac:dyDescent="0.25">
      <c r="A103" s="121">
        <v>4</v>
      </c>
      <c r="B103" s="518" t="s">
        <v>307</v>
      </c>
      <c r="C103" s="518" t="s">
        <v>308</v>
      </c>
      <c r="D103" s="518" t="s">
        <v>492</v>
      </c>
      <c r="E103" s="706"/>
      <c r="F103" s="518" t="str">
        <f t="shared" si="37"/>
        <v>040001TTPL</v>
      </c>
      <c r="G103" s="105" t="s">
        <v>205</v>
      </c>
      <c r="H103" s="105">
        <v>20.64</v>
      </c>
      <c r="I103" s="106" t="s">
        <v>78</v>
      </c>
      <c r="J103" s="105" t="s">
        <v>114</v>
      </c>
      <c r="K103" s="105" t="s">
        <v>410</v>
      </c>
      <c r="L103" s="105" t="s">
        <v>390</v>
      </c>
      <c r="M103" s="377" t="s">
        <v>10</v>
      </c>
      <c r="N103" s="519">
        <v>1</v>
      </c>
      <c r="O103" s="549"/>
      <c r="P103" s="227"/>
      <c r="Q103" s="126">
        <f t="shared" si="49"/>
        <v>0</v>
      </c>
      <c r="R103" s="545">
        <f t="shared" si="31"/>
        <v>0</v>
      </c>
      <c r="S103" s="696"/>
      <c r="T103" s="698"/>
      <c r="U103" s="673"/>
      <c r="V103" s="650"/>
      <c r="W103" s="109" t="e">
        <f t="shared" si="39"/>
        <v>#DIV/0!</v>
      </c>
      <c r="X103" s="520" t="e">
        <f t="shared" si="32"/>
        <v>#DIV/0!</v>
      </c>
      <c r="Y103" s="676"/>
      <c r="Z103" s="650"/>
      <c r="AA103" s="673"/>
      <c r="AB103" s="650"/>
      <c r="AC103" s="109" t="e">
        <f t="shared" si="41"/>
        <v>#DIV/0!</v>
      </c>
      <c r="AD103" s="520" t="e">
        <f t="shared" si="33"/>
        <v>#DIV/0!</v>
      </c>
      <c r="AE103" s="676"/>
      <c r="AF103" s="650"/>
      <c r="AG103" s="673"/>
      <c r="AH103" s="650"/>
      <c r="AI103" s="109" t="e">
        <f t="shared" si="43"/>
        <v>#DIV/0!</v>
      </c>
      <c r="AJ103" s="520" t="e">
        <f t="shared" si="34"/>
        <v>#DIV/0!</v>
      </c>
      <c r="AK103" s="676"/>
      <c r="AL103" s="650"/>
      <c r="AM103" s="673"/>
      <c r="AN103" s="650"/>
      <c r="AO103" s="109" t="e">
        <f t="shared" si="45"/>
        <v>#DIV/0!</v>
      </c>
      <c r="AP103" s="520" t="e">
        <f t="shared" si="35"/>
        <v>#DIV/0!</v>
      </c>
      <c r="AQ103" s="676"/>
      <c r="AR103" s="650"/>
      <c r="AS103" s="673"/>
      <c r="AT103" s="650"/>
      <c r="AU103" s="109" t="e">
        <f t="shared" si="47"/>
        <v>#DIV/0!</v>
      </c>
      <c r="AV103" s="520" t="e">
        <f t="shared" si="36"/>
        <v>#DIV/0!</v>
      </c>
      <c r="AW103" s="676"/>
      <c r="AX103" s="650"/>
      <c r="AY103" s="673"/>
    </row>
    <row r="104" spans="1:51" s="342" customFormat="1" ht="15" customHeight="1" x14ac:dyDescent="0.25">
      <c r="A104" s="121">
        <v>4</v>
      </c>
      <c r="B104" s="518" t="s">
        <v>307</v>
      </c>
      <c r="C104" s="518" t="s">
        <v>308</v>
      </c>
      <c r="D104" s="518" t="s">
        <v>492</v>
      </c>
      <c r="E104" s="706"/>
      <c r="F104" s="518" t="str">
        <f t="shared" si="37"/>
        <v>040001TTPL</v>
      </c>
      <c r="G104" s="105" t="s">
        <v>172</v>
      </c>
      <c r="H104" s="105">
        <v>1521.74</v>
      </c>
      <c r="I104" s="106" t="s">
        <v>78</v>
      </c>
      <c r="J104" s="105" t="s">
        <v>114</v>
      </c>
      <c r="K104" s="105" t="s">
        <v>424</v>
      </c>
      <c r="L104" s="105" t="s">
        <v>425</v>
      </c>
      <c r="M104" s="377" t="s">
        <v>10</v>
      </c>
      <c r="N104" s="519">
        <v>1</v>
      </c>
      <c r="O104" s="549"/>
      <c r="P104" s="227"/>
      <c r="Q104" s="126">
        <f t="shared" si="49"/>
        <v>0</v>
      </c>
      <c r="R104" s="545">
        <f t="shared" si="31"/>
        <v>0</v>
      </c>
      <c r="S104" s="696"/>
      <c r="T104" s="698"/>
      <c r="U104" s="673"/>
      <c r="V104" s="650"/>
      <c r="W104" s="109" t="e">
        <f t="shared" si="39"/>
        <v>#DIV/0!</v>
      </c>
      <c r="X104" s="520" t="e">
        <f t="shared" si="32"/>
        <v>#DIV/0!</v>
      </c>
      <c r="Y104" s="676"/>
      <c r="Z104" s="650"/>
      <c r="AA104" s="673"/>
      <c r="AB104" s="650"/>
      <c r="AC104" s="109" t="e">
        <f t="shared" si="41"/>
        <v>#DIV/0!</v>
      </c>
      <c r="AD104" s="520" t="e">
        <f t="shared" si="33"/>
        <v>#DIV/0!</v>
      </c>
      <c r="AE104" s="676"/>
      <c r="AF104" s="650"/>
      <c r="AG104" s="673"/>
      <c r="AH104" s="650"/>
      <c r="AI104" s="109" t="e">
        <f t="shared" si="43"/>
        <v>#DIV/0!</v>
      </c>
      <c r="AJ104" s="520" t="e">
        <f t="shared" si="34"/>
        <v>#DIV/0!</v>
      </c>
      <c r="AK104" s="676"/>
      <c r="AL104" s="650"/>
      <c r="AM104" s="673"/>
      <c r="AN104" s="650"/>
      <c r="AO104" s="109" t="e">
        <f t="shared" si="45"/>
        <v>#DIV/0!</v>
      </c>
      <c r="AP104" s="520" t="e">
        <f t="shared" si="35"/>
        <v>#DIV/0!</v>
      </c>
      <c r="AQ104" s="676"/>
      <c r="AR104" s="650"/>
      <c r="AS104" s="673"/>
      <c r="AT104" s="650"/>
      <c r="AU104" s="109" t="e">
        <f t="shared" si="47"/>
        <v>#DIV/0!</v>
      </c>
      <c r="AV104" s="520" t="e">
        <f t="shared" si="36"/>
        <v>#DIV/0!</v>
      </c>
      <c r="AW104" s="676"/>
      <c r="AX104" s="650"/>
      <c r="AY104" s="673"/>
    </row>
    <row r="105" spans="1:51" s="342" customFormat="1" ht="15" customHeight="1" x14ac:dyDescent="0.25">
      <c r="A105" s="121">
        <v>4</v>
      </c>
      <c r="B105" s="518" t="s">
        <v>307</v>
      </c>
      <c r="C105" s="518" t="s">
        <v>308</v>
      </c>
      <c r="D105" s="518" t="s">
        <v>492</v>
      </c>
      <c r="E105" s="706"/>
      <c r="F105" s="518" t="str">
        <f t="shared" si="37"/>
        <v>040001TTPL</v>
      </c>
      <c r="G105" s="105" t="s">
        <v>172</v>
      </c>
      <c r="H105" s="105">
        <v>213.59</v>
      </c>
      <c r="I105" s="106" t="s">
        <v>78</v>
      </c>
      <c r="J105" s="105" t="s">
        <v>114</v>
      </c>
      <c r="K105" s="105" t="s">
        <v>424</v>
      </c>
      <c r="L105" s="105" t="s">
        <v>426</v>
      </c>
      <c r="M105" s="377" t="s">
        <v>10</v>
      </c>
      <c r="N105" s="519">
        <v>1</v>
      </c>
      <c r="O105" s="549"/>
      <c r="P105" s="227"/>
      <c r="Q105" s="126">
        <f t="shared" si="49"/>
        <v>0</v>
      </c>
      <c r="R105" s="545">
        <f t="shared" si="31"/>
        <v>0</v>
      </c>
      <c r="S105" s="696"/>
      <c r="T105" s="698"/>
      <c r="U105" s="673"/>
      <c r="V105" s="650"/>
      <c r="W105" s="109" t="e">
        <f t="shared" si="39"/>
        <v>#DIV/0!</v>
      </c>
      <c r="X105" s="520" t="e">
        <f t="shared" si="32"/>
        <v>#DIV/0!</v>
      </c>
      <c r="Y105" s="676"/>
      <c r="Z105" s="650"/>
      <c r="AA105" s="673"/>
      <c r="AB105" s="650"/>
      <c r="AC105" s="109" t="e">
        <f t="shared" si="41"/>
        <v>#DIV/0!</v>
      </c>
      <c r="AD105" s="520" t="e">
        <f t="shared" si="33"/>
        <v>#DIV/0!</v>
      </c>
      <c r="AE105" s="676"/>
      <c r="AF105" s="650"/>
      <c r="AG105" s="673"/>
      <c r="AH105" s="650"/>
      <c r="AI105" s="109" t="e">
        <f t="shared" si="43"/>
        <v>#DIV/0!</v>
      </c>
      <c r="AJ105" s="520" t="e">
        <f t="shared" si="34"/>
        <v>#DIV/0!</v>
      </c>
      <c r="AK105" s="676"/>
      <c r="AL105" s="650"/>
      <c r="AM105" s="673"/>
      <c r="AN105" s="650"/>
      <c r="AO105" s="109" t="e">
        <f t="shared" si="45"/>
        <v>#DIV/0!</v>
      </c>
      <c r="AP105" s="520" t="e">
        <f t="shared" si="35"/>
        <v>#DIV/0!</v>
      </c>
      <c r="AQ105" s="676"/>
      <c r="AR105" s="650"/>
      <c r="AS105" s="673"/>
      <c r="AT105" s="650"/>
      <c r="AU105" s="109" t="e">
        <f t="shared" si="47"/>
        <v>#DIV/0!</v>
      </c>
      <c r="AV105" s="520" t="e">
        <f t="shared" si="36"/>
        <v>#DIV/0!</v>
      </c>
      <c r="AW105" s="676"/>
      <c r="AX105" s="650"/>
      <c r="AY105" s="673"/>
    </row>
    <row r="106" spans="1:51" s="342" customFormat="1" ht="15" customHeight="1" x14ac:dyDescent="0.25">
      <c r="A106" s="121">
        <v>4</v>
      </c>
      <c r="B106" s="518" t="s">
        <v>307</v>
      </c>
      <c r="C106" s="518" t="s">
        <v>308</v>
      </c>
      <c r="D106" s="518" t="s">
        <v>492</v>
      </c>
      <c r="E106" s="706"/>
      <c r="F106" s="518" t="str">
        <f t="shared" si="37"/>
        <v>040001TTPL</v>
      </c>
      <c r="G106" s="105" t="s">
        <v>197</v>
      </c>
      <c r="H106" s="105">
        <v>27.13</v>
      </c>
      <c r="I106" s="106" t="s">
        <v>78</v>
      </c>
      <c r="J106" s="105" t="s">
        <v>114</v>
      </c>
      <c r="K106" s="105" t="s">
        <v>424</v>
      </c>
      <c r="L106" s="105" t="s">
        <v>427</v>
      </c>
      <c r="M106" s="377" t="s">
        <v>10</v>
      </c>
      <c r="N106" s="519">
        <v>1</v>
      </c>
      <c r="O106" s="549"/>
      <c r="P106" s="227"/>
      <c r="Q106" s="126">
        <f t="shared" si="49"/>
        <v>0</v>
      </c>
      <c r="R106" s="545">
        <f t="shared" si="31"/>
        <v>0</v>
      </c>
      <c r="S106" s="696"/>
      <c r="T106" s="698"/>
      <c r="U106" s="673"/>
      <c r="V106" s="650"/>
      <c r="W106" s="109" t="e">
        <f t="shared" si="39"/>
        <v>#DIV/0!</v>
      </c>
      <c r="X106" s="520" t="e">
        <f t="shared" si="32"/>
        <v>#DIV/0!</v>
      </c>
      <c r="Y106" s="676"/>
      <c r="Z106" s="650"/>
      <c r="AA106" s="673"/>
      <c r="AB106" s="650"/>
      <c r="AC106" s="109" t="e">
        <f t="shared" si="41"/>
        <v>#DIV/0!</v>
      </c>
      <c r="AD106" s="520" t="e">
        <f t="shared" si="33"/>
        <v>#DIV/0!</v>
      </c>
      <c r="AE106" s="676"/>
      <c r="AF106" s="650"/>
      <c r="AG106" s="673"/>
      <c r="AH106" s="650"/>
      <c r="AI106" s="109" t="e">
        <f t="shared" si="43"/>
        <v>#DIV/0!</v>
      </c>
      <c r="AJ106" s="520" t="e">
        <f t="shared" si="34"/>
        <v>#DIV/0!</v>
      </c>
      <c r="AK106" s="676"/>
      <c r="AL106" s="650"/>
      <c r="AM106" s="673"/>
      <c r="AN106" s="650"/>
      <c r="AO106" s="109" t="e">
        <f t="shared" si="45"/>
        <v>#DIV/0!</v>
      </c>
      <c r="AP106" s="520" t="e">
        <f t="shared" si="35"/>
        <v>#DIV/0!</v>
      </c>
      <c r="AQ106" s="676"/>
      <c r="AR106" s="650"/>
      <c r="AS106" s="673"/>
      <c r="AT106" s="650"/>
      <c r="AU106" s="109" t="e">
        <f t="shared" si="47"/>
        <v>#DIV/0!</v>
      </c>
      <c r="AV106" s="520" t="e">
        <f t="shared" si="36"/>
        <v>#DIV/0!</v>
      </c>
      <c r="AW106" s="676"/>
      <c r="AX106" s="650"/>
      <c r="AY106" s="673"/>
    </row>
    <row r="107" spans="1:51" s="342" customFormat="1" ht="15" customHeight="1" x14ac:dyDescent="0.25">
      <c r="A107" s="121">
        <v>4</v>
      </c>
      <c r="B107" s="518" t="s">
        <v>307</v>
      </c>
      <c r="C107" s="518" t="s">
        <v>308</v>
      </c>
      <c r="D107" s="518" t="s">
        <v>492</v>
      </c>
      <c r="E107" s="706"/>
      <c r="F107" s="518" t="str">
        <f t="shared" si="37"/>
        <v>040001TTPL</v>
      </c>
      <c r="G107" s="105" t="s">
        <v>174</v>
      </c>
      <c r="H107" s="105">
        <v>356.3</v>
      </c>
      <c r="I107" s="106" t="s">
        <v>78</v>
      </c>
      <c r="J107" s="105" t="s">
        <v>114</v>
      </c>
      <c r="K107" s="105" t="s">
        <v>428</v>
      </c>
      <c r="L107" s="105" t="s">
        <v>429</v>
      </c>
      <c r="M107" s="377" t="s">
        <v>10</v>
      </c>
      <c r="N107" s="519">
        <v>1</v>
      </c>
      <c r="O107" s="549"/>
      <c r="P107" s="227"/>
      <c r="Q107" s="126">
        <f t="shared" si="49"/>
        <v>0</v>
      </c>
      <c r="R107" s="545">
        <f t="shared" si="31"/>
        <v>0</v>
      </c>
      <c r="S107" s="696"/>
      <c r="T107" s="698"/>
      <c r="U107" s="673"/>
      <c r="V107" s="650"/>
      <c r="W107" s="109" t="e">
        <f t="shared" si="39"/>
        <v>#DIV/0!</v>
      </c>
      <c r="X107" s="520" t="e">
        <f t="shared" si="32"/>
        <v>#DIV/0!</v>
      </c>
      <c r="Y107" s="676"/>
      <c r="Z107" s="650"/>
      <c r="AA107" s="673"/>
      <c r="AB107" s="650"/>
      <c r="AC107" s="109" t="e">
        <f t="shared" si="41"/>
        <v>#DIV/0!</v>
      </c>
      <c r="AD107" s="520" t="e">
        <f t="shared" si="33"/>
        <v>#DIV/0!</v>
      </c>
      <c r="AE107" s="676"/>
      <c r="AF107" s="650"/>
      <c r="AG107" s="673"/>
      <c r="AH107" s="650"/>
      <c r="AI107" s="109" t="e">
        <f t="shared" si="43"/>
        <v>#DIV/0!</v>
      </c>
      <c r="AJ107" s="520" t="e">
        <f t="shared" si="34"/>
        <v>#DIV/0!</v>
      </c>
      <c r="AK107" s="676"/>
      <c r="AL107" s="650"/>
      <c r="AM107" s="673"/>
      <c r="AN107" s="650"/>
      <c r="AO107" s="109" t="e">
        <f t="shared" si="45"/>
        <v>#DIV/0!</v>
      </c>
      <c r="AP107" s="520" t="e">
        <f t="shared" si="35"/>
        <v>#DIV/0!</v>
      </c>
      <c r="AQ107" s="676"/>
      <c r="AR107" s="650"/>
      <c r="AS107" s="673"/>
      <c r="AT107" s="650"/>
      <c r="AU107" s="109" t="e">
        <f t="shared" si="47"/>
        <v>#DIV/0!</v>
      </c>
      <c r="AV107" s="520" t="e">
        <f t="shared" si="36"/>
        <v>#DIV/0!</v>
      </c>
      <c r="AW107" s="676"/>
      <c r="AX107" s="650"/>
      <c r="AY107" s="673"/>
    </row>
    <row r="108" spans="1:51" s="342" customFormat="1" ht="15" customHeight="1" x14ac:dyDescent="0.25">
      <c r="A108" s="121">
        <v>4</v>
      </c>
      <c r="B108" s="518" t="s">
        <v>307</v>
      </c>
      <c r="C108" s="518" t="s">
        <v>308</v>
      </c>
      <c r="D108" s="518" t="s">
        <v>492</v>
      </c>
      <c r="E108" s="706"/>
      <c r="F108" s="518" t="str">
        <f t="shared" si="37"/>
        <v>040001TTPL</v>
      </c>
      <c r="G108" s="105" t="s">
        <v>197</v>
      </c>
      <c r="H108" s="105">
        <v>429.66</v>
      </c>
      <c r="I108" s="106" t="s">
        <v>78</v>
      </c>
      <c r="J108" s="105" t="s">
        <v>114</v>
      </c>
      <c r="K108" s="105" t="s">
        <v>428</v>
      </c>
      <c r="L108" s="105" t="s">
        <v>430</v>
      </c>
      <c r="M108" s="377" t="s">
        <v>10</v>
      </c>
      <c r="N108" s="519">
        <v>1</v>
      </c>
      <c r="O108" s="549"/>
      <c r="P108" s="227"/>
      <c r="Q108" s="126">
        <f t="shared" si="49"/>
        <v>0</v>
      </c>
      <c r="R108" s="545">
        <f t="shared" si="31"/>
        <v>0</v>
      </c>
      <c r="S108" s="696"/>
      <c r="T108" s="698"/>
      <c r="U108" s="673"/>
      <c r="V108" s="650"/>
      <c r="W108" s="109" t="e">
        <f t="shared" si="39"/>
        <v>#DIV/0!</v>
      </c>
      <c r="X108" s="520" t="e">
        <f t="shared" si="32"/>
        <v>#DIV/0!</v>
      </c>
      <c r="Y108" s="676"/>
      <c r="Z108" s="650"/>
      <c r="AA108" s="673"/>
      <c r="AB108" s="650"/>
      <c r="AC108" s="109" t="e">
        <f t="shared" si="41"/>
        <v>#DIV/0!</v>
      </c>
      <c r="AD108" s="520" t="e">
        <f t="shared" si="33"/>
        <v>#DIV/0!</v>
      </c>
      <c r="AE108" s="676"/>
      <c r="AF108" s="650"/>
      <c r="AG108" s="673"/>
      <c r="AH108" s="650"/>
      <c r="AI108" s="109" t="e">
        <f t="shared" si="43"/>
        <v>#DIV/0!</v>
      </c>
      <c r="AJ108" s="520" t="e">
        <f t="shared" si="34"/>
        <v>#DIV/0!</v>
      </c>
      <c r="AK108" s="676"/>
      <c r="AL108" s="650"/>
      <c r="AM108" s="673"/>
      <c r="AN108" s="650"/>
      <c r="AO108" s="109" t="e">
        <f t="shared" si="45"/>
        <v>#DIV/0!</v>
      </c>
      <c r="AP108" s="520" t="e">
        <f t="shared" si="35"/>
        <v>#DIV/0!</v>
      </c>
      <c r="AQ108" s="676"/>
      <c r="AR108" s="650"/>
      <c r="AS108" s="673"/>
      <c r="AT108" s="650"/>
      <c r="AU108" s="109" t="e">
        <f t="shared" si="47"/>
        <v>#DIV/0!</v>
      </c>
      <c r="AV108" s="520" t="e">
        <f t="shared" si="36"/>
        <v>#DIV/0!</v>
      </c>
      <c r="AW108" s="676"/>
      <c r="AX108" s="650"/>
      <c r="AY108" s="673"/>
    </row>
    <row r="109" spans="1:51" s="342" customFormat="1" ht="15" customHeight="1" x14ac:dyDescent="0.25">
      <c r="A109" s="121">
        <v>4</v>
      </c>
      <c r="B109" s="518" t="s">
        <v>307</v>
      </c>
      <c r="C109" s="518" t="s">
        <v>308</v>
      </c>
      <c r="D109" s="518" t="s">
        <v>492</v>
      </c>
      <c r="E109" s="706"/>
      <c r="F109" s="518" t="str">
        <f t="shared" si="37"/>
        <v>040001TTPL</v>
      </c>
      <c r="G109" s="105" t="s">
        <v>195</v>
      </c>
      <c r="H109" s="105">
        <v>181.66</v>
      </c>
      <c r="I109" s="106" t="s">
        <v>78</v>
      </c>
      <c r="J109" s="105" t="s">
        <v>114</v>
      </c>
      <c r="K109" s="105" t="s">
        <v>428</v>
      </c>
      <c r="L109" s="105" t="s">
        <v>431</v>
      </c>
      <c r="M109" s="377" t="s">
        <v>10</v>
      </c>
      <c r="N109" s="519">
        <v>1</v>
      </c>
      <c r="O109" s="549"/>
      <c r="P109" s="227"/>
      <c r="Q109" s="126">
        <f t="shared" si="49"/>
        <v>0</v>
      </c>
      <c r="R109" s="545">
        <f t="shared" si="31"/>
        <v>0</v>
      </c>
      <c r="S109" s="696"/>
      <c r="T109" s="698"/>
      <c r="U109" s="673"/>
      <c r="V109" s="650"/>
      <c r="W109" s="109" t="e">
        <f t="shared" si="39"/>
        <v>#DIV/0!</v>
      </c>
      <c r="X109" s="520" t="e">
        <f t="shared" si="32"/>
        <v>#DIV/0!</v>
      </c>
      <c r="Y109" s="676"/>
      <c r="Z109" s="650"/>
      <c r="AA109" s="673"/>
      <c r="AB109" s="650"/>
      <c r="AC109" s="109" t="e">
        <f t="shared" si="41"/>
        <v>#DIV/0!</v>
      </c>
      <c r="AD109" s="520" t="e">
        <f t="shared" si="33"/>
        <v>#DIV/0!</v>
      </c>
      <c r="AE109" s="676"/>
      <c r="AF109" s="650"/>
      <c r="AG109" s="673"/>
      <c r="AH109" s="650"/>
      <c r="AI109" s="109" t="e">
        <f t="shared" si="43"/>
        <v>#DIV/0!</v>
      </c>
      <c r="AJ109" s="520" t="e">
        <f t="shared" si="34"/>
        <v>#DIV/0!</v>
      </c>
      <c r="AK109" s="676"/>
      <c r="AL109" s="650"/>
      <c r="AM109" s="673"/>
      <c r="AN109" s="650"/>
      <c r="AO109" s="109" t="e">
        <f t="shared" si="45"/>
        <v>#DIV/0!</v>
      </c>
      <c r="AP109" s="520" t="e">
        <f t="shared" si="35"/>
        <v>#DIV/0!</v>
      </c>
      <c r="AQ109" s="676"/>
      <c r="AR109" s="650"/>
      <c r="AS109" s="673"/>
      <c r="AT109" s="650"/>
      <c r="AU109" s="109" t="e">
        <f t="shared" si="47"/>
        <v>#DIV/0!</v>
      </c>
      <c r="AV109" s="520" t="e">
        <f t="shared" si="36"/>
        <v>#DIV/0!</v>
      </c>
      <c r="AW109" s="676"/>
      <c r="AX109" s="650"/>
      <c r="AY109" s="673"/>
    </row>
    <row r="110" spans="1:51" s="342" customFormat="1" ht="15" customHeight="1" x14ac:dyDescent="0.25">
      <c r="A110" s="121">
        <v>4</v>
      </c>
      <c r="B110" s="518" t="s">
        <v>307</v>
      </c>
      <c r="C110" s="518" t="s">
        <v>308</v>
      </c>
      <c r="D110" s="518" t="s">
        <v>492</v>
      </c>
      <c r="E110" s="706"/>
      <c r="F110" s="518" t="str">
        <f t="shared" si="37"/>
        <v>040001TTPL</v>
      </c>
      <c r="G110" s="105" t="s">
        <v>195</v>
      </c>
      <c r="H110" s="105">
        <v>141.19999999999999</v>
      </c>
      <c r="I110" s="106" t="s">
        <v>78</v>
      </c>
      <c r="J110" s="105" t="s">
        <v>114</v>
      </c>
      <c r="K110" s="105" t="s">
        <v>428</v>
      </c>
      <c r="L110" s="105" t="s">
        <v>432</v>
      </c>
      <c r="M110" s="377" t="s">
        <v>10</v>
      </c>
      <c r="N110" s="519">
        <v>1</v>
      </c>
      <c r="O110" s="549"/>
      <c r="P110" s="227"/>
      <c r="Q110" s="126">
        <f t="shared" si="49"/>
        <v>0</v>
      </c>
      <c r="R110" s="545">
        <f t="shared" si="31"/>
        <v>0</v>
      </c>
      <c r="S110" s="696"/>
      <c r="T110" s="698"/>
      <c r="U110" s="673"/>
      <c r="V110" s="650"/>
      <c r="W110" s="109" t="e">
        <f t="shared" si="39"/>
        <v>#DIV/0!</v>
      </c>
      <c r="X110" s="520" t="e">
        <f t="shared" si="32"/>
        <v>#DIV/0!</v>
      </c>
      <c r="Y110" s="676"/>
      <c r="Z110" s="650"/>
      <c r="AA110" s="673"/>
      <c r="AB110" s="650"/>
      <c r="AC110" s="109" t="e">
        <f t="shared" si="41"/>
        <v>#DIV/0!</v>
      </c>
      <c r="AD110" s="520" t="e">
        <f t="shared" si="33"/>
        <v>#DIV/0!</v>
      </c>
      <c r="AE110" s="676"/>
      <c r="AF110" s="650"/>
      <c r="AG110" s="673"/>
      <c r="AH110" s="650"/>
      <c r="AI110" s="109" t="e">
        <f t="shared" si="43"/>
        <v>#DIV/0!</v>
      </c>
      <c r="AJ110" s="520" t="e">
        <f t="shared" si="34"/>
        <v>#DIV/0!</v>
      </c>
      <c r="AK110" s="676"/>
      <c r="AL110" s="650"/>
      <c r="AM110" s="673"/>
      <c r="AN110" s="650"/>
      <c r="AO110" s="109" t="e">
        <f t="shared" si="45"/>
        <v>#DIV/0!</v>
      </c>
      <c r="AP110" s="520" t="e">
        <f t="shared" si="35"/>
        <v>#DIV/0!</v>
      </c>
      <c r="AQ110" s="676"/>
      <c r="AR110" s="650"/>
      <c r="AS110" s="673"/>
      <c r="AT110" s="650"/>
      <c r="AU110" s="109" t="e">
        <f t="shared" si="47"/>
        <v>#DIV/0!</v>
      </c>
      <c r="AV110" s="520" t="e">
        <f t="shared" si="36"/>
        <v>#DIV/0!</v>
      </c>
      <c r="AW110" s="676"/>
      <c r="AX110" s="650"/>
      <c r="AY110" s="673"/>
    </row>
    <row r="111" spans="1:51" s="342" customFormat="1" ht="15" customHeight="1" x14ac:dyDescent="0.25">
      <c r="A111" s="121">
        <v>4</v>
      </c>
      <c r="B111" s="518" t="s">
        <v>307</v>
      </c>
      <c r="C111" s="518" t="s">
        <v>308</v>
      </c>
      <c r="D111" s="518" t="s">
        <v>492</v>
      </c>
      <c r="E111" s="706"/>
      <c r="F111" s="518" t="str">
        <f t="shared" si="37"/>
        <v>040001TTPL</v>
      </c>
      <c r="G111" s="105" t="s">
        <v>195</v>
      </c>
      <c r="H111" s="105">
        <v>683.56</v>
      </c>
      <c r="I111" s="106" t="s">
        <v>78</v>
      </c>
      <c r="J111" s="105" t="s">
        <v>114</v>
      </c>
      <c r="K111" s="105" t="s">
        <v>428</v>
      </c>
      <c r="L111" s="105" t="s">
        <v>433</v>
      </c>
      <c r="M111" s="377" t="s">
        <v>10</v>
      </c>
      <c r="N111" s="519">
        <v>1</v>
      </c>
      <c r="O111" s="549"/>
      <c r="P111" s="227"/>
      <c r="Q111" s="126">
        <f t="shared" si="49"/>
        <v>0</v>
      </c>
      <c r="R111" s="545">
        <f t="shared" si="31"/>
        <v>0</v>
      </c>
      <c r="S111" s="696"/>
      <c r="T111" s="698"/>
      <c r="U111" s="673"/>
      <c r="V111" s="650"/>
      <c r="W111" s="109" t="e">
        <f t="shared" si="39"/>
        <v>#DIV/0!</v>
      </c>
      <c r="X111" s="520" t="e">
        <f t="shared" si="32"/>
        <v>#DIV/0!</v>
      </c>
      <c r="Y111" s="676"/>
      <c r="Z111" s="650"/>
      <c r="AA111" s="673"/>
      <c r="AB111" s="650"/>
      <c r="AC111" s="109" t="e">
        <f t="shared" si="41"/>
        <v>#DIV/0!</v>
      </c>
      <c r="AD111" s="520" t="e">
        <f t="shared" si="33"/>
        <v>#DIV/0!</v>
      </c>
      <c r="AE111" s="676"/>
      <c r="AF111" s="650"/>
      <c r="AG111" s="673"/>
      <c r="AH111" s="650"/>
      <c r="AI111" s="109" t="e">
        <f t="shared" si="43"/>
        <v>#DIV/0!</v>
      </c>
      <c r="AJ111" s="520" t="e">
        <f t="shared" si="34"/>
        <v>#DIV/0!</v>
      </c>
      <c r="AK111" s="676"/>
      <c r="AL111" s="650"/>
      <c r="AM111" s="673"/>
      <c r="AN111" s="650"/>
      <c r="AO111" s="109" t="e">
        <f t="shared" si="45"/>
        <v>#DIV/0!</v>
      </c>
      <c r="AP111" s="520" t="e">
        <f t="shared" si="35"/>
        <v>#DIV/0!</v>
      </c>
      <c r="AQ111" s="676"/>
      <c r="AR111" s="650"/>
      <c r="AS111" s="673"/>
      <c r="AT111" s="650"/>
      <c r="AU111" s="109" t="e">
        <f t="shared" si="47"/>
        <v>#DIV/0!</v>
      </c>
      <c r="AV111" s="520" t="e">
        <f t="shared" si="36"/>
        <v>#DIV/0!</v>
      </c>
      <c r="AW111" s="676"/>
      <c r="AX111" s="650"/>
      <c r="AY111" s="673"/>
    </row>
    <row r="112" spans="1:51" s="342" customFormat="1" ht="15" customHeight="1" x14ac:dyDescent="0.25">
      <c r="A112" s="121">
        <v>4</v>
      </c>
      <c r="B112" s="518" t="s">
        <v>307</v>
      </c>
      <c r="C112" s="518" t="s">
        <v>308</v>
      </c>
      <c r="D112" s="518" t="s">
        <v>492</v>
      </c>
      <c r="E112" s="706"/>
      <c r="F112" s="518" t="str">
        <f t="shared" si="37"/>
        <v>040001TTPL</v>
      </c>
      <c r="G112" s="105" t="s">
        <v>195</v>
      </c>
      <c r="H112" s="105">
        <v>274.14</v>
      </c>
      <c r="I112" s="106" t="s">
        <v>78</v>
      </c>
      <c r="J112" s="105" t="s">
        <v>114</v>
      </c>
      <c r="K112" s="105" t="s">
        <v>428</v>
      </c>
      <c r="L112" s="105" t="s">
        <v>434</v>
      </c>
      <c r="M112" s="377" t="s">
        <v>10</v>
      </c>
      <c r="N112" s="519">
        <v>1</v>
      </c>
      <c r="O112" s="549"/>
      <c r="P112" s="227"/>
      <c r="Q112" s="126">
        <f t="shared" si="49"/>
        <v>0</v>
      </c>
      <c r="R112" s="545">
        <f t="shared" si="31"/>
        <v>0</v>
      </c>
      <c r="S112" s="696"/>
      <c r="T112" s="698"/>
      <c r="U112" s="673"/>
      <c r="V112" s="650"/>
      <c r="W112" s="109" t="e">
        <f t="shared" si="39"/>
        <v>#DIV/0!</v>
      </c>
      <c r="X112" s="520" t="e">
        <f t="shared" si="32"/>
        <v>#DIV/0!</v>
      </c>
      <c r="Y112" s="676"/>
      <c r="Z112" s="650"/>
      <c r="AA112" s="673"/>
      <c r="AB112" s="650"/>
      <c r="AC112" s="109" t="e">
        <f t="shared" si="41"/>
        <v>#DIV/0!</v>
      </c>
      <c r="AD112" s="520" t="e">
        <f t="shared" si="33"/>
        <v>#DIV/0!</v>
      </c>
      <c r="AE112" s="676"/>
      <c r="AF112" s="650"/>
      <c r="AG112" s="673"/>
      <c r="AH112" s="650"/>
      <c r="AI112" s="109" t="e">
        <f t="shared" si="43"/>
        <v>#DIV/0!</v>
      </c>
      <c r="AJ112" s="520" t="e">
        <f t="shared" si="34"/>
        <v>#DIV/0!</v>
      </c>
      <c r="AK112" s="676"/>
      <c r="AL112" s="650"/>
      <c r="AM112" s="673"/>
      <c r="AN112" s="650"/>
      <c r="AO112" s="109" t="e">
        <f t="shared" si="45"/>
        <v>#DIV/0!</v>
      </c>
      <c r="AP112" s="520" t="e">
        <f t="shared" si="35"/>
        <v>#DIV/0!</v>
      </c>
      <c r="AQ112" s="676"/>
      <c r="AR112" s="650"/>
      <c r="AS112" s="673"/>
      <c r="AT112" s="650"/>
      <c r="AU112" s="109" t="e">
        <f t="shared" si="47"/>
        <v>#DIV/0!</v>
      </c>
      <c r="AV112" s="520" t="e">
        <f t="shared" si="36"/>
        <v>#DIV/0!</v>
      </c>
      <c r="AW112" s="676"/>
      <c r="AX112" s="650"/>
      <c r="AY112" s="673"/>
    </row>
    <row r="113" spans="1:51" s="342" customFormat="1" ht="15" customHeight="1" x14ac:dyDescent="0.25">
      <c r="A113" s="121">
        <v>4</v>
      </c>
      <c r="B113" s="518" t="s">
        <v>307</v>
      </c>
      <c r="C113" s="518" t="s">
        <v>308</v>
      </c>
      <c r="D113" s="518" t="s">
        <v>492</v>
      </c>
      <c r="E113" s="706"/>
      <c r="F113" s="518" t="str">
        <f t="shared" si="37"/>
        <v>040001TTPL</v>
      </c>
      <c r="G113" s="105" t="s">
        <v>195</v>
      </c>
      <c r="H113" s="105">
        <v>16.690000000000001</v>
      </c>
      <c r="I113" s="106" t="s">
        <v>78</v>
      </c>
      <c r="J113" s="105" t="s">
        <v>114</v>
      </c>
      <c r="K113" s="105" t="s">
        <v>428</v>
      </c>
      <c r="L113" s="105" t="s">
        <v>435</v>
      </c>
      <c r="M113" s="377" t="s">
        <v>10</v>
      </c>
      <c r="N113" s="519">
        <v>1</v>
      </c>
      <c r="O113" s="549"/>
      <c r="P113" s="227"/>
      <c r="Q113" s="126">
        <f t="shared" si="49"/>
        <v>0</v>
      </c>
      <c r="R113" s="545">
        <f t="shared" si="31"/>
        <v>0</v>
      </c>
      <c r="S113" s="696"/>
      <c r="T113" s="698"/>
      <c r="U113" s="673"/>
      <c r="V113" s="650"/>
      <c r="W113" s="109" t="e">
        <f t="shared" si="39"/>
        <v>#DIV/0!</v>
      </c>
      <c r="X113" s="520" t="e">
        <f t="shared" si="32"/>
        <v>#DIV/0!</v>
      </c>
      <c r="Y113" s="676"/>
      <c r="Z113" s="650"/>
      <c r="AA113" s="673"/>
      <c r="AB113" s="650"/>
      <c r="AC113" s="109" t="e">
        <f t="shared" si="41"/>
        <v>#DIV/0!</v>
      </c>
      <c r="AD113" s="520" t="e">
        <f t="shared" si="33"/>
        <v>#DIV/0!</v>
      </c>
      <c r="AE113" s="676"/>
      <c r="AF113" s="650"/>
      <c r="AG113" s="673"/>
      <c r="AH113" s="650"/>
      <c r="AI113" s="109" t="e">
        <f t="shared" si="43"/>
        <v>#DIV/0!</v>
      </c>
      <c r="AJ113" s="520" t="e">
        <f t="shared" si="34"/>
        <v>#DIV/0!</v>
      </c>
      <c r="AK113" s="676"/>
      <c r="AL113" s="650"/>
      <c r="AM113" s="673"/>
      <c r="AN113" s="650"/>
      <c r="AO113" s="109" t="e">
        <f t="shared" si="45"/>
        <v>#DIV/0!</v>
      </c>
      <c r="AP113" s="520" t="e">
        <f t="shared" si="35"/>
        <v>#DIV/0!</v>
      </c>
      <c r="AQ113" s="676"/>
      <c r="AR113" s="650"/>
      <c r="AS113" s="673"/>
      <c r="AT113" s="650"/>
      <c r="AU113" s="109" t="e">
        <f t="shared" si="47"/>
        <v>#DIV/0!</v>
      </c>
      <c r="AV113" s="520" t="e">
        <f t="shared" si="36"/>
        <v>#DIV/0!</v>
      </c>
      <c r="AW113" s="676"/>
      <c r="AX113" s="650"/>
      <c r="AY113" s="673"/>
    </row>
    <row r="114" spans="1:51" s="342" customFormat="1" ht="15" customHeight="1" x14ac:dyDescent="0.25">
      <c r="A114" s="121">
        <v>4</v>
      </c>
      <c r="B114" s="518" t="s">
        <v>307</v>
      </c>
      <c r="C114" s="518" t="s">
        <v>308</v>
      </c>
      <c r="D114" s="518" t="s">
        <v>492</v>
      </c>
      <c r="E114" s="706"/>
      <c r="F114" s="518" t="str">
        <f t="shared" si="37"/>
        <v>040001TTPL</v>
      </c>
      <c r="G114" s="105" t="s">
        <v>195</v>
      </c>
      <c r="H114" s="105">
        <v>801.36</v>
      </c>
      <c r="I114" s="106" t="s">
        <v>78</v>
      </c>
      <c r="J114" s="105" t="s">
        <v>114</v>
      </c>
      <c r="K114" s="105" t="s">
        <v>428</v>
      </c>
      <c r="L114" s="105" t="s">
        <v>436</v>
      </c>
      <c r="M114" s="377" t="s">
        <v>10</v>
      </c>
      <c r="N114" s="519">
        <v>1</v>
      </c>
      <c r="O114" s="549"/>
      <c r="P114" s="227"/>
      <c r="Q114" s="126">
        <f t="shared" si="49"/>
        <v>0</v>
      </c>
      <c r="R114" s="545">
        <f t="shared" si="31"/>
        <v>0</v>
      </c>
      <c r="S114" s="696"/>
      <c r="T114" s="698"/>
      <c r="U114" s="673"/>
      <c r="V114" s="650"/>
      <c r="W114" s="109" t="e">
        <f t="shared" si="39"/>
        <v>#DIV/0!</v>
      </c>
      <c r="X114" s="520" t="e">
        <f t="shared" si="32"/>
        <v>#DIV/0!</v>
      </c>
      <c r="Y114" s="676"/>
      <c r="Z114" s="650"/>
      <c r="AA114" s="673"/>
      <c r="AB114" s="650"/>
      <c r="AC114" s="109" t="e">
        <f t="shared" si="41"/>
        <v>#DIV/0!</v>
      </c>
      <c r="AD114" s="520" t="e">
        <f t="shared" si="33"/>
        <v>#DIV/0!</v>
      </c>
      <c r="AE114" s="676"/>
      <c r="AF114" s="650"/>
      <c r="AG114" s="673"/>
      <c r="AH114" s="650"/>
      <c r="AI114" s="109" t="e">
        <f t="shared" si="43"/>
        <v>#DIV/0!</v>
      </c>
      <c r="AJ114" s="520" t="e">
        <f t="shared" si="34"/>
        <v>#DIV/0!</v>
      </c>
      <c r="AK114" s="676"/>
      <c r="AL114" s="650"/>
      <c r="AM114" s="673"/>
      <c r="AN114" s="650"/>
      <c r="AO114" s="109" t="e">
        <f t="shared" si="45"/>
        <v>#DIV/0!</v>
      </c>
      <c r="AP114" s="520" t="e">
        <f t="shared" si="35"/>
        <v>#DIV/0!</v>
      </c>
      <c r="AQ114" s="676"/>
      <c r="AR114" s="650"/>
      <c r="AS114" s="673"/>
      <c r="AT114" s="650"/>
      <c r="AU114" s="109" t="e">
        <f t="shared" si="47"/>
        <v>#DIV/0!</v>
      </c>
      <c r="AV114" s="520" t="e">
        <f t="shared" si="36"/>
        <v>#DIV/0!</v>
      </c>
      <c r="AW114" s="676"/>
      <c r="AX114" s="650"/>
      <c r="AY114" s="673"/>
    </row>
    <row r="115" spans="1:51" s="342" customFormat="1" ht="15" customHeight="1" x14ac:dyDescent="0.25">
      <c r="A115" s="121">
        <v>4</v>
      </c>
      <c r="B115" s="518" t="s">
        <v>307</v>
      </c>
      <c r="C115" s="518" t="s">
        <v>308</v>
      </c>
      <c r="D115" s="518" t="s">
        <v>492</v>
      </c>
      <c r="E115" s="706"/>
      <c r="F115" s="518" t="str">
        <f t="shared" si="37"/>
        <v>040001TTPL</v>
      </c>
      <c r="G115" s="105" t="s">
        <v>195</v>
      </c>
      <c r="H115" s="105">
        <v>39.21</v>
      </c>
      <c r="I115" s="106" t="s">
        <v>78</v>
      </c>
      <c r="J115" s="105" t="s">
        <v>114</v>
      </c>
      <c r="K115" s="105" t="s">
        <v>428</v>
      </c>
      <c r="L115" s="105" t="s">
        <v>437</v>
      </c>
      <c r="M115" s="377" t="s">
        <v>10</v>
      </c>
      <c r="N115" s="519">
        <v>1</v>
      </c>
      <c r="O115" s="549"/>
      <c r="P115" s="227"/>
      <c r="Q115" s="126">
        <f t="shared" si="49"/>
        <v>0</v>
      </c>
      <c r="R115" s="545">
        <f t="shared" si="31"/>
        <v>0</v>
      </c>
      <c r="S115" s="696"/>
      <c r="T115" s="698"/>
      <c r="U115" s="673"/>
      <c r="V115" s="650"/>
      <c r="W115" s="109" t="e">
        <f t="shared" si="39"/>
        <v>#DIV/0!</v>
      </c>
      <c r="X115" s="520" t="e">
        <f t="shared" si="32"/>
        <v>#DIV/0!</v>
      </c>
      <c r="Y115" s="676"/>
      <c r="Z115" s="650"/>
      <c r="AA115" s="673"/>
      <c r="AB115" s="650"/>
      <c r="AC115" s="109" t="e">
        <f t="shared" si="41"/>
        <v>#DIV/0!</v>
      </c>
      <c r="AD115" s="520" t="e">
        <f t="shared" si="33"/>
        <v>#DIV/0!</v>
      </c>
      <c r="AE115" s="676"/>
      <c r="AF115" s="650"/>
      <c r="AG115" s="673"/>
      <c r="AH115" s="650"/>
      <c r="AI115" s="109" t="e">
        <f t="shared" si="43"/>
        <v>#DIV/0!</v>
      </c>
      <c r="AJ115" s="520" t="e">
        <f t="shared" si="34"/>
        <v>#DIV/0!</v>
      </c>
      <c r="AK115" s="676"/>
      <c r="AL115" s="650"/>
      <c r="AM115" s="673"/>
      <c r="AN115" s="650"/>
      <c r="AO115" s="109" t="e">
        <f t="shared" si="45"/>
        <v>#DIV/0!</v>
      </c>
      <c r="AP115" s="520" t="e">
        <f t="shared" si="35"/>
        <v>#DIV/0!</v>
      </c>
      <c r="AQ115" s="676"/>
      <c r="AR115" s="650"/>
      <c r="AS115" s="673"/>
      <c r="AT115" s="650"/>
      <c r="AU115" s="109" t="e">
        <f t="shared" si="47"/>
        <v>#DIV/0!</v>
      </c>
      <c r="AV115" s="520" t="e">
        <f t="shared" si="36"/>
        <v>#DIV/0!</v>
      </c>
      <c r="AW115" s="676"/>
      <c r="AX115" s="650"/>
      <c r="AY115" s="673"/>
    </row>
    <row r="116" spans="1:51" s="342" customFormat="1" ht="15" customHeight="1" x14ac:dyDescent="0.25">
      <c r="A116" s="121">
        <v>4</v>
      </c>
      <c r="B116" s="518" t="s">
        <v>307</v>
      </c>
      <c r="C116" s="518" t="s">
        <v>308</v>
      </c>
      <c r="D116" s="518" t="s">
        <v>492</v>
      </c>
      <c r="E116" s="706"/>
      <c r="F116" s="518" t="str">
        <f t="shared" si="37"/>
        <v>040001TTPL</v>
      </c>
      <c r="G116" s="105" t="s">
        <v>195</v>
      </c>
      <c r="H116" s="105">
        <v>4.18</v>
      </c>
      <c r="I116" s="106" t="s">
        <v>78</v>
      </c>
      <c r="J116" s="105" t="s">
        <v>114</v>
      </c>
      <c r="K116" s="105" t="s">
        <v>428</v>
      </c>
      <c r="L116" s="105" t="s">
        <v>438</v>
      </c>
      <c r="M116" s="377" t="s">
        <v>10</v>
      </c>
      <c r="N116" s="519">
        <v>1</v>
      </c>
      <c r="O116" s="549"/>
      <c r="P116" s="227"/>
      <c r="Q116" s="126">
        <f t="shared" si="49"/>
        <v>0</v>
      </c>
      <c r="R116" s="545">
        <f t="shared" si="31"/>
        <v>0</v>
      </c>
      <c r="S116" s="696"/>
      <c r="T116" s="698"/>
      <c r="U116" s="673"/>
      <c r="V116" s="650"/>
      <c r="W116" s="109" t="e">
        <f t="shared" si="39"/>
        <v>#DIV/0!</v>
      </c>
      <c r="X116" s="520" t="e">
        <f t="shared" si="32"/>
        <v>#DIV/0!</v>
      </c>
      <c r="Y116" s="676"/>
      <c r="Z116" s="650"/>
      <c r="AA116" s="673"/>
      <c r="AB116" s="650"/>
      <c r="AC116" s="109" t="e">
        <f t="shared" si="41"/>
        <v>#DIV/0!</v>
      </c>
      <c r="AD116" s="520" t="e">
        <f t="shared" si="33"/>
        <v>#DIV/0!</v>
      </c>
      <c r="AE116" s="676"/>
      <c r="AF116" s="650"/>
      <c r="AG116" s="673"/>
      <c r="AH116" s="650"/>
      <c r="AI116" s="109" t="e">
        <f t="shared" si="43"/>
        <v>#DIV/0!</v>
      </c>
      <c r="AJ116" s="520" t="e">
        <f t="shared" si="34"/>
        <v>#DIV/0!</v>
      </c>
      <c r="AK116" s="676"/>
      <c r="AL116" s="650"/>
      <c r="AM116" s="673"/>
      <c r="AN116" s="650"/>
      <c r="AO116" s="109" t="e">
        <f t="shared" si="45"/>
        <v>#DIV/0!</v>
      </c>
      <c r="AP116" s="520" t="e">
        <f t="shared" si="35"/>
        <v>#DIV/0!</v>
      </c>
      <c r="AQ116" s="676"/>
      <c r="AR116" s="650"/>
      <c r="AS116" s="673"/>
      <c r="AT116" s="650"/>
      <c r="AU116" s="109" t="e">
        <f t="shared" si="47"/>
        <v>#DIV/0!</v>
      </c>
      <c r="AV116" s="520" t="e">
        <f t="shared" si="36"/>
        <v>#DIV/0!</v>
      </c>
      <c r="AW116" s="676"/>
      <c r="AX116" s="650"/>
      <c r="AY116" s="673"/>
    </row>
    <row r="117" spans="1:51" s="342" customFormat="1" ht="15" customHeight="1" x14ac:dyDescent="0.25">
      <c r="A117" s="121">
        <v>4</v>
      </c>
      <c r="B117" s="518" t="s">
        <v>307</v>
      </c>
      <c r="C117" s="518" t="s">
        <v>308</v>
      </c>
      <c r="D117" s="518" t="s">
        <v>492</v>
      </c>
      <c r="E117" s="706"/>
      <c r="F117" s="518" t="str">
        <f t="shared" si="37"/>
        <v>040001TTPL</v>
      </c>
      <c r="G117" s="105" t="s">
        <v>172</v>
      </c>
      <c r="H117" s="105">
        <v>11.22</v>
      </c>
      <c r="I117" s="106" t="s">
        <v>78</v>
      </c>
      <c r="J117" s="105" t="s">
        <v>114</v>
      </c>
      <c r="K117" s="105" t="s">
        <v>439</v>
      </c>
      <c r="L117" s="105" t="s">
        <v>364</v>
      </c>
      <c r="M117" s="377" t="s">
        <v>10</v>
      </c>
      <c r="N117" s="519">
        <v>1</v>
      </c>
      <c r="O117" s="549"/>
      <c r="P117" s="227"/>
      <c r="Q117" s="126">
        <f t="shared" si="49"/>
        <v>0</v>
      </c>
      <c r="R117" s="545">
        <f t="shared" si="31"/>
        <v>0</v>
      </c>
      <c r="S117" s="696"/>
      <c r="T117" s="698"/>
      <c r="U117" s="673"/>
      <c r="V117" s="650"/>
      <c r="W117" s="109" t="e">
        <f t="shared" si="39"/>
        <v>#DIV/0!</v>
      </c>
      <c r="X117" s="520" t="e">
        <f t="shared" si="32"/>
        <v>#DIV/0!</v>
      </c>
      <c r="Y117" s="676"/>
      <c r="Z117" s="650"/>
      <c r="AA117" s="673"/>
      <c r="AB117" s="650"/>
      <c r="AC117" s="109" t="e">
        <f t="shared" si="41"/>
        <v>#DIV/0!</v>
      </c>
      <c r="AD117" s="520" t="e">
        <f t="shared" si="33"/>
        <v>#DIV/0!</v>
      </c>
      <c r="AE117" s="676"/>
      <c r="AF117" s="650"/>
      <c r="AG117" s="673"/>
      <c r="AH117" s="650"/>
      <c r="AI117" s="109" t="e">
        <f t="shared" si="43"/>
        <v>#DIV/0!</v>
      </c>
      <c r="AJ117" s="520" t="e">
        <f t="shared" si="34"/>
        <v>#DIV/0!</v>
      </c>
      <c r="AK117" s="676"/>
      <c r="AL117" s="650"/>
      <c r="AM117" s="673"/>
      <c r="AN117" s="650"/>
      <c r="AO117" s="109" t="e">
        <f t="shared" si="45"/>
        <v>#DIV/0!</v>
      </c>
      <c r="AP117" s="520" t="e">
        <f t="shared" si="35"/>
        <v>#DIV/0!</v>
      </c>
      <c r="AQ117" s="676"/>
      <c r="AR117" s="650"/>
      <c r="AS117" s="673"/>
      <c r="AT117" s="650"/>
      <c r="AU117" s="109" t="e">
        <f t="shared" si="47"/>
        <v>#DIV/0!</v>
      </c>
      <c r="AV117" s="520" t="e">
        <f t="shared" si="36"/>
        <v>#DIV/0!</v>
      </c>
      <c r="AW117" s="676"/>
      <c r="AX117" s="650"/>
      <c r="AY117" s="673"/>
    </row>
    <row r="118" spans="1:51" s="342" customFormat="1" ht="15.75" customHeight="1" thickBot="1" x14ac:dyDescent="0.3">
      <c r="A118" s="443">
        <v>4</v>
      </c>
      <c r="B118" s="523" t="s">
        <v>307</v>
      </c>
      <c r="C118" s="523" t="s">
        <v>308</v>
      </c>
      <c r="D118" s="523" t="s">
        <v>492</v>
      </c>
      <c r="E118" s="707"/>
      <c r="F118" s="523" t="str">
        <f t="shared" si="37"/>
        <v>040001TTPL</v>
      </c>
      <c r="G118" s="111" t="s">
        <v>174</v>
      </c>
      <c r="H118" s="111">
        <v>702.9</v>
      </c>
      <c r="I118" s="112" t="s">
        <v>78</v>
      </c>
      <c r="J118" s="111" t="s">
        <v>114</v>
      </c>
      <c r="K118" s="111" t="s">
        <v>439</v>
      </c>
      <c r="L118" s="111" t="s">
        <v>365</v>
      </c>
      <c r="M118" s="381" t="s">
        <v>10</v>
      </c>
      <c r="N118" s="524">
        <v>1</v>
      </c>
      <c r="O118" s="550"/>
      <c r="P118" s="229"/>
      <c r="Q118" s="129">
        <f t="shared" si="49"/>
        <v>0</v>
      </c>
      <c r="R118" s="547">
        <f t="shared" si="31"/>
        <v>0</v>
      </c>
      <c r="S118" s="672"/>
      <c r="T118" s="699"/>
      <c r="U118" s="670"/>
      <c r="V118" s="650"/>
      <c r="W118" s="115" t="e">
        <f t="shared" si="39"/>
        <v>#DIV/0!</v>
      </c>
      <c r="X118" s="525" t="e">
        <f t="shared" si="32"/>
        <v>#DIV/0!</v>
      </c>
      <c r="Y118" s="666"/>
      <c r="Z118" s="695"/>
      <c r="AA118" s="670"/>
      <c r="AB118" s="650"/>
      <c r="AC118" s="115" t="e">
        <f t="shared" si="41"/>
        <v>#DIV/0!</v>
      </c>
      <c r="AD118" s="525" t="e">
        <f t="shared" si="33"/>
        <v>#DIV/0!</v>
      </c>
      <c r="AE118" s="666"/>
      <c r="AF118" s="695"/>
      <c r="AG118" s="670"/>
      <c r="AH118" s="650"/>
      <c r="AI118" s="115" t="e">
        <f t="shared" si="43"/>
        <v>#DIV/0!</v>
      </c>
      <c r="AJ118" s="525" t="e">
        <f t="shared" si="34"/>
        <v>#DIV/0!</v>
      </c>
      <c r="AK118" s="666"/>
      <c r="AL118" s="695"/>
      <c r="AM118" s="670"/>
      <c r="AN118" s="650"/>
      <c r="AO118" s="115" t="e">
        <f t="shared" si="45"/>
        <v>#DIV/0!</v>
      </c>
      <c r="AP118" s="525" t="e">
        <f t="shared" si="35"/>
        <v>#DIV/0!</v>
      </c>
      <c r="AQ118" s="666"/>
      <c r="AR118" s="695"/>
      <c r="AS118" s="670"/>
      <c r="AT118" s="650"/>
      <c r="AU118" s="115" t="e">
        <f t="shared" si="47"/>
        <v>#DIV/0!</v>
      </c>
      <c r="AV118" s="525" t="e">
        <f t="shared" si="36"/>
        <v>#DIV/0!</v>
      </c>
      <c r="AW118" s="666"/>
      <c r="AX118" s="695"/>
      <c r="AY118" s="670"/>
    </row>
    <row r="119" spans="1:51" s="342" customFormat="1" ht="12.75" x14ac:dyDescent="0.25">
      <c r="A119" s="439">
        <v>4</v>
      </c>
      <c r="B119" s="515" t="s">
        <v>319</v>
      </c>
      <c r="C119" s="515" t="s">
        <v>321</v>
      </c>
      <c r="D119" s="515" t="s">
        <v>492</v>
      </c>
      <c r="E119" s="708" t="str">
        <f>F119</f>
        <v>040101TTPL</v>
      </c>
      <c r="F119" s="515" t="str">
        <f t="shared" si="37"/>
        <v>040101TTPL</v>
      </c>
      <c r="G119" s="96" t="s">
        <v>172</v>
      </c>
      <c r="H119" s="96">
        <v>65.319999999999993</v>
      </c>
      <c r="I119" s="97" t="s">
        <v>78</v>
      </c>
      <c r="J119" s="96" t="s">
        <v>114</v>
      </c>
      <c r="K119" s="96" t="s">
        <v>363</v>
      </c>
      <c r="L119" s="96" t="s">
        <v>363</v>
      </c>
      <c r="M119" s="527" t="s">
        <v>10</v>
      </c>
      <c r="N119" s="465">
        <v>1</v>
      </c>
      <c r="O119" s="451"/>
      <c r="P119" s="225"/>
      <c r="Q119" s="101">
        <f t="shared" si="49"/>
        <v>0</v>
      </c>
      <c r="R119" s="544">
        <f t="shared" si="31"/>
        <v>0</v>
      </c>
      <c r="S119" s="671">
        <f>SUM(Q119:Q121)</f>
        <v>0</v>
      </c>
      <c r="T119" s="697">
        <f>SUM(R119:R121)</f>
        <v>0</v>
      </c>
      <c r="U119" s="669"/>
      <c r="V119" s="650"/>
      <c r="W119" s="103" t="e">
        <f t="shared" si="39"/>
        <v>#DIV/0!</v>
      </c>
      <c r="X119" s="517" t="e">
        <f t="shared" si="32"/>
        <v>#DIV/0!</v>
      </c>
      <c r="Y119" s="665" t="e">
        <f>SUM(W119:W121)</f>
        <v>#DIV/0!</v>
      </c>
      <c r="Z119" s="649" t="e">
        <f>SUM(X119:X121)</f>
        <v>#DIV/0!</v>
      </c>
      <c r="AA119" s="669"/>
      <c r="AB119" s="650"/>
      <c r="AC119" s="103" t="e">
        <f t="shared" si="41"/>
        <v>#DIV/0!</v>
      </c>
      <c r="AD119" s="517" t="e">
        <f t="shared" si="33"/>
        <v>#DIV/0!</v>
      </c>
      <c r="AE119" s="665" t="e">
        <f>SUM(AC119:AC121)</f>
        <v>#DIV/0!</v>
      </c>
      <c r="AF119" s="649" t="e">
        <f>SUM(AD119:AD121)</f>
        <v>#DIV/0!</v>
      </c>
      <c r="AG119" s="669"/>
      <c r="AH119" s="650"/>
      <c r="AI119" s="103" t="e">
        <f t="shared" si="43"/>
        <v>#DIV/0!</v>
      </c>
      <c r="AJ119" s="517" t="e">
        <f t="shared" si="34"/>
        <v>#DIV/0!</v>
      </c>
      <c r="AK119" s="665" t="e">
        <f>SUM(AI119:AI121)</f>
        <v>#DIV/0!</v>
      </c>
      <c r="AL119" s="649" t="e">
        <f>SUM(AJ119:AJ121)</f>
        <v>#DIV/0!</v>
      </c>
      <c r="AM119" s="669"/>
      <c r="AN119" s="650"/>
      <c r="AO119" s="103" t="e">
        <f t="shared" si="45"/>
        <v>#DIV/0!</v>
      </c>
      <c r="AP119" s="517" t="e">
        <f t="shared" si="35"/>
        <v>#DIV/0!</v>
      </c>
      <c r="AQ119" s="665" t="e">
        <f>SUM(AO119:AO121)</f>
        <v>#DIV/0!</v>
      </c>
      <c r="AR119" s="649" t="e">
        <f>SUM(AP119:AP121)</f>
        <v>#DIV/0!</v>
      </c>
      <c r="AS119" s="669"/>
      <c r="AT119" s="650"/>
      <c r="AU119" s="103" t="e">
        <f t="shared" si="47"/>
        <v>#DIV/0!</v>
      </c>
      <c r="AV119" s="517" t="e">
        <f t="shared" si="36"/>
        <v>#DIV/0!</v>
      </c>
      <c r="AW119" s="665" t="e">
        <f>SUM(AU119:AU121)</f>
        <v>#DIV/0!</v>
      </c>
      <c r="AX119" s="649" t="e">
        <f>SUM(AV119:AV121)</f>
        <v>#DIV/0!</v>
      </c>
      <c r="AY119" s="669"/>
    </row>
    <row r="120" spans="1:51" s="342" customFormat="1" ht="15" customHeight="1" x14ac:dyDescent="0.25">
      <c r="A120" s="121">
        <v>4</v>
      </c>
      <c r="B120" s="518" t="s">
        <v>319</v>
      </c>
      <c r="C120" s="528" t="s">
        <v>321</v>
      </c>
      <c r="D120" s="528" t="s">
        <v>492</v>
      </c>
      <c r="E120" s="706"/>
      <c r="F120" s="528" t="str">
        <f t="shared" si="37"/>
        <v>040101TTPL</v>
      </c>
      <c r="G120" s="105" t="s">
        <v>173</v>
      </c>
      <c r="H120" s="105">
        <v>35.630000000000003</v>
      </c>
      <c r="I120" s="106" t="s">
        <v>78</v>
      </c>
      <c r="J120" s="105" t="s">
        <v>114</v>
      </c>
      <c r="K120" s="105" t="s">
        <v>363</v>
      </c>
      <c r="L120" s="105" t="s">
        <v>363</v>
      </c>
      <c r="M120" s="377" t="s">
        <v>10</v>
      </c>
      <c r="N120" s="519">
        <v>1</v>
      </c>
      <c r="O120" s="549"/>
      <c r="P120" s="227"/>
      <c r="Q120" s="126">
        <f t="shared" si="49"/>
        <v>0</v>
      </c>
      <c r="R120" s="545">
        <f t="shared" si="31"/>
        <v>0</v>
      </c>
      <c r="S120" s="696"/>
      <c r="T120" s="698"/>
      <c r="U120" s="673"/>
      <c r="V120" s="650"/>
      <c r="W120" s="109" t="e">
        <f t="shared" si="39"/>
        <v>#DIV/0!</v>
      </c>
      <c r="X120" s="520" t="e">
        <f t="shared" si="32"/>
        <v>#DIV/0!</v>
      </c>
      <c r="Y120" s="676"/>
      <c r="Z120" s="650"/>
      <c r="AA120" s="673"/>
      <c r="AB120" s="650"/>
      <c r="AC120" s="109" t="e">
        <f t="shared" si="41"/>
        <v>#DIV/0!</v>
      </c>
      <c r="AD120" s="520" t="e">
        <f t="shared" si="33"/>
        <v>#DIV/0!</v>
      </c>
      <c r="AE120" s="676"/>
      <c r="AF120" s="650"/>
      <c r="AG120" s="673"/>
      <c r="AH120" s="650"/>
      <c r="AI120" s="109" t="e">
        <f t="shared" si="43"/>
        <v>#DIV/0!</v>
      </c>
      <c r="AJ120" s="520" t="e">
        <f t="shared" si="34"/>
        <v>#DIV/0!</v>
      </c>
      <c r="AK120" s="676"/>
      <c r="AL120" s="650"/>
      <c r="AM120" s="673"/>
      <c r="AN120" s="650"/>
      <c r="AO120" s="109" t="e">
        <f t="shared" si="45"/>
        <v>#DIV/0!</v>
      </c>
      <c r="AP120" s="520" t="e">
        <f t="shared" si="35"/>
        <v>#DIV/0!</v>
      </c>
      <c r="AQ120" s="676"/>
      <c r="AR120" s="650"/>
      <c r="AS120" s="673"/>
      <c r="AT120" s="650"/>
      <c r="AU120" s="109" t="e">
        <f t="shared" si="47"/>
        <v>#DIV/0!</v>
      </c>
      <c r="AV120" s="520" t="e">
        <f t="shared" si="36"/>
        <v>#DIV/0!</v>
      </c>
      <c r="AW120" s="676"/>
      <c r="AX120" s="650"/>
      <c r="AY120" s="673"/>
    </row>
    <row r="121" spans="1:51" s="342" customFormat="1" ht="15.75" customHeight="1" thickBot="1" x14ac:dyDescent="0.3">
      <c r="A121" s="443">
        <v>4</v>
      </c>
      <c r="B121" s="523" t="s">
        <v>319</v>
      </c>
      <c r="C121" s="529" t="s">
        <v>321</v>
      </c>
      <c r="D121" s="529" t="s">
        <v>492</v>
      </c>
      <c r="E121" s="707"/>
      <c r="F121" s="529" t="str">
        <f t="shared" si="37"/>
        <v>040101TTPL</v>
      </c>
      <c r="G121" s="111" t="s">
        <v>172</v>
      </c>
      <c r="H121" s="111">
        <v>159.32</v>
      </c>
      <c r="I121" s="112" t="s">
        <v>78</v>
      </c>
      <c r="J121" s="111" t="s">
        <v>114</v>
      </c>
      <c r="K121" s="111" t="s">
        <v>368</v>
      </c>
      <c r="L121" s="111" t="s">
        <v>363</v>
      </c>
      <c r="M121" s="381" t="s">
        <v>10</v>
      </c>
      <c r="N121" s="524">
        <v>1</v>
      </c>
      <c r="O121" s="550"/>
      <c r="P121" s="229"/>
      <c r="Q121" s="129">
        <f t="shared" si="49"/>
        <v>0</v>
      </c>
      <c r="R121" s="547">
        <f t="shared" si="31"/>
        <v>0</v>
      </c>
      <c r="S121" s="672"/>
      <c r="T121" s="699"/>
      <c r="U121" s="670"/>
      <c r="V121" s="650"/>
      <c r="W121" s="115" t="e">
        <f t="shared" si="39"/>
        <v>#DIV/0!</v>
      </c>
      <c r="X121" s="525" t="e">
        <f t="shared" si="32"/>
        <v>#DIV/0!</v>
      </c>
      <c r="Y121" s="666"/>
      <c r="Z121" s="695"/>
      <c r="AA121" s="670"/>
      <c r="AB121" s="650"/>
      <c r="AC121" s="115" t="e">
        <f t="shared" si="41"/>
        <v>#DIV/0!</v>
      </c>
      <c r="AD121" s="525" t="e">
        <f t="shared" si="33"/>
        <v>#DIV/0!</v>
      </c>
      <c r="AE121" s="666"/>
      <c r="AF121" s="695"/>
      <c r="AG121" s="670"/>
      <c r="AH121" s="650"/>
      <c r="AI121" s="115" t="e">
        <f t="shared" si="43"/>
        <v>#DIV/0!</v>
      </c>
      <c r="AJ121" s="525" t="e">
        <f t="shared" si="34"/>
        <v>#DIV/0!</v>
      </c>
      <c r="AK121" s="666"/>
      <c r="AL121" s="695"/>
      <c r="AM121" s="670"/>
      <c r="AN121" s="650"/>
      <c r="AO121" s="115" t="e">
        <f t="shared" si="45"/>
        <v>#DIV/0!</v>
      </c>
      <c r="AP121" s="525" t="e">
        <f t="shared" si="35"/>
        <v>#DIV/0!</v>
      </c>
      <c r="AQ121" s="666"/>
      <c r="AR121" s="695"/>
      <c r="AS121" s="670"/>
      <c r="AT121" s="650"/>
      <c r="AU121" s="115" t="e">
        <f t="shared" si="47"/>
        <v>#DIV/0!</v>
      </c>
      <c r="AV121" s="525" t="e">
        <f t="shared" si="36"/>
        <v>#DIV/0!</v>
      </c>
      <c r="AW121" s="666"/>
      <c r="AX121" s="695"/>
      <c r="AY121" s="670"/>
    </row>
    <row r="122" spans="1:51" s="342" customFormat="1" ht="13.5" x14ac:dyDescent="0.25">
      <c r="N122" s="530"/>
      <c r="O122" s="531"/>
      <c r="P122" s="532"/>
      <c r="Q122" s="548">
        <f>SUM(Q20:Q121)</f>
        <v>0</v>
      </c>
      <c r="R122" s="548">
        <f t="shared" ref="R122:AX122" si="50">SUM(R20:R121)</f>
        <v>0</v>
      </c>
      <c r="S122" s="548">
        <f t="shared" si="50"/>
        <v>0</v>
      </c>
      <c r="T122" s="548">
        <f t="shared" si="50"/>
        <v>0</v>
      </c>
      <c r="U122" s="533"/>
      <c r="V122" s="533"/>
      <c r="W122" s="533" t="e">
        <f t="shared" si="50"/>
        <v>#DIV/0!</v>
      </c>
      <c r="X122" s="533" t="e">
        <f t="shared" si="50"/>
        <v>#DIV/0!</v>
      </c>
      <c r="Y122" s="533" t="e">
        <f t="shared" si="50"/>
        <v>#DIV/0!</v>
      </c>
      <c r="Z122" s="533" t="e">
        <f t="shared" si="50"/>
        <v>#DIV/0!</v>
      </c>
      <c r="AA122" s="533"/>
      <c r="AB122" s="533"/>
      <c r="AC122" s="533" t="e">
        <f t="shared" si="50"/>
        <v>#DIV/0!</v>
      </c>
      <c r="AD122" s="533" t="e">
        <f t="shared" si="50"/>
        <v>#DIV/0!</v>
      </c>
      <c r="AE122" s="533" t="e">
        <f t="shared" si="50"/>
        <v>#DIV/0!</v>
      </c>
      <c r="AF122" s="533" t="e">
        <f t="shared" si="50"/>
        <v>#DIV/0!</v>
      </c>
      <c r="AG122" s="533"/>
      <c r="AH122" s="533"/>
      <c r="AI122" s="533" t="e">
        <f t="shared" si="50"/>
        <v>#DIV/0!</v>
      </c>
      <c r="AJ122" s="533" t="e">
        <f t="shared" si="50"/>
        <v>#DIV/0!</v>
      </c>
      <c r="AK122" s="533" t="e">
        <f t="shared" si="50"/>
        <v>#DIV/0!</v>
      </c>
      <c r="AL122" s="533" t="e">
        <f t="shared" si="50"/>
        <v>#DIV/0!</v>
      </c>
      <c r="AM122" s="533"/>
      <c r="AN122" s="533"/>
      <c r="AO122" s="533" t="e">
        <f t="shared" si="50"/>
        <v>#DIV/0!</v>
      </c>
      <c r="AP122" s="533" t="e">
        <f t="shared" si="50"/>
        <v>#DIV/0!</v>
      </c>
      <c r="AQ122" s="533" t="e">
        <f t="shared" si="50"/>
        <v>#DIV/0!</v>
      </c>
      <c r="AR122" s="533" t="e">
        <f t="shared" si="50"/>
        <v>#DIV/0!</v>
      </c>
      <c r="AS122" s="533"/>
      <c r="AT122" s="533"/>
      <c r="AU122" s="533" t="e">
        <f t="shared" si="50"/>
        <v>#DIV/0!</v>
      </c>
      <c r="AV122" s="533" t="e">
        <f t="shared" si="50"/>
        <v>#DIV/0!</v>
      </c>
      <c r="AW122" s="533" t="e">
        <f t="shared" si="50"/>
        <v>#DIV/0!</v>
      </c>
      <c r="AX122" s="533" t="e">
        <f t="shared" si="50"/>
        <v>#DIV/0!</v>
      </c>
      <c r="AY122" s="533"/>
    </row>
  </sheetData>
  <sheetProtection algorithmName="SHA-512" hashValue="ovU5GLk8a6GVs4zkRFeFgP99EOpNZ5QIDeCZ9CtclK7P6Yo6sSHEh+1pLmoUKS7jeOjUYYMT852g1fSfIDVWBg==" saltValue="OmoN0vEysMsdO4KFjwLMMQ==" spinCount="100000" sheet="1" objects="1" scenarios="1"/>
  <autoFilter ref="A19:AY121"/>
  <dataConsolidate/>
  <mergeCells count="90">
    <mergeCell ref="A1:C1"/>
    <mergeCell ref="AG20:AG39"/>
    <mergeCell ref="AF40:AF71"/>
    <mergeCell ref="AG40:AG71"/>
    <mergeCell ref="AQ72:AQ118"/>
    <mergeCell ref="AF72:AF118"/>
    <mergeCell ref="AE72:AE118"/>
    <mergeCell ref="AA40:AA71"/>
    <mergeCell ref="AE20:AE39"/>
    <mergeCell ref="AA72:AA118"/>
    <mergeCell ref="U20:U39"/>
    <mergeCell ref="U40:U71"/>
    <mergeCell ref="U72:U118"/>
    <mergeCell ref="AM119:AM121"/>
    <mergeCell ref="AQ119:AQ121"/>
    <mergeCell ref="AH20:AH121"/>
    <mergeCell ref="AN20:AN121"/>
    <mergeCell ref="AG72:AG118"/>
    <mergeCell ref="AQ40:AQ71"/>
    <mergeCell ref="AL20:AL39"/>
    <mergeCell ref="AM20:AM39"/>
    <mergeCell ref="AK40:AK71"/>
    <mergeCell ref="AL40:AL71"/>
    <mergeCell ref="AM40:AM71"/>
    <mergeCell ref="AE40:AE71"/>
    <mergeCell ref="AB20:AB121"/>
    <mergeCell ref="AA119:AA121"/>
    <mergeCell ref="AA20:AA39"/>
    <mergeCell ref="Z40:Z71"/>
    <mergeCell ref="Z72:Z118"/>
    <mergeCell ref="AK20:AK39"/>
    <mergeCell ref="AF20:AF39"/>
    <mergeCell ref="S20:S39"/>
    <mergeCell ref="T20:T39"/>
    <mergeCell ref="Z20:Z39"/>
    <mergeCell ref="V20:V121"/>
    <mergeCell ref="AG119:AG121"/>
    <mergeCell ref="AK119:AK121"/>
    <mergeCell ref="E72:E118"/>
    <mergeCell ref="E119:E121"/>
    <mergeCell ref="E20:E30"/>
    <mergeCell ref="E32:E39"/>
    <mergeCell ref="E40:E59"/>
    <mergeCell ref="E60:E68"/>
    <mergeCell ref="Y20:Y39"/>
    <mergeCell ref="Y40:Y71"/>
    <mergeCell ref="A2:C2"/>
    <mergeCell ref="A4:C4"/>
    <mergeCell ref="A6:B6"/>
    <mergeCell ref="A7:C7"/>
    <mergeCell ref="O18:P18"/>
    <mergeCell ref="E69:E71"/>
    <mergeCell ref="S40:S71"/>
    <mergeCell ref="T40:T71"/>
    <mergeCell ref="AE119:AE121"/>
    <mergeCell ref="S119:S121"/>
    <mergeCell ref="T119:T121"/>
    <mergeCell ref="AR72:AR118"/>
    <mergeCell ref="AS72:AS118"/>
    <mergeCell ref="AK72:AK118"/>
    <mergeCell ref="AL72:AL118"/>
    <mergeCell ref="AM72:AM118"/>
    <mergeCell ref="Y119:Y121"/>
    <mergeCell ref="Z119:Z121"/>
    <mergeCell ref="S72:S118"/>
    <mergeCell ref="T72:T118"/>
    <mergeCell ref="U119:U121"/>
    <mergeCell ref="AF119:AF121"/>
    <mergeCell ref="Y72:Y118"/>
    <mergeCell ref="AL119:AL121"/>
    <mergeCell ref="AT20:AT121"/>
    <mergeCell ref="AR119:AR121"/>
    <mergeCell ref="AS119:AS121"/>
    <mergeCell ref="AQ20:AQ39"/>
    <mergeCell ref="AR20:AR39"/>
    <mergeCell ref="AS20:AS39"/>
    <mergeCell ref="AR40:AR71"/>
    <mergeCell ref="AS40:AS71"/>
    <mergeCell ref="AY119:AY121"/>
    <mergeCell ref="AW20:AW39"/>
    <mergeCell ref="AX20:AX39"/>
    <mergeCell ref="AY20:AY39"/>
    <mergeCell ref="AW40:AW71"/>
    <mergeCell ref="AX40:AX71"/>
    <mergeCell ref="AY40:AY71"/>
    <mergeCell ref="AW72:AW118"/>
    <mergeCell ref="AX72:AX118"/>
    <mergeCell ref="AY72:AY118"/>
    <mergeCell ref="AW119:AW121"/>
    <mergeCell ref="AX119:AX121"/>
  </mergeCells>
  <conditionalFormatting sqref="H46:H62 H70:H83">
    <cfRule type="expression" dxfId="15" priority="16">
      <formula>ISBLANK(#REF!)</formula>
    </cfRule>
  </conditionalFormatting>
  <conditionalFormatting sqref="H64:H65 H112:H118">
    <cfRule type="expression" dxfId="14" priority="15">
      <formula>ISBLANK(#REF!)</formula>
    </cfRule>
  </conditionalFormatting>
  <conditionalFormatting sqref="H67 H99:H107 H40 H86:H89 H119:H121">
    <cfRule type="expression" dxfId="13" priority="14">
      <formula>ISBLANK(#REF!)</formula>
    </cfRule>
  </conditionalFormatting>
  <conditionalFormatting sqref="H90:H93">
    <cfRule type="expression" dxfId="12" priority="12">
      <formula>ISBLANK(#REF!)</formula>
    </cfRule>
  </conditionalFormatting>
  <conditionalFormatting sqref="H66">
    <cfRule type="expression" dxfId="11" priority="13">
      <formula>ISBLANK(#REF!)</formula>
    </cfRule>
  </conditionalFormatting>
  <conditionalFormatting sqref="H94:H95">
    <cfRule type="expression" dxfId="10" priority="11">
      <formula>ISBLANK(#REF!)</formula>
    </cfRule>
  </conditionalFormatting>
  <conditionalFormatting sqref="H96:H98">
    <cfRule type="expression" dxfId="9" priority="10">
      <formula>ISBLANK(#REF!)</formula>
    </cfRule>
  </conditionalFormatting>
  <conditionalFormatting sqref="H68:H69">
    <cfRule type="expression" dxfId="8" priority="9">
      <formula>ISBLANK(#REF!)</formula>
    </cfRule>
  </conditionalFormatting>
  <conditionalFormatting sqref="H63">
    <cfRule type="expression" dxfId="7" priority="8">
      <formula>ISBLANK(#REF!)</formula>
    </cfRule>
  </conditionalFormatting>
  <conditionalFormatting sqref="H108:H111">
    <cfRule type="expression" dxfId="6" priority="7">
      <formula>ISBLANK(#REF!)</formula>
    </cfRule>
  </conditionalFormatting>
  <conditionalFormatting sqref="H45">
    <cfRule type="expression" dxfId="5" priority="6">
      <formula>ISBLANK(#REF!)</formula>
    </cfRule>
  </conditionalFormatting>
  <conditionalFormatting sqref="H44">
    <cfRule type="expression" dxfId="4" priority="5">
      <formula>ISBLANK(#REF!)</formula>
    </cfRule>
  </conditionalFormatting>
  <conditionalFormatting sqref="H41:H43">
    <cfRule type="expression" dxfId="3" priority="4">
      <formula>ISBLANK(#REF!)</formula>
    </cfRule>
  </conditionalFormatting>
  <conditionalFormatting sqref="H84">
    <cfRule type="expression" dxfId="2" priority="3">
      <formula>ISBLANK(#REF!)</formula>
    </cfRule>
  </conditionalFormatting>
  <conditionalFormatting sqref="H85">
    <cfRule type="expression" dxfId="1" priority="2">
      <formula>ISBLANK(#REF!)</formula>
    </cfRule>
  </conditionalFormatting>
  <conditionalFormatting sqref="K119:L121">
    <cfRule type="expression" dxfId="0" priority="1">
      <formula>ISBLANK(#REF!)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'D:\FMT_2024\Lot 4\[DPGF_Secteur4_V2.xlsx]Liste_D'!#REF!</xm:f>
          </x14:formula1>
          <xm:sqref>J20:J121</xm:sqref>
        </x14:dataValidation>
        <x14:dataValidation type="list" allowBlank="1" showInputMessage="1" showErrorMessage="1">
          <x14:formula1>
            <xm:f>'D:\FMT_2024\Lot 4\[DPGF_Secteur4_V2.xlsx]Liste_D'!#REF!</xm:f>
          </x14:formula1>
          <xm:sqref>I20:I121 G20:G121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="85" zoomScaleNormal="85" workbookViewId="0">
      <selection activeCell="G10" sqref="G10"/>
    </sheetView>
  </sheetViews>
  <sheetFormatPr baseColWidth="10" defaultColWidth="10.85546875" defaultRowHeight="14.25" x14ac:dyDescent="0.2"/>
  <cols>
    <col min="1" max="1" width="22.28515625" style="557" customWidth="1"/>
    <col min="2" max="2" width="21.7109375" style="582" customWidth="1"/>
    <col min="3" max="3" width="21.85546875" style="574" customWidth="1"/>
    <col min="4" max="4" width="10.85546875" style="557"/>
    <col min="5" max="6" width="16.42578125" style="557" customWidth="1"/>
    <col min="7" max="7" width="20.28515625" style="557" bestFit="1" customWidth="1"/>
    <col min="8" max="8" width="16.42578125" style="557" customWidth="1"/>
    <col min="9" max="9" width="17.85546875" style="557" customWidth="1"/>
    <col min="10" max="10" width="22.140625" style="557" customWidth="1"/>
    <col min="11" max="16384" width="10.85546875" style="557"/>
  </cols>
  <sheetData>
    <row r="1" spans="1:12" ht="34.5" thickBot="1" x14ac:dyDescent="0.25">
      <c r="A1" s="555" t="s">
        <v>6</v>
      </c>
      <c r="B1" s="555" t="s">
        <v>5</v>
      </c>
      <c r="C1" s="556" t="s">
        <v>66</v>
      </c>
      <c r="E1" s="558" t="s">
        <v>128</v>
      </c>
      <c r="F1" s="559" t="s">
        <v>129</v>
      </c>
      <c r="G1" s="559" t="s">
        <v>147</v>
      </c>
      <c r="H1" s="559" t="s">
        <v>127</v>
      </c>
      <c r="I1" s="560" t="s">
        <v>130</v>
      </c>
      <c r="J1" s="561" t="s">
        <v>171</v>
      </c>
    </row>
    <row r="2" spans="1:12" x14ac:dyDescent="0.2">
      <c r="A2" s="562" t="s">
        <v>20</v>
      </c>
      <c r="B2" s="563" t="s">
        <v>67</v>
      </c>
      <c r="C2" s="562"/>
      <c r="E2" s="564" t="s">
        <v>132</v>
      </c>
      <c r="F2" s="565" t="s">
        <v>136</v>
      </c>
      <c r="G2" s="565" t="s">
        <v>148</v>
      </c>
      <c r="H2" s="565" t="s">
        <v>161</v>
      </c>
      <c r="I2" s="566" t="s">
        <v>155</v>
      </c>
      <c r="J2" s="567" t="s">
        <v>195</v>
      </c>
      <c r="L2" s="565" t="s">
        <v>172</v>
      </c>
    </row>
    <row r="3" spans="1:12" x14ac:dyDescent="0.2">
      <c r="A3" s="562" t="s">
        <v>19</v>
      </c>
      <c r="B3" s="563" t="s">
        <v>68</v>
      </c>
      <c r="C3" s="562"/>
      <c r="E3" s="568" t="s">
        <v>133</v>
      </c>
      <c r="F3" s="569" t="s">
        <v>137</v>
      </c>
      <c r="G3" s="569" t="s">
        <v>149</v>
      </c>
      <c r="H3" s="569" t="s">
        <v>138</v>
      </c>
      <c r="I3" s="570" t="s">
        <v>158</v>
      </c>
      <c r="J3" s="571" t="s">
        <v>196</v>
      </c>
      <c r="L3" s="569" t="s">
        <v>173</v>
      </c>
    </row>
    <row r="4" spans="1:12" x14ac:dyDescent="0.2">
      <c r="A4" s="562" t="s">
        <v>69</v>
      </c>
      <c r="B4" s="563" t="s">
        <v>70</v>
      </c>
      <c r="C4" s="562"/>
      <c r="E4" s="568" t="s">
        <v>134</v>
      </c>
      <c r="F4" s="569"/>
      <c r="G4" s="569" t="s">
        <v>150</v>
      </c>
      <c r="H4" s="569" t="s">
        <v>146</v>
      </c>
      <c r="I4" s="570" t="s">
        <v>159</v>
      </c>
      <c r="J4" s="571" t="s">
        <v>197</v>
      </c>
      <c r="L4" s="569" t="s">
        <v>174</v>
      </c>
    </row>
    <row r="5" spans="1:12" x14ac:dyDescent="0.2">
      <c r="A5" s="562" t="s">
        <v>19</v>
      </c>
      <c r="B5" s="563" t="s">
        <v>71</v>
      </c>
      <c r="C5" s="562"/>
      <c r="E5" s="568" t="s">
        <v>135</v>
      </c>
      <c r="F5" s="569"/>
      <c r="G5" s="569" t="s">
        <v>151</v>
      </c>
      <c r="H5" s="569" t="s">
        <v>139</v>
      </c>
      <c r="I5" s="570"/>
      <c r="J5" s="571" t="s">
        <v>198</v>
      </c>
      <c r="L5" s="569" t="s">
        <v>175</v>
      </c>
    </row>
    <row r="6" spans="1:12" x14ac:dyDescent="0.2">
      <c r="A6" s="562" t="s">
        <v>72</v>
      </c>
      <c r="B6" s="563" t="s">
        <v>73</v>
      </c>
      <c r="C6" s="562"/>
      <c r="E6" s="568"/>
      <c r="F6" s="569"/>
      <c r="G6" s="569" t="s">
        <v>152</v>
      </c>
      <c r="H6" s="569" t="s">
        <v>140</v>
      </c>
      <c r="I6" s="570" t="s">
        <v>156</v>
      </c>
      <c r="J6" s="571" t="s">
        <v>199</v>
      </c>
      <c r="L6" s="572" t="s">
        <v>176</v>
      </c>
    </row>
    <row r="7" spans="1:12" x14ac:dyDescent="0.2">
      <c r="A7" s="562" t="s">
        <v>74</v>
      </c>
      <c r="B7" s="573" t="s">
        <v>75</v>
      </c>
      <c r="C7" s="562"/>
      <c r="E7" s="568"/>
      <c r="F7" s="569"/>
      <c r="G7" s="569" t="s">
        <v>167</v>
      </c>
      <c r="H7" s="569" t="s">
        <v>141</v>
      </c>
      <c r="I7" s="570" t="s">
        <v>160</v>
      </c>
      <c r="J7" s="571" t="s">
        <v>200</v>
      </c>
      <c r="L7" s="569" t="s">
        <v>177</v>
      </c>
    </row>
    <row r="8" spans="1:12" x14ac:dyDescent="0.2">
      <c r="A8" s="562" t="s">
        <v>76</v>
      </c>
      <c r="B8" s="573" t="s">
        <v>77</v>
      </c>
      <c r="C8" s="562"/>
      <c r="E8" s="568"/>
      <c r="F8" s="569"/>
      <c r="G8" s="569" t="s">
        <v>153</v>
      </c>
      <c r="H8" s="569" t="s">
        <v>142</v>
      </c>
      <c r="I8" s="570" t="s">
        <v>169</v>
      </c>
      <c r="J8" s="571" t="s">
        <v>201</v>
      </c>
      <c r="L8" s="569" t="s">
        <v>178</v>
      </c>
    </row>
    <row r="9" spans="1:12" x14ac:dyDescent="0.2">
      <c r="A9" s="562" t="s">
        <v>78</v>
      </c>
      <c r="B9" s="563" t="s">
        <v>79</v>
      </c>
      <c r="C9" s="562"/>
      <c r="E9" s="568"/>
      <c r="F9" s="569"/>
      <c r="G9" s="569" t="s">
        <v>154</v>
      </c>
      <c r="H9" s="569" t="s">
        <v>143</v>
      </c>
      <c r="I9" s="570" t="s">
        <v>157</v>
      </c>
      <c r="J9" s="571" t="s">
        <v>202</v>
      </c>
      <c r="L9" s="569" t="s">
        <v>179</v>
      </c>
    </row>
    <row r="10" spans="1:12" x14ac:dyDescent="0.2">
      <c r="A10" s="562" t="s">
        <v>80</v>
      </c>
      <c r="B10" s="563" t="s">
        <v>81</v>
      </c>
      <c r="C10" s="562" t="s">
        <v>82</v>
      </c>
      <c r="E10" s="568"/>
      <c r="F10" s="569"/>
      <c r="G10" s="569" t="s">
        <v>166</v>
      </c>
      <c r="H10" s="569" t="s">
        <v>144</v>
      </c>
      <c r="I10" s="570"/>
      <c r="J10" s="571" t="s">
        <v>203</v>
      </c>
      <c r="L10" s="569" t="s">
        <v>180</v>
      </c>
    </row>
    <row r="11" spans="1:12" x14ac:dyDescent="0.2">
      <c r="A11" s="562" t="s">
        <v>12</v>
      </c>
      <c r="B11" s="563" t="s">
        <v>83</v>
      </c>
      <c r="E11" s="568"/>
      <c r="F11" s="569"/>
      <c r="G11" s="569" t="s">
        <v>163</v>
      </c>
      <c r="H11" s="569" t="s">
        <v>145</v>
      </c>
      <c r="I11" s="570" t="s">
        <v>168</v>
      </c>
      <c r="J11" s="571" t="s">
        <v>204</v>
      </c>
      <c r="L11" s="569" t="s">
        <v>181</v>
      </c>
    </row>
    <row r="12" spans="1:12" x14ac:dyDescent="0.2">
      <c r="B12" s="563" t="s">
        <v>84</v>
      </c>
      <c r="C12" s="562"/>
      <c r="E12" s="568"/>
      <c r="F12" s="569"/>
      <c r="G12" s="569" t="s">
        <v>164</v>
      </c>
      <c r="H12" s="569"/>
      <c r="I12" s="570"/>
      <c r="J12" s="571" t="s">
        <v>205</v>
      </c>
      <c r="L12" s="572" t="s">
        <v>183</v>
      </c>
    </row>
    <row r="13" spans="1:12" x14ac:dyDescent="0.2">
      <c r="A13" s="562"/>
      <c r="B13" s="563" t="s">
        <v>85</v>
      </c>
      <c r="C13" s="562"/>
      <c r="E13" s="568"/>
      <c r="F13" s="569"/>
      <c r="G13" s="569"/>
      <c r="H13" s="569"/>
      <c r="I13" s="570"/>
      <c r="J13" s="571" t="s">
        <v>206</v>
      </c>
      <c r="L13" s="569" t="s">
        <v>184</v>
      </c>
    </row>
    <row r="14" spans="1:12" x14ac:dyDescent="0.2">
      <c r="A14" s="562"/>
      <c r="B14" s="563" t="s">
        <v>86</v>
      </c>
      <c r="C14" s="562"/>
      <c r="E14" s="568"/>
      <c r="F14" s="569"/>
      <c r="G14" s="569"/>
      <c r="H14" s="569"/>
      <c r="I14" s="570" t="s">
        <v>165</v>
      </c>
      <c r="J14" s="571" t="s">
        <v>207</v>
      </c>
      <c r="L14" s="569" t="s">
        <v>185</v>
      </c>
    </row>
    <row r="15" spans="1:12" x14ac:dyDescent="0.2">
      <c r="A15" s="562"/>
      <c r="B15" s="563" t="s">
        <v>87</v>
      </c>
      <c r="C15" s="562"/>
      <c r="E15" s="568"/>
      <c r="F15" s="569"/>
      <c r="G15" s="569"/>
      <c r="H15" s="569"/>
      <c r="I15" s="570"/>
      <c r="J15" s="571"/>
      <c r="L15" s="569" t="s">
        <v>186</v>
      </c>
    </row>
    <row r="16" spans="1:12" x14ac:dyDescent="0.2">
      <c r="A16" s="562"/>
      <c r="B16" s="563" t="s">
        <v>88</v>
      </c>
      <c r="C16" s="562"/>
      <c r="E16" s="568"/>
      <c r="F16" s="569"/>
      <c r="G16" s="569"/>
      <c r="H16" s="569"/>
      <c r="I16" s="570"/>
      <c r="J16" s="571" t="s">
        <v>208</v>
      </c>
      <c r="L16" s="569" t="s">
        <v>187</v>
      </c>
    </row>
    <row r="17" spans="1:12" ht="15" thickBot="1" x14ac:dyDescent="0.25">
      <c r="A17" s="562"/>
      <c r="B17" s="563" t="s">
        <v>89</v>
      </c>
      <c r="C17" s="562"/>
      <c r="E17" s="575"/>
      <c r="F17" s="576"/>
      <c r="G17" s="576"/>
      <c r="H17" s="576"/>
      <c r="I17" s="577"/>
      <c r="J17" s="571" t="s">
        <v>209</v>
      </c>
      <c r="L17" s="569" t="s">
        <v>188</v>
      </c>
    </row>
    <row r="18" spans="1:12" x14ac:dyDescent="0.2">
      <c r="A18" s="562"/>
      <c r="B18" s="563" t="s">
        <v>90</v>
      </c>
      <c r="C18" s="562"/>
      <c r="J18" s="571"/>
      <c r="L18" s="569" t="s">
        <v>189</v>
      </c>
    </row>
    <row r="19" spans="1:12" x14ac:dyDescent="0.2">
      <c r="A19" s="562"/>
      <c r="B19" s="563" t="s">
        <v>91</v>
      </c>
      <c r="C19" s="562"/>
      <c r="J19" s="571" t="s">
        <v>210</v>
      </c>
      <c r="L19" s="569" t="s">
        <v>190</v>
      </c>
    </row>
    <row r="20" spans="1:12" x14ac:dyDescent="0.2">
      <c r="A20" s="562"/>
      <c r="B20" s="563" t="s">
        <v>17</v>
      </c>
      <c r="C20" s="562"/>
      <c r="J20" s="571"/>
      <c r="L20" s="569" t="s">
        <v>191</v>
      </c>
    </row>
    <row r="21" spans="1:12" x14ac:dyDescent="0.2">
      <c r="A21" s="562"/>
      <c r="B21" s="563" t="s">
        <v>16</v>
      </c>
      <c r="C21" s="562"/>
      <c r="J21" s="571" t="s">
        <v>192</v>
      </c>
      <c r="L21" s="569" t="s">
        <v>192</v>
      </c>
    </row>
    <row r="22" spans="1:12" x14ac:dyDescent="0.2">
      <c r="A22" s="562"/>
      <c r="B22" s="563" t="s">
        <v>92</v>
      </c>
      <c r="C22" s="562"/>
      <c r="J22" s="571" t="s">
        <v>211</v>
      </c>
      <c r="L22" s="569" t="s">
        <v>193</v>
      </c>
    </row>
    <row r="23" spans="1:12" ht="15" thickBot="1" x14ac:dyDescent="0.25">
      <c r="A23" s="562"/>
      <c r="B23" s="563" t="s">
        <v>15</v>
      </c>
      <c r="C23" s="562"/>
      <c r="J23" s="571" t="s">
        <v>212</v>
      </c>
      <c r="L23" s="578" t="s">
        <v>194</v>
      </c>
    </row>
    <row r="24" spans="1:12" x14ac:dyDescent="0.2">
      <c r="A24" s="562"/>
      <c r="B24" s="563" t="s">
        <v>93</v>
      </c>
      <c r="C24" s="562"/>
      <c r="J24" s="571"/>
    </row>
    <row r="25" spans="1:12" x14ac:dyDescent="0.2">
      <c r="A25" s="562"/>
      <c r="B25" s="563" t="s">
        <v>94</v>
      </c>
      <c r="C25" s="562"/>
      <c r="J25" s="571"/>
    </row>
    <row r="26" spans="1:12" x14ac:dyDescent="0.2">
      <c r="A26" s="562"/>
      <c r="B26" s="579" t="s">
        <v>95</v>
      </c>
      <c r="C26" s="562"/>
      <c r="J26" s="571"/>
    </row>
    <row r="27" spans="1:12" x14ac:dyDescent="0.2">
      <c r="A27" s="562"/>
      <c r="B27" s="563" t="s">
        <v>96</v>
      </c>
      <c r="C27" s="562" t="s">
        <v>97</v>
      </c>
      <c r="J27" s="571"/>
    </row>
    <row r="28" spans="1:12" x14ac:dyDescent="0.2">
      <c r="A28" s="562"/>
      <c r="B28" s="579" t="s">
        <v>98</v>
      </c>
      <c r="C28" s="562"/>
      <c r="J28" s="571"/>
    </row>
    <row r="29" spans="1:12" ht="15" thickBot="1" x14ac:dyDescent="0.25">
      <c r="A29" s="562"/>
      <c r="B29" s="563" t="s">
        <v>99</v>
      </c>
      <c r="C29" s="562"/>
      <c r="J29" s="580"/>
    </row>
    <row r="30" spans="1:12" x14ac:dyDescent="0.2">
      <c r="A30" s="562"/>
      <c r="B30" s="581" t="s">
        <v>100</v>
      </c>
      <c r="C30" s="562"/>
    </row>
    <row r="31" spans="1:12" x14ac:dyDescent="0.2">
      <c r="A31" s="562"/>
      <c r="B31" s="581" t="s">
        <v>101</v>
      </c>
      <c r="C31" s="562"/>
    </row>
    <row r="32" spans="1:12" x14ac:dyDescent="0.2">
      <c r="B32" s="581" t="s">
        <v>102</v>
      </c>
      <c r="C32" s="562"/>
    </row>
    <row r="33" spans="2:3" x14ac:dyDescent="0.2">
      <c r="B33" s="581" t="s">
        <v>103</v>
      </c>
      <c r="C33" s="562"/>
    </row>
    <row r="34" spans="2:3" x14ac:dyDescent="0.2">
      <c r="B34" s="581" t="s">
        <v>104</v>
      </c>
      <c r="C34" s="562"/>
    </row>
    <row r="35" spans="2:3" x14ac:dyDescent="0.2">
      <c r="B35" s="581" t="s">
        <v>105</v>
      </c>
      <c r="C35" s="562"/>
    </row>
    <row r="36" spans="2:3" x14ac:dyDescent="0.2">
      <c r="B36" s="581" t="s">
        <v>106</v>
      </c>
      <c r="C36" s="562"/>
    </row>
    <row r="37" spans="2:3" x14ac:dyDescent="0.2">
      <c r="B37" s="581" t="s">
        <v>107</v>
      </c>
      <c r="C37" s="562"/>
    </row>
    <row r="38" spans="2:3" x14ac:dyDescent="0.2">
      <c r="B38" s="581" t="s">
        <v>108</v>
      </c>
      <c r="C38" s="562"/>
    </row>
    <row r="39" spans="2:3" x14ac:dyDescent="0.2">
      <c r="B39" s="563" t="s">
        <v>109</v>
      </c>
      <c r="C39" s="562"/>
    </row>
    <row r="40" spans="2:3" x14ac:dyDescent="0.2">
      <c r="B40" s="563" t="s">
        <v>110</v>
      </c>
      <c r="C40" s="562"/>
    </row>
    <row r="41" spans="2:3" x14ac:dyDescent="0.2">
      <c r="B41" s="563" t="s">
        <v>111</v>
      </c>
      <c r="C41" s="562"/>
    </row>
    <row r="42" spans="2:3" x14ac:dyDescent="0.2">
      <c r="B42" s="563" t="s">
        <v>13</v>
      </c>
      <c r="C42" s="562"/>
    </row>
    <row r="43" spans="2:3" x14ac:dyDescent="0.2">
      <c r="B43" s="563" t="s">
        <v>112</v>
      </c>
      <c r="C43" s="562"/>
    </row>
    <row r="44" spans="2:3" x14ac:dyDescent="0.2">
      <c r="B44" s="563" t="s">
        <v>113</v>
      </c>
      <c r="C44" s="562"/>
    </row>
    <row r="45" spans="2:3" x14ac:dyDescent="0.2">
      <c r="B45" s="563" t="s">
        <v>18</v>
      </c>
      <c r="C45" s="562"/>
    </row>
    <row r="46" spans="2:3" x14ac:dyDescent="0.2">
      <c r="B46" s="563" t="s">
        <v>114</v>
      </c>
      <c r="C46" s="562"/>
    </row>
    <row r="47" spans="2:3" x14ac:dyDescent="0.2">
      <c r="B47" s="563" t="s">
        <v>115</v>
      </c>
      <c r="C47" s="562"/>
    </row>
    <row r="48" spans="2:3" x14ac:dyDescent="0.2">
      <c r="B48" s="563" t="s">
        <v>116</v>
      </c>
      <c r="C48" s="562"/>
    </row>
    <row r="49" spans="2:3" x14ac:dyDescent="0.2">
      <c r="B49" s="563" t="s">
        <v>117</v>
      </c>
      <c r="C49" s="562"/>
    </row>
    <row r="50" spans="2:3" x14ac:dyDescent="0.2">
      <c r="B50" s="563" t="s">
        <v>118</v>
      </c>
      <c r="C50" s="562"/>
    </row>
    <row r="51" spans="2:3" x14ac:dyDescent="0.2">
      <c r="B51" s="563" t="s">
        <v>14</v>
      </c>
      <c r="C51" s="562"/>
    </row>
    <row r="52" spans="2:3" x14ac:dyDescent="0.2">
      <c r="B52" s="563" t="s">
        <v>11</v>
      </c>
      <c r="C52" s="562"/>
    </row>
    <row r="53" spans="2:3" x14ac:dyDescent="0.2">
      <c r="C53" s="562"/>
    </row>
    <row r="54" spans="2:3" x14ac:dyDescent="0.2">
      <c r="B54" s="563"/>
      <c r="C54" s="562"/>
    </row>
    <row r="55" spans="2:3" x14ac:dyDescent="0.2">
      <c r="B55" s="563"/>
      <c r="C55" s="562"/>
    </row>
    <row r="56" spans="2:3" x14ac:dyDescent="0.2">
      <c r="B56" s="563"/>
      <c r="C56" s="562"/>
    </row>
    <row r="57" spans="2:3" x14ac:dyDescent="0.2">
      <c r="B57" s="563"/>
      <c r="C57" s="562"/>
    </row>
    <row r="58" spans="2:3" x14ac:dyDescent="0.2">
      <c r="B58" s="563"/>
      <c r="C58" s="562"/>
    </row>
    <row r="59" spans="2:3" x14ac:dyDescent="0.2">
      <c r="B59" s="563"/>
      <c r="C59" s="562"/>
    </row>
    <row r="60" spans="2:3" x14ac:dyDescent="0.2">
      <c r="B60" s="563"/>
      <c r="C60" s="562"/>
    </row>
    <row r="61" spans="2:3" x14ac:dyDescent="0.2">
      <c r="B61" s="563"/>
      <c r="C61" s="562"/>
    </row>
    <row r="62" spans="2:3" x14ac:dyDescent="0.2">
      <c r="B62" s="563"/>
      <c r="C62" s="562"/>
    </row>
    <row r="63" spans="2:3" x14ac:dyDescent="0.2">
      <c r="B63" s="563"/>
      <c r="C63" s="562"/>
    </row>
    <row r="64" spans="2:3" x14ac:dyDescent="0.2">
      <c r="B64" s="563"/>
      <c r="C64" s="562"/>
    </row>
    <row r="65" spans="2:3" x14ac:dyDescent="0.2">
      <c r="B65" s="563"/>
      <c r="C65" s="562"/>
    </row>
    <row r="66" spans="2:3" x14ac:dyDescent="0.2">
      <c r="B66" s="563"/>
      <c r="C66" s="562"/>
    </row>
    <row r="67" spans="2:3" x14ac:dyDescent="0.2">
      <c r="B67" s="563"/>
      <c r="C67" s="562"/>
    </row>
    <row r="68" spans="2:3" x14ac:dyDescent="0.2">
      <c r="B68" s="563"/>
      <c r="C68" s="562"/>
    </row>
  </sheetData>
  <sheetProtection algorithmName="SHA-512" hashValue="tYj9QOItt2I6VubLIAHO6AGnxtVSyWhfzVUWjiEbrbddqal6BhSALKlcC2/0iOd9dsuW+XVNhbTVX3bEOxlSXw==" saltValue="KNnJpQrhU/3bqb1lkOBVn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Thermique</vt:lpstr>
      <vt:lpstr>Filtration</vt:lpstr>
      <vt:lpstr>Courant fort_faible</vt:lpstr>
      <vt:lpstr>Sanitaire</vt:lpstr>
      <vt:lpstr>SSI + Desenfumage</vt:lpstr>
      <vt:lpstr>Levage</vt:lpstr>
      <vt:lpstr>Portes_Portails</vt:lpstr>
      <vt:lpstr>Clos_et_Couvert</vt:lpstr>
      <vt:lpstr>Liste_D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DAILLENCOURT Alain</dc:creator>
  <cp:lastModifiedBy>Ayhan Ciplak</cp:lastModifiedBy>
  <dcterms:created xsi:type="dcterms:W3CDTF">2024-03-21T13:32:23Z</dcterms:created>
  <dcterms:modified xsi:type="dcterms:W3CDTF">2025-03-24T12:03:46Z</dcterms:modified>
</cp:coreProperties>
</file>