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CI\PROCEDURES\ACCORD-CADRE\DCI2024544 - FMT 2026\07_RELANCE LOT 04&amp;05\Lot 04\"/>
    </mc:Choice>
  </mc:AlternateContent>
  <bookViews>
    <workbookView xWindow="0" yWindow="0" windowWidth="19185" windowHeight="7245" tabRatio="772" activeTab="8"/>
  </bookViews>
  <sheets>
    <sheet name="Thermique" sheetId="22" r:id="rId1"/>
    <sheet name="Filtration" sheetId="14" r:id="rId2"/>
    <sheet name="Courant fort_faible" sheetId="23" r:id="rId3"/>
    <sheet name="Sanitaire" sheetId="24" r:id="rId4"/>
    <sheet name="SSI + Desenfumage" sheetId="25" r:id="rId5"/>
    <sheet name="Levage" sheetId="26" r:id="rId6"/>
    <sheet name="Portes_Portails" sheetId="27" r:id="rId7"/>
    <sheet name="Clos_et_Couvert" sheetId="21" r:id="rId8"/>
    <sheet name="Liste_D" sheetId="12" r:id="rId9"/>
  </sheets>
  <definedNames>
    <definedName name="_xlnm._FilterDatabase" localSheetId="7" hidden="1">Clos_et_Couvert!$A$19:$AX$65</definedName>
    <definedName name="_xlnm._FilterDatabase" localSheetId="2" hidden="1">'Courant fort_faible'!$A$19:$AW$39</definedName>
    <definedName name="_xlnm._FilterDatabase" localSheetId="1" hidden="1">Filtration!$A$19:$BG$108</definedName>
    <definedName name="_xlnm._FilterDatabase" localSheetId="5" hidden="1">Levage!$A$19:$AZ$33</definedName>
    <definedName name="_xlnm._FilterDatabase" localSheetId="6" hidden="1">Portes_Portails!$A$19:$AX$20</definedName>
    <definedName name="_xlnm._FilterDatabase" localSheetId="3" hidden="1">Sanitaire!$A$19:$AX$33</definedName>
    <definedName name="_xlnm._FilterDatabase" localSheetId="4" hidden="1">'SSI + Desenfumage'!$A$19:$AW$48</definedName>
    <definedName name="_xlnm._FilterDatabase" localSheetId="0" hidden="1">Thermique!$A$19:$AY$81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" i="23" l="1"/>
  <c r="G78" i="22"/>
  <c r="Q20" i="22" l="1"/>
  <c r="O20" i="23"/>
  <c r="O20" i="25"/>
  <c r="R20" i="26"/>
  <c r="P20" i="27"/>
  <c r="P21" i="21"/>
  <c r="P22" i="21" l="1"/>
  <c r="P23" i="21"/>
  <c r="P24" i="21"/>
  <c r="P25" i="21"/>
  <c r="P26" i="21"/>
  <c r="P27" i="21"/>
  <c r="P28" i="21"/>
  <c r="P29" i="21"/>
  <c r="P30" i="21"/>
  <c r="P31" i="21"/>
  <c r="P32" i="21"/>
  <c r="P33" i="21"/>
  <c r="P34" i="21"/>
  <c r="P35" i="21"/>
  <c r="P36" i="21"/>
  <c r="P37" i="21"/>
  <c r="P38" i="21"/>
  <c r="P39" i="21"/>
  <c r="P40" i="21"/>
  <c r="P41" i="21"/>
  <c r="P42" i="21"/>
  <c r="P43" i="21"/>
  <c r="P44" i="21"/>
  <c r="P45" i="21"/>
  <c r="P46" i="21"/>
  <c r="P47" i="21"/>
  <c r="P48" i="21"/>
  <c r="P49" i="21"/>
  <c r="P50" i="21"/>
  <c r="P51" i="21"/>
  <c r="P52" i="21"/>
  <c r="P53" i="21"/>
  <c r="P54" i="21"/>
  <c r="P55" i="21"/>
  <c r="P56" i="21"/>
  <c r="P57" i="21"/>
  <c r="P58" i="21"/>
  <c r="P59" i="21"/>
  <c r="P60" i="21"/>
  <c r="P61" i="21"/>
  <c r="P62" i="21"/>
  <c r="P63" i="21"/>
  <c r="P64" i="21"/>
  <c r="P65" i="21"/>
  <c r="P66" i="21"/>
  <c r="P67" i="21"/>
  <c r="P68" i="21"/>
  <c r="P69" i="21"/>
  <c r="P70" i="21"/>
  <c r="P71" i="21"/>
  <c r="P72" i="21"/>
  <c r="P73" i="21"/>
  <c r="P74" i="21"/>
  <c r="P75" i="21"/>
  <c r="P76" i="21"/>
  <c r="P77" i="21"/>
  <c r="P78" i="21"/>
  <c r="P79" i="21"/>
  <c r="P80" i="21"/>
  <c r="P81" i="21"/>
  <c r="P82" i="21"/>
  <c r="P83" i="21"/>
  <c r="P84" i="21"/>
  <c r="P85" i="21"/>
  <c r="P86" i="21"/>
  <c r="P87" i="21"/>
  <c r="P88" i="21"/>
  <c r="P89" i="21"/>
  <c r="P90" i="21"/>
  <c r="P91" i="21"/>
  <c r="P92" i="21"/>
  <c r="P93" i="21"/>
  <c r="P94" i="21"/>
  <c r="P95" i="21"/>
  <c r="P96" i="21"/>
  <c r="P97" i="21"/>
  <c r="P98" i="21"/>
  <c r="P99" i="21"/>
  <c r="P100" i="21"/>
  <c r="P101" i="21"/>
  <c r="P102" i="21"/>
  <c r="P103" i="21"/>
  <c r="P104" i="21"/>
  <c r="P105" i="21"/>
  <c r="P106" i="21"/>
  <c r="P107" i="21"/>
  <c r="P108" i="21"/>
  <c r="P109" i="21"/>
  <c r="P110" i="21"/>
  <c r="P111" i="21"/>
  <c r="P112" i="21"/>
  <c r="P113" i="21"/>
  <c r="P114" i="21"/>
  <c r="P115" i="21"/>
  <c r="P116" i="21"/>
  <c r="P117" i="21"/>
  <c r="P118" i="21"/>
  <c r="P119" i="21"/>
  <c r="P120" i="21"/>
  <c r="P121" i="21"/>
  <c r="P122" i="21"/>
  <c r="P123" i="21"/>
  <c r="P124" i="21"/>
  <c r="P125" i="21"/>
  <c r="P20" i="21"/>
  <c r="R22" i="26"/>
  <c r="R23" i="26"/>
  <c r="R24" i="26"/>
  <c r="R25" i="26"/>
  <c r="R26" i="26"/>
  <c r="R27" i="26"/>
  <c r="R28" i="26"/>
  <c r="R29" i="26"/>
  <c r="R30" i="26"/>
  <c r="R31" i="26"/>
  <c r="R32" i="26"/>
  <c r="R33" i="26"/>
  <c r="R21" i="26"/>
  <c r="O22" i="25"/>
  <c r="O23" i="25"/>
  <c r="O24" i="25"/>
  <c r="O25" i="25"/>
  <c r="O26" i="25"/>
  <c r="O27" i="25"/>
  <c r="O28" i="25"/>
  <c r="O29" i="25"/>
  <c r="O30" i="25"/>
  <c r="O31" i="25"/>
  <c r="O32" i="25"/>
  <c r="O33" i="25"/>
  <c r="O34" i="25"/>
  <c r="O35" i="25"/>
  <c r="O36" i="25"/>
  <c r="O37" i="25"/>
  <c r="O38" i="25"/>
  <c r="O39" i="25"/>
  <c r="O40" i="25"/>
  <c r="O41" i="25"/>
  <c r="O42" i="25"/>
  <c r="O43" i="25"/>
  <c r="O44" i="25"/>
  <c r="O45" i="25"/>
  <c r="O46" i="25"/>
  <c r="O47" i="25"/>
  <c r="O48" i="25"/>
  <c r="O21" i="25"/>
  <c r="P22" i="24"/>
  <c r="P23" i="24"/>
  <c r="P24" i="24"/>
  <c r="P25" i="24"/>
  <c r="P26" i="24"/>
  <c r="P27" i="24"/>
  <c r="P28" i="24"/>
  <c r="P29" i="24"/>
  <c r="P30" i="24"/>
  <c r="P31" i="24"/>
  <c r="P32" i="24"/>
  <c r="P33" i="24"/>
  <c r="P21" i="24"/>
  <c r="P20" i="24"/>
  <c r="O22" i="23"/>
  <c r="O23" i="23"/>
  <c r="O24" i="23"/>
  <c r="O25" i="23"/>
  <c r="O27" i="23"/>
  <c r="O28" i="23"/>
  <c r="O29" i="23"/>
  <c r="O30" i="23"/>
  <c r="O31" i="23"/>
  <c r="O32" i="23"/>
  <c r="O33" i="23"/>
  <c r="O34" i="23"/>
  <c r="O35" i="23"/>
  <c r="O36" i="23"/>
  <c r="O37" i="23"/>
  <c r="O38" i="23"/>
  <c r="O39" i="23"/>
  <c r="O21" i="23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36" i="23" l="1"/>
  <c r="E37" i="23"/>
  <c r="P37" i="23" l="1"/>
  <c r="S75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61" i="22"/>
  <c r="F62" i="22"/>
  <c r="F63" i="22"/>
  <c r="F64" i="22"/>
  <c r="F65" i="22"/>
  <c r="F66" i="22"/>
  <c r="F67" i="22"/>
  <c r="F68" i="22"/>
  <c r="F69" i="22"/>
  <c r="F70" i="22"/>
  <c r="F71" i="22"/>
  <c r="F72" i="22"/>
  <c r="F73" i="22"/>
  <c r="F74" i="22"/>
  <c r="F75" i="22"/>
  <c r="F76" i="22"/>
  <c r="F77" i="22"/>
  <c r="F78" i="22"/>
  <c r="F79" i="22"/>
  <c r="F80" i="22"/>
  <c r="F81" i="22"/>
  <c r="F20" i="22"/>
  <c r="F88" i="14"/>
  <c r="E88" i="14" s="1"/>
  <c r="E40" i="1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20" i="24"/>
  <c r="E20" i="27"/>
  <c r="AI70" i="22"/>
  <c r="AJ70" i="22" s="1"/>
  <c r="AI71" i="22"/>
  <c r="AJ71" i="22" s="1"/>
  <c r="R70" i="22"/>
  <c r="R71" i="22"/>
  <c r="AH109" i="14"/>
  <c r="AI109" i="14"/>
  <c r="AM109" i="14"/>
  <c r="AN109" i="14"/>
  <c r="AR109" i="14"/>
  <c r="AS109" i="14"/>
  <c r="AW109" i="14"/>
  <c r="AX109" i="14"/>
  <c r="BB109" i="14"/>
  <c r="BC109" i="14"/>
  <c r="BG109" i="14"/>
  <c r="AB65" i="14"/>
  <c r="AC65" i="14" s="1"/>
  <c r="AE65" i="14" s="1"/>
  <c r="P27" i="23"/>
  <c r="P36" i="23"/>
  <c r="P38" i="23"/>
  <c r="S40" i="23"/>
  <c r="T40" i="23"/>
  <c r="Y40" i="23"/>
  <c r="Z40" i="23"/>
  <c r="AE40" i="23"/>
  <c r="AF40" i="23"/>
  <c r="AK40" i="23"/>
  <c r="AL40" i="23"/>
  <c r="AQ40" i="23"/>
  <c r="AR40" i="23"/>
  <c r="AW40" i="23"/>
  <c r="P34" i="24"/>
  <c r="R31" i="24"/>
  <c r="R30" i="24"/>
  <c r="R32" i="24"/>
  <c r="R20" i="24"/>
  <c r="Q20" i="24"/>
  <c r="Q21" i="24"/>
  <c r="Q22" i="24"/>
  <c r="Q23" i="24"/>
  <c r="Q24" i="24"/>
  <c r="Q25" i="24"/>
  <c r="Q26" i="24"/>
  <c r="Q27" i="24"/>
  <c r="Q28" i="24"/>
  <c r="O49" i="25"/>
  <c r="R20" i="27"/>
  <c r="E15" i="21"/>
  <c r="AT50" i="21" s="1"/>
  <c r="AU50" i="21" s="1"/>
  <c r="AT71" i="21"/>
  <c r="AT72" i="21"/>
  <c r="AU72" i="21" s="1"/>
  <c r="E14" i="21"/>
  <c r="AN48" i="21" s="1"/>
  <c r="E13" i="21"/>
  <c r="AH58" i="21" s="1"/>
  <c r="AI58" i="21" s="1"/>
  <c r="AH56" i="21"/>
  <c r="AH67" i="21"/>
  <c r="AH68" i="21"/>
  <c r="AI68" i="21" s="1"/>
  <c r="AH69" i="21"/>
  <c r="AI69" i="21" s="1"/>
  <c r="AH71" i="21"/>
  <c r="AI71" i="21" s="1"/>
  <c r="E12" i="21"/>
  <c r="AB56" i="21" s="1"/>
  <c r="AC56" i="21" s="1"/>
  <c r="AB53" i="21"/>
  <c r="AB57" i="21"/>
  <c r="AC57" i="21" s="1"/>
  <c r="AB59" i="21"/>
  <c r="AC59" i="21" s="1"/>
  <c r="AB65" i="21"/>
  <c r="AC65" i="21" s="1"/>
  <c r="AB66" i="21"/>
  <c r="AC66" i="21" s="1"/>
  <c r="AB67" i="21"/>
  <c r="AC67" i="21" s="1"/>
  <c r="AB69" i="21"/>
  <c r="AC69" i="21" s="1"/>
  <c r="E11" i="21"/>
  <c r="V54" i="21" s="1"/>
  <c r="W54" i="21" s="1"/>
  <c r="V51" i="21"/>
  <c r="W51" i="21" s="1"/>
  <c r="V52" i="21"/>
  <c r="W52" i="21" s="1"/>
  <c r="V53" i="21"/>
  <c r="W53" i="21" s="1"/>
  <c r="V55" i="21"/>
  <c r="W55" i="21" s="1"/>
  <c r="V57" i="21"/>
  <c r="V59" i="21"/>
  <c r="V64" i="21"/>
  <c r="W64" i="21" s="1"/>
  <c r="V65" i="21"/>
  <c r="W65" i="21" s="1"/>
  <c r="V67" i="21"/>
  <c r="W67" i="21" s="1"/>
  <c r="V69" i="21"/>
  <c r="V71" i="21"/>
  <c r="R48" i="21"/>
  <c r="V20" i="21"/>
  <c r="W20" i="21" s="1"/>
  <c r="V21" i="21"/>
  <c r="V22" i="21"/>
  <c r="W22" i="21" s="1"/>
  <c r="V23" i="21"/>
  <c r="W23" i="21" s="1"/>
  <c r="V24" i="21"/>
  <c r="W24" i="21" s="1"/>
  <c r="V25" i="21"/>
  <c r="V26" i="21"/>
  <c r="V27" i="21"/>
  <c r="V28" i="21"/>
  <c r="W28" i="21" s="1"/>
  <c r="V29" i="21"/>
  <c r="V30" i="21"/>
  <c r="V31" i="21"/>
  <c r="W31" i="21" s="1"/>
  <c r="V32" i="21"/>
  <c r="V33" i="21"/>
  <c r="W33" i="21" s="1"/>
  <c r="V34" i="21"/>
  <c r="W34" i="21" s="1"/>
  <c r="V35" i="21"/>
  <c r="W35" i="21" s="1"/>
  <c r="V36" i="21"/>
  <c r="V37" i="21"/>
  <c r="V38" i="21"/>
  <c r="V39" i="21"/>
  <c r="W39" i="21" s="1"/>
  <c r="V40" i="21"/>
  <c r="W40" i="21" s="1"/>
  <c r="V41" i="21"/>
  <c r="W41" i="21" s="1"/>
  <c r="V42" i="21"/>
  <c r="V43" i="21"/>
  <c r="V44" i="21"/>
  <c r="W44" i="21" s="1"/>
  <c r="V45" i="21"/>
  <c r="V46" i="21"/>
  <c r="W46" i="21" s="1"/>
  <c r="V47" i="21"/>
  <c r="W47" i="21" s="1"/>
  <c r="V73" i="21"/>
  <c r="W73" i="21" s="1"/>
  <c r="V74" i="21"/>
  <c r="W74" i="21" s="1"/>
  <c r="V75" i="21"/>
  <c r="V76" i="21"/>
  <c r="V77" i="21"/>
  <c r="W77" i="21" s="1"/>
  <c r="V78" i="21"/>
  <c r="V79" i="21"/>
  <c r="V80" i="21"/>
  <c r="W80" i="21" s="1"/>
  <c r="V81" i="21"/>
  <c r="V82" i="21"/>
  <c r="W82" i="21" s="1"/>
  <c r="V83" i="21"/>
  <c r="W83" i="21" s="1"/>
  <c r="V84" i="21"/>
  <c r="W84" i="21" s="1"/>
  <c r="V85" i="21"/>
  <c r="W85" i="21" s="1"/>
  <c r="V86" i="21"/>
  <c r="W86" i="21" s="1"/>
  <c r="V87" i="21"/>
  <c r="V88" i="21"/>
  <c r="W88" i="21" s="1"/>
  <c r="V89" i="21"/>
  <c r="W89" i="21" s="1"/>
  <c r="Y88" i="21" s="1"/>
  <c r="V90" i="21"/>
  <c r="V91" i="21"/>
  <c r="V92" i="21"/>
  <c r="V93" i="21"/>
  <c r="V94" i="21"/>
  <c r="V95" i="21"/>
  <c r="W95" i="21" s="1"/>
  <c r="V96" i="21"/>
  <c r="X94" i="21" s="1"/>
  <c r="V97" i="21"/>
  <c r="W97" i="21" s="1"/>
  <c r="V98" i="21"/>
  <c r="X98" i="21" s="1"/>
  <c r="V99" i="21"/>
  <c r="V100" i="21"/>
  <c r="V101" i="21"/>
  <c r="W101" i="21" s="1"/>
  <c r="V102" i="21"/>
  <c r="V103" i="21"/>
  <c r="V104" i="21"/>
  <c r="W104" i="21" s="1"/>
  <c r="V105" i="21"/>
  <c r="W105" i="21" s="1"/>
  <c r="V106" i="21"/>
  <c r="W106" i="21" s="1"/>
  <c r="V107" i="21"/>
  <c r="W107" i="21" s="1"/>
  <c r="V108" i="21"/>
  <c r="X108" i="21" s="1"/>
  <c r="V109" i="21"/>
  <c r="W109" i="21" s="1"/>
  <c r="V110" i="21"/>
  <c r="W110" i="21" s="1"/>
  <c r="V111" i="21"/>
  <c r="V112" i="21"/>
  <c r="W112" i="21" s="1"/>
  <c r="Y112" i="21" s="1"/>
  <c r="V113" i="21"/>
  <c r="W113" i="21" s="1"/>
  <c r="Y113" i="21" s="1"/>
  <c r="V114" i="21"/>
  <c r="V115" i="21"/>
  <c r="V116" i="21"/>
  <c r="V117" i="21"/>
  <c r="V118" i="21"/>
  <c r="V119" i="21"/>
  <c r="W119" i="21" s="1"/>
  <c r="V120" i="21"/>
  <c r="W120" i="21" s="1"/>
  <c r="V121" i="21"/>
  <c r="W121" i="21" s="1"/>
  <c r="V122" i="21"/>
  <c r="W122" i="21" s="1"/>
  <c r="V123" i="21"/>
  <c r="V124" i="21"/>
  <c r="V125" i="21"/>
  <c r="W125" i="21" s="1"/>
  <c r="W21" i="21"/>
  <c r="W26" i="21"/>
  <c r="W27" i="21"/>
  <c r="W29" i="21"/>
  <c r="W30" i="21"/>
  <c r="W36" i="21"/>
  <c r="W38" i="21"/>
  <c r="W42" i="21"/>
  <c r="W43" i="21"/>
  <c r="W45" i="21"/>
  <c r="W57" i="21"/>
  <c r="W59" i="21"/>
  <c r="W69" i="21"/>
  <c r="W71" i="21"/>
  <c r="W75" i="21"/>
  <c r="W76" i="21"/>
  <c r="Y76" i="21" s="1"/>
  <c r="W78" i="21"/>
  <c r="W79" i="21"/>
  <c r="W87" i="21"/>
  <c r="W90" i="21"/>
  <c r="W91" i="21"/>
  <c r="W92" i="21"/>
  <c r="W94" i="21"/>
  <c r="W99" i="21"/>
  <c r="Y99" i="21" s="1"/>
  <c r="W100" i="21"/>
  <c r="W102" i="21"/>
  <c r="Y102" i="21" s="1"/>
  <c r="W103" i="21"/>
  <c r="W111" i="21"/>
  <c r="Y111" i="21" s="1"/>
  <c r="W114" i="21"/>
  <c r="W115" i="21"/>
  <c r="W116" i="21"/>
  <c r="W118" i="21"/>
  <c r="W123" i="21"/>
  <c r="W124" i="21"/>
  <c r="X76" i="21"/>
  <c r="X88" i="21"/>
  <c r="X99" i="21"/>
  <c r="X100" i="21"/>
  <c r="X102" i="21"/>
  <c r="X111" i="21"/>
  <c r="AB20" i="21"/>
  <c r="AC20" i="21" s="1"/>
  <c r="AB21" i="21"/>
  <c r="AB22" i="21"/>
  <c r="AC22" i="21" s="1"/>
  <c r="AB23" i="21"/>
  <c r="AB24" i="21"/>
  <c r="AC24" i="21" s="1"/>
  <c r="AB25" i="21"/>
  <c r="AB26" i="21"/>
  <c r="AB27" i="21"/>
  <c r="AC27" i="21" s="1"/>
  <c r="AB28" i="21"/>
  <c r="AC28" i="21" s="1"/>
  <c r="AB29" i="21"/>
  <c r="AC29" i="21" s="1"/>
  <c r="AB30" i="21"/>
  <c r="AC30" i="21" s="1"/>
  <c r="AB31" i="21"/>
  <c r="AC31" i="21" s="1"/>
  <c r="AB32" i="21"/>
  <c r="AC32" i="21" s="1"/>
  <c r="AB33" i="21"/>
  <c r="AB34" i="21"/>
  <c r="AC34" i="21" s="1"/>
  <c r="AB35" i="21"/>
  <c r="AB36" i="21"/>
  <c r="AB37" i="21"/>
  <c r="AB38" i="21"/>
  <c r="AC38" i="21" s="1"/>
  <c r="AB39" i="21"/>
  <c r="AB40" i="21"/>
  <c r="AC40" i="21" s="1"/>
  <c r="AB41" i="21"/>
  <c r="AC41" i="21" s="1"/>
  <c r="AB42" i="21"/>
  <c r="AC42" i="21" s="1"/>
  <c r="AB43" i="21"/>
  <c r="AC43" i="21" s="1"/>
  <c r="AB44" i="21"/>
  <c r="AC44" i="21" s="1"/>
  <c r="AB45" i="21"/>
  <c r="AC45" i="21" s="1"/>
  <c r="AB46" i="21"/>
  <c r="AC46" i="21" s="1"/>
  <c r="AB47" i="21"/>
  <c r="AB73" i="21"/>
  <c r="AD73" i="21" s="1"/>
  <c r="AB74" i="21"/>
  <c r="AB75" i="21"/>
  <c r="AC75" i="21" s="1"/>
  <c r="AB76" i="21"/>
  <c r="AB77" i="21"/>
  <c r="AC77" i="21" s="1"/>
  <c r="AB78" i="21"/>
  <c r="AC78" i="21" s="1"/>
  <c r="AB79" i="21"/>
  <c r="AC79" i="21" s="1"/>
  <c r="AB80" i="21"/>
  <c r="AC80" i="21" s="1"/>
  <c r="AB81" i="21"/>
  <c r="AC81" i="21" s="1"/>
  <c r="AB82" i="21"/>
  <c r="AC82" i="21" s="1"/>
  <c r="AB83" i="21"/>
  <c r="AB84" i="21"/>
  <c r="AC84" i="21" s="1"/>
  <c r="AB85" i="21"/>
  <c r="AC85" i="21" s="1"/>
  <c r="AB86" i="21"/>
  <c r="AC86" i="21" s="1"/>
  <c r="AB87" i="21"/>
  <c r="AB88" i="21"/>
  <c r="AB89" i="21"/>
  <c r="AC89" i="21" s="1"/>
  <c r="AB90" i="21"/>
  <c r="AC90" i="21" s="1"/>
  <c r="AB91" i="21"/>
  <c r="AC91" i="21" s="1"/>
  <c r="AB92" i="21"/>
  <c r="AC92" i="21" s="1"/>
  <c r="AB93" i="21"/>
  <c r="AB94" i="21"/>
  <c r="AC94" i="21" s="1"/>
  <c r="AB95" i="21"/>
  <c r="AC95" i="21" s="1"/>
  <c r="AB96" i="21"/>
  <c r="AC96" i="21" s="1"/>
  <c r="AB97" i="21"/>
  <c r="AB98" i="21"/>
  <c r="AB99" i="21"/>
  <c r="AD99" i="21" s="1"/>
  <c r="AB100" i="21"/>
  <c r="AC100" i="21" s="1"/>
  <c r="AB101" i="21"/>
  <c r="AC101" i="21" s="1"/>
  <c r="AB102" i="21"/>
  <c r="AC102" i="21" s="1"/>
  <c r="AE102" i="21" s="1"/>
  <c r="AB103" i="21"/>
  <c r="AC103" i="21" s="1"/>
  <c r="AB104" i="21"/>
  <c r="AC104" i="21" s="1"/>
  <c r="AB105" i="21"/>
  <c r="AC105" i="21" s="1"/>
  <c r="AB106" i="21"/>
  <c r="AC106" i="21" s="1"/>
  <c r="AB107" i="21"/>
  <c r="AC107" i="21" s="1"/>
  <c r="AB108" i="21"/>
  <c r="AD108" i="21" s="1"/>
  <c r="AB109" i="21"/>
  <c r="AC109" i="21" s="1"/>
  <c r="AB110" i="21"/>
  <c r="AC110" i="21" s="1"/>
  <c r="AB111" i="21"/>
  <c r="AB112" i="21"/>
  <c r="AD112" i="21" s="1"/>
  <c r="AB113" i="21"/>
  <c r="AC113" i="21" s="1"/>
  <c r="AE113" i="21" s="1"/>
  <c r="AB114" i="21"/>
  <c r="AC114" i="21" s="1"/>
  <c r="AB115" i="21"/>
  <c r="AC115" i="21" s="1"/>
  <c r="AB116" i="21"/>
  <c r="AC116" i="21" s="1"/>
  <c r="AB117" i="21"/>
  <c r="AC117" i="21" s="1"/>
  <c r="AB118" i="21"/>
  <c r="AC118" i="21" s="1"/>
  <c r="AB119" i="21"/>
  <c r="AC119" i="21" s="1"/>
  <c r="AB120" i="21"/>
  <c r="AB121" i="21"/>
  <c r="AB122" i="21"/>
  <c r="AB123" i="21"/>
  <c r="AC123" i="21" s="1"/>
  <c r="AB124" i="21"/>
  <c r="AB125" i="21"/>
  <c r="AC125" i="21" s="1"/>
  <c r="AC21" i="21"/>
  <c r="AC23" i="21"/>
  <c r="AC25" i="21"/>
  <c r="AC26" i="21"/>
  <c r="AC33" i="21"/>
  <c r="AC35" i="21"/>
  <c r="AC36" i="21"/>
  <c r="AC37" i="21"/>
  <c r="AC47" i="21"/>
  <c r="AC53" i="21"/>
  <c r="AC73" i="21"/>
  <c r="AC74" i="21"/>
  <c r="AC83" i="21"/>
  <c r="AC87" i="21"/>
  <c r="AC97" i="21"/>
  <c r="AC98" i="21"/>
  <c r="AE98" i="21" s="1"/>
  <c r="AC111" i="21"/>
  <c r="AE111" i="21" s="1"/>
  <c r="AC120" i="21"/>
  <c r="AC121" i="21"/>
  <c r="AC122" i="21"/>
  <c r="AD98" i="21"/>
  <c r="AD111" i="21"/>
  <c r="AH20" i="21"/>
  <c r="AI20" i="21" s="1"/>
  <c r="AH21" i="21"/>
  <c r="AH22" i="21"/>
  <c r="AH23" i="21"/>
  <c r="AI23" i="21" s="1"/>
  <c r="AH24" i="21"/>
  <c r="AI24" i="21" s="1"/>
  <c r="AH25" i="21"/>
  <c r="AI25" i="21" s="1"/>
  <c r="AH26" i="21"/>
  <c r="AI26" i="21" s="1"/>
  <c r="AH27" i="21"/>
  <c r="AI27" i="21" s="1"/>
  <c r="AH28" i="21"/>
  <c r="AI28" i="21" s="1"/>
  <c r="AH29" i="21"/>
  <c r="AI29" i="21" s="1"/>
  <c r="AH30" i="21"/>
  <c r="AH31" i="21"/>
  <c r="AI31" i="21" s="1"/>
  <c r="AH32" i="21"/>
  <c r="AI32" i="21" s="1"/>
  <c r="AH33" i="21"/>
  <c r="AI33" i="21" s="1"/>
  <c r="AH34" i="21"/>
  <c r="AH35" i="21"/>
  <c r="AI35" i="21" s="1"/>
  <c r="AH36" i="21"/>
  <c r="AI36" i="21" s="1"/>
  <c r="AH37" i="21"/>
  <c r="AH38" i="21"/>
  <c r="AI38" i="21" s="1"/>
  <c r="AH39" i="21"/>
  <c r="AH40" i="21"/>
  <c r="AI40" i="21" s="1"/>
  <c r="AH41" i="21"/>
  <c r="AH42" i="21"/>
  <c r="AI42" i="21" s="1"/>
  <c r="AH43" i="21"/>
  <c r="AI43" i="21" s="1"/>
  <c r="AH44" i="21"/>
  <c r="AI44" i="21" s="1"/>
  <c r="AH45" i="21"/>
  <c r="AI45" i="21" s="1"/>
  <c r="AH46" i="21"/>
  <c r="AH47" i="21"/>
  <c r="AI47" i="21" s="1"/>
  <c r="AH73" i="21"/>
  <c r="AI73" i="21" s="1"/>
  <c r="AH74" i="21"/>
  <c r="AH75" i="21"/>
  <c r="AI75" i="21" s="1"/>
  <c r="AH76" i="21"/>
  <c r="AI76" i="21" s="1"/>
  <c r="AH77" i="21"/>
  <c r="AI77" i="21" s="1"/>
  <c r="AH78" i="21"/>
  <c r="AI78" i="21" s="1"/>
  <c r="AH79" i="21"/>
  <c r="AI79" i="21" s="1"/>
  <c r="AH80" i="21"/>
  <c r="AI80" i="21" s="1"/>
  <c r="AH81" i="21"/>
  <c r="AI81" i="21" s="1"/>
  <c r="AH82" i="21"/>
  <c r="AH83" i="21"/>
  <c r="AH84" i="21"/>
  <c r="AI84" i="21" s="1"/>
  <c r="AH85" i="21"/>
  <c r="AI85" i="21" s="1"/>
  <c r="AH86" i="21"/>
  <c r="AH87" i="21"/>
  <c r="AI87" i="21" s="1"/>
  <c r="AH88" i="21"/>
  <c r="AI88" i="21" s="1"/>
  <c r="AH89" i="21"/>
  <c r="AI89" i="21" s="1"/>
  <c r="AH90" i="21"/>
  <c r="AH91" i="21"/>
  <c r="AI91" i="21" s="1"/>
  <c r="AH92" i="21"/>
  <c r="AI92" i="21" s="1"/>
  <c r="AH93" i="21"/>
  <c r="AI93" i="21" s="1"/>
  <c r="AH94" i="21"/>
  <c r="AI94" i="21" s="1"/>
  <c r="AH95" i="21"/>
  <c r="AI95" i="21" s="1"/>
  <c r="AH96" i="21"/>
  <c r="AI96" i="21" s="1"/>
  <c r="AH97" i="21"/>
  <c r="AI97" i="21" s="1"/>
  <c r="AH98" i="21"/>
  <c r="AI98" i="21" s="1"/>
  <c r="AK98" i="21" s="1"/>
  <c r="AH99" i="21"/>
  <c r="AH100" i="21"/>
  <c r="AI100" i="21" s="1"/>
  <c r="AH101" i="21"/>
  <c r="AI101" i="21" s="1"/>
  <c r="AH102" i="21"/>
  <c r="AI102" i="21" s="1"/>
  <c r="AK102" i="21" s="1"/>
  <c r="AH103" i="21"/>
  <c r="AI103" i="21" s="1"/>
  <c r="AH104" i="21"/>
  <c r="AI104" i="21" s="1"/>
  <c r="AH105" i="21"/>
  <c r="AI105" i="21" s="1"/>
  <c r="AH106" i="21"/>
  <c r="AH107" i="21"/>
  <c r="AH108" i="21"/>
  <c r="AI108" i="21" s="1"/>
  <c r="AK108" i="21" s="1"/>
  <c r="AH109" i="21"/>
  <c r="AI109" i="21" s="1"/>
  <c r="AH110" i="21"/>
  <c r="AH111" i="21"/>
  <c r="AJ111" i="21" s="1"/>
  <c r="AH112" i="21"/>
  <c r="AI112" i="21" s="1"/>
  <c r="AK112" i="21" s="1"/>
  <c r="AH113" i="21"/>
  <c r="AJ113" i="21" s="1"/>
  <c r="AH114" i="21"/>
  <c r="AI114" i="21" s="1"/>
  <c r="AH115" i="21"/>
  <c r="AI115" i="21" s="1"/>
  <c r="AH116" i="21"/>
  <c r="AI116" i="21" s="1"/>
  <c r="AH117" i="21"/>
  <c r="AI117" i="21" s="1"/>
  <c r="AH118" i="21"/>
  <c r="AI118" i="21" s="1"/>
  <c r="AH119" i="21"/>
  <c r="AH120" i="21"/>
  <c r="AI120" i="21" s="1"/>
  <c r="AH121" i="21"/>
  <c r="AI121" i="21" s="1"/>
  <c r="AH122" i="21"/>
  <c r="AI122" i="21" s="1"/>
  <c r="AH123" i="21"/>
  <c r="AI123" i="21" s="1"/>
  <c r="AH124" i="21"/>
  <c r="AI124" i="21" s="1"/>
  <c r="AH125" i="21"/>
  <c r="AI125" i="21" s="1"/>
  <c r="AI22" i="21"/>
  <c r="AI30" i="21"/>
  <c r="AI34" i="21"/>
  <c r="AI39" i="21"/>
  <c r="AI46" i="21"/>
  <c r="AI56" i="21"/>
  <c r="AI67" i="21"/>
  <c r="AI82" i="21"/>
  <c r="AI83" i="21"/>
  <c r="AI99" i="21"/>
  <c r="AK99" i="21" s="1"/>
  <c r="AI106" i="21"/>
  <c r="AI107" i="21"/>
  <c r="AI119" i="21"/>
  <c r="AJ99" i="21"/>
  <c r="AN41" i="21"/>
  <c r="AO41" i="21" s="1"/>
  <c r="AN78" i="21"/>
  <c r="AO78" i="21" s="1"/>
  <c r="AN90" i="21"/>
  <c r="AO90" i="21" s="1"/>
  <c r="AT23" i="21"/>
  <c r="AU23" i="21" s="1"/>
  <c r="AT24" i="21"/>
  <c r="AU24" i="21" s="1"/>
  <c r="AT25" i="21"/>
  <c r="AU25" i="21" s="1"/>
  <c r="AT31" i="21"/>
  <c r="AU31" i="21" s="1"/>
  <c r="AT32" i="21"/>
  <c r="AU32" i="21" s="1"/>
  <c r="AT33" i="21"/>
  <c r="AT39" i="21"/>
  <c r="AU39" i="21" s="1"/>
  <c r="AT40" i="21"/>
  <c r="AU40" i="21" s="1"/>
  <c r="AT41" i="21"/>
  <c r="AU41" i="21" s="1"/>
  <c r="AT47" i="21"/>
  <c r="AU47" i="21" s="1"/>
  <c r="AT73" i="21"/>
  <c r="AU73" i="21" s="1"/>
  <c r="AT74" i="21"/>
  <c r="AU74" i="21" s="1"/>
  <c r="AT80" i="21"/>
  <c r="AU80" i="21" s="1"/>
  <c r="AT81" i="21"/>
  <c r="AU81" i="21" s="1"/>
  <c r="AT82" i="21"/>
  <c r="AU82" i="21" s="1"/>
  <c r="AT88" i="21"/>
  <c r="AU88" i="21" s="1"/>
  <c r="AT89" i="21"/>
  <c r="AU89" i="21" s="1"/>
  <c r="AT90" i="21"/>
  <c r="AU90" i="21" s="1"/>
  <c r="AT96" i="21"/>
  <c r="AU96" i="21" s="1"/>
  <c r="AT97" i="21"/>
  <c r="AU97" i="21" s="1"/>
  <c r="AT98" i="21"/>
  <c r="AU98" i="21" s="1"/>
  <c r="AW98" i="21" s="1"/>
  <c r="AT104" i="21"/>
  <c r="AU104" i="21" s="1"/>
  <c r="AT105" i="21"/>
  <c r="AU105" i="21" s="1"/>
  <c r="AT106" i="21"/>
  <c r="AU106" i="21" s="1"/>
  <c r="AT112" i="21"/>
  <c r="AU112" i="21" s="1"/>
  <c r="AW112" i="21" s="1"/>
  <c r="AT113" i="21"/>
  <c r="AU113" i="21" s="1"/>
  <c r="AW113" i="21" s="1"/>
  <c r="AT114" i="21"/>
  <c r="AU114" i="21" s="1"/>
  <c r="AT117" i="21"/>
  <c r="AU117" i="21" s="1"/>
  <c r="AT120" i="21"/>
  <c r="AU120" i="21" s="1"/>
  <c r="AT121" i="21"/>
  <c r="AU121" i="21" s="1"/>
  <c r="AT122" i="21"/>
  <c r="AU122" i="21" s="1"/>
  <c r="AT125" i="21"/>
  <c r="AU125" i="21" s="1"/>
  <c r="AU71" i="21"/>
  <c r="AV112" i="21"/>
  <c r="P126" i="21"/>
  <c r="V34" i="26"/>
  <c r="R34" i="26"/>
  <c r="T20" i="26"/>
  <c r="E15" i="26"/>
  <c r="AV29" i="26" s="1"/>
  <c r="AW29" i="26" s="1"/>
  <c r="AV32" i="26"/>
  <c r="AW32" i="26" s="1"/>
  <c r="AY32" i="26" s="1"/>
  <c r="AV22" i="26"/>
  <c r="AW22" i="26" s="1"/>
  <c r="E14" i="26"/>
  <c r="AP23" i="26" s="1"/>
  <c r="AQ23" i="26" s="1"/>
  <c r="AP25" i="26"/>
  <c r="AQ25" i="26" s="1"/>
  <c r="AP22" i="26"/>
  <c r="AQ22" i="26" s="1"/>
  <c r="E13" i="26"/>
  <c r="AJ33" i="26" s="1"/>
  <c r="AK33" i="26" s="1"/>
  <c r="AM33" i="26" s="1"/>
  <c r="E12" i="26"/>
  <c r="AD31" i="26" s="1"/>
  <c r="AE31" i="26" s="1"/>
  <c r="AD29" i="26"/>
  <c r="AE29" i="26" s="1"/>
  <c r="AD22" i="26"/>
  <c r="AE22" i="26" s="1"/>
  <c r="E11" i="26"/>
  <c r="X32" i="26" s="1"/>
  <c r="Z32" i="26" s="1"/>
  <c r="Q47" i="25"/>
  <c r="Q43" i="25"/>
  <c r="Q41" i="25"/>
  <c r="Q20" i="25"/>
  <c r="Q49" i="25" s="1"/>
  <c r="F33" i="24"/>
  <c r="F32" i="24"/>
  <c r="F31" i="24"/>
  <c r="E15" i="23"/>
  <c r="AS37" i="23" s="1"/>
  <c r="AT37" i="23" s="1"/>
  <c r="O40" i="23"/>
  <c r="AM24" i="23"/>
  <c r="AN24" i="23" s="1"/>
  <c r="AS29" i="23"/>
  <c r="AT29" i="23" s="1"/>
  <c r="E14" i="23"/>
  <c r="AM25" i="23" s="1"/>
  <c r="AN25" i="23" s="1"/>
  <c r="E13" i="23"/>
  <c r="AG37" i="23" s="1"/>
  <c r="AH37" i="23" s="1"/>
  <c r="E12" i="23"/>
  <c r="AA35" i="23" s="1"/>
  <c r="AC35" i="23" s="1"/>
  <c r="AA21" i="23"/>
  <c r="AB21" i="23" s="1"/>
  <c r="AA31" i="23"/>
  <c r="AB31" i="23" s="1"/>
  <c r="E11" i="23"/>
  <c r="U35" i="23" s="1"/>
  <c r="V35" i="23" s="1"/>
  <c r="X35" i="23" s="1"/>
  <c r="U29" i="23"/>
  <c r="V29" i="23" s="1"/>
  <c r="P35" i="23"/>
  <c r="R35" i="23" s="1"/>
  <c r="Q35" i="23"/>
  <c r="P34" i="23"/>
  <c r="P32" i="23"/>
  <c r="R32" i="23" s="1"/>
  <c r="Q32" i="23"/>
  <c r="P20" i="23"/>
  <c r="P21" i="23"/>
  <c r="P22" i="23"/>
  <c r="P24" i="23"/>
  <c r="P25" i="23"/>
  <c r="P26" i="23"/>
  <c r="P28" i="23"/>
  <c r="P29" i="23"/>
  <c r="P31" i="23"/>
  <c r="E15" i="22"/>
  <c r="AU61" i="22" s="1"/>
  <c r="AV61" i="22" s="1"/>
  <c r="E14" i="22"/>
  <c r="AO63" i="22" s="1"/>
  <c r="AP63" i="22" s="1"/>
  <c r="AO74" i="22"/>
  <c r="AP74" i="22" s="1"/>
  <c r="AO58" i="22"/>
  <c r="AP58" i="22" s="1"/>
  <c r="AO27" i="22"/>
  <c r="AP27" i="22" s="1"/>
  <c r="AO29" i="22"/>
  <c r="AP29" i="22" s="1"/>
  <c r="AO41" i="22"/>
  <c r="AP41" i="22" s="1"/>
  <c r="AO51" i="22"/>
  <c r="AP51" i="22" s="1"/>
  <c r="AO52" i="22"/>
  <c r="AP52" i="22" s="1"/>
  <c r="E13" i="22"/>
  <c r="AI68" i="22" s="1"/>
  <c r="AJ68" i="22" s="1"/>
  <c r="AI65" i="22"/>
  <c r="AJ65" i="22" s="1"/>
  <c r="AI74" i="22"/>
  <c r="AJ74" i="22" s="1"/>
  <c r="AI21" i="22"/>
  <c r="AJ21" i="22" s="1"/>
  <c r="AI22" i="22"/>
  <c r="AJ22" i="22" s="1"/>
  <c r="AI27" i="22"/>
  <c r="AJ27" i="22" s="1"/>
  <c r="AI32" i="22"/>
  <c r="AJ32" i="22" s="1"/>
  <c r="AI38" i="22"/>
  <c r="AJ38" i="22" s="1"/>
  <c r="AI43" i="22"/>
  <c r="AJ43" i="22" s="1"/>
  <c r="AI44" i="22"/>
  <c r="AJ44" i="22" s="1"/>
  <c r="AI45" i="22"/>
  <c r="AJ45" i="22" s="1"/>
  <c r="AI46" i="22"/>
  <c r="AJ46" i="22" s="1"/>
  <c r="AI49" i="22"/>
  <c r="AJ49" i="22" s="1"/>
  <c r="AI51" i="22"/>
  <c r="AJ51" i="22" s="1"/>
  <c r="AI52" i="22"/>
  <c r="AJ52" i="22" s="1"/>
  <c r="AI53" i="22"/>
  <c r="AJ53" i="22" s="1"/>
  <c r="AI54" i="22"/>
  <c r="AJ54" i="22" s="1"/>
  <c r="E12" i="22"/>
  <c r="AC70" i="22" s="1"/>
  <c r="AD70" i="22" s="1"/>
  <c r="AC69" i="22"/>
  <c r="AD69" i="22" s="1"/>
  <c r="AC72" i="22"/>
  <c r="AD72" i="22" s="1"/>
  <c r="AC59" i="22"/>
  <c r="AD59" i="22" s="1"/>
  <c r="AC20" i="22"/>
  <c r="AC21" i="22"/>
  <c r="AD21" i="22" s="1"/>
  <c r="AC26" i="22"/>
  <c r="AD26" i="22" s="1"/>
  <c r="AC28" i="22"/>
  <c r="AD28" i="22" s="1"/>
  <c r="AC29" i="22"/>
  <c r="AD29" i="22" s="1"/>
  <c r="AC34" i="22"/>
  <c r="AD34" i="22" s="1"/>
  <c r="AC36" i="22"/>
  <c r="AD36" i="22" s="1"/>
  <c r="AC37" i="22"/>
  <c r="AD37" i="22" s="1"/>
  <c r="AC42" i="22"/>
  <c r="AD42" i="22" s="1"/>
  <c r="AC44" i="22"/>
  <c r="AD44" i="22" s="1"/>
  <c r="AC45" i="22"/>
  <c r="AD45" i="22" s="1"/>
  <c r="AC50" i="22"/>
  <c r="AD50" i="22" s="1"/>
  <c r="AC52" i="22"/>
  <c r="AD52" i="22" s="1"/>
  <c r="AC53" i="22"/>
  <c r="AD53" i="22" s="1"/>
  <c r="E11" i="22"/>
  <c r="W66" i="22" s="1"/>
  <c r="X66" i="22" s="1"/>
  <c r="W63" i="22"/>
  <c r="X63" i="22" s="1"/>
  <c r="W65" i="22"/>
  <c r="X65" i="22" s="1"/>
  <c r="W74" i="22"/>
  <c r="X74" i="22" s="1"/>
  <c r="W57" i="22"/>
  <c r="X57" i="22" s="1"/>
  <c r="W58" i="22"/>
  <c r="X58" i="22" s="1"/>
  <c r="W60" i="22"/>
  <c r="X60" i="22" s="1"/>
  <c r="W20" i="22"/>
  <c r="X20" i="22" s="1"/>
  <c r="W22" i="22"/>
  <c r="X22" i="22" s="1"/>
  <c r="W23" i="22"/>
  <c r="X23" i="22" s="1"/>
  <c r="W24" i="22"/>
  <c r="X24" i="22" s="1"/>
  <c r="W25" i="22"/>
  <c r="X25" i="22" s="1"/>
  <c r="W27" i="22"/>
  <c r="X27" i="22" s="1"/>
  <c r="W28" i="22"/>
  <c r="X28" i="22" s="1"/>
  <c r="W30" i="22"/>
  <c r="X30" i="22" s="1"/>
  <c r="W31" i="22"/>
  <c r="X31" i="22" s="1"/>
  <c r="W32" i="22"/>
  <c r="X32" i="22" s="1"/>
  <c r="W33" i="22"/>
  <c r="X33" i="22" s="1"/>
  <c r="W35" i="22"/>
  <c r="X35" i="22" s="1"/>
  <c r="W36" i="22"/>
  <c r="X36" i="22" s="1"/>
  <c r="W38" i="22"/>
  <c r="X38" i="22" s="1"/>
  <c r="W39" i="22"/>
  <c r="X39" i="22" s="1"/>
  <c r="W40" i="22"/>
  <c r="X40" i="22" s="1"/>
  <c r="W41" i="22"/>
  <c r="X41" i="22" s="1"/>
  <c r="W43" i="22"/>
  <c r="X43" i="22" s="1"/>
  <c r="W44" i="22"/>
  <c r="X44" i="22" s="1"/>
  <c r="W46" i="22"/>
  <c r="X46" i="22" s="1"/>
  <c r="W47" i="22"/>
  <c r="X47" i="22" s="1"/>
  <c r="W48" i="22"/>
  <c r="X48" i="22" s="1"/>
  <c r="W49" i="22"/>
  <c r="X49" i="22" s="1"/>
  <c r="W51" i="22"/>
  <c r="X51" i="22" s="1"/>
  <c r="W52" i="22"/>
  <c r="X52" i="22" s="1"/>
  <c r="W54" i="22"/>
  <c r="X54" i="22"/>
  <c r="W55" i="22"/>
  <c r="X55" i="22" s="1"/>
  <c r="W56" i="22"/>
  <c r="X56" i="22" s="1"/>
  <c r="R61" i="22"/>
  <c r="R62" i="22"/>
  <c r="R63" i="22"/>
  <c r="R64" i="22"/>
  <c r="R65" i="22"/>
  <c r="R66" i="22"/>
  <c r="R67" i="22"/>
  <c r="R68" i="22"/>
  <c r="R69" i="22"/>
  <c r="R72" i="22"/>
  <c r="R73" i="22"/>
  <c r="R74" i="22"/>
  <c r="R57" i="22"/>
  <c r="R58" i="22"/>
  <c r="R59" i="22"/>
  <c r="R60" i="22"/>
  <c r="S57" i="22"/>
  <c r="R20" i="22"/>
  <c r="R21" i="22"/>
  <c r="R22" i="22"/>
  <c r="R23" i="22"/>
  <c r="R24" i="22"/>
  <c r="R25" i="22"/>
  <c r="R26" i="22"/>
  <c r="R27" i="22"/>
  <c r="R28" i="22"/>
  <c r="R29" i="22"/>
  <c r="R30" i="22"/>
  <c r="R31" i="22"/>
  <c r="R32" i="22"/>
  <c r="R33" i="22"/>
  <c r="R34" i="22"/>
  <c r="R35" i="22"/>
  <c r="R36" i="22"/>
  <c r="R37" i="22"/>
  <c r="R38" i="22"/>
  <c r="R39" i="22"/>
  <c r="R40" i="22"/>
  <c r="R41" i="22"/>
  <c r="R42" i="22"/>
  <c r="R43" i="22"/>
  <c r="R44" i="22"/>
  <c r="R45" i="22"/>
  <c r="R46" i="22"/>
  <c r="R47" i="22"/>
  <c r="R48" i="22"/>
  <c r="R49" i="22"/>
  <c r="R50" i="22"/>
  <c r="R51" i="22"/>
  <c r="R52" i="22"/>
  <c r="R53" i="22"/>
  <c r="R54" i="22"/>
  <c r="R55" i="22"/>
  <c r="R56" i="22"/>
  <c r="S20" i="22"/>
  <c r="G30" i="22"/>
  <c r="G70" i="22"/>
  <c r="G71" i="22"/>
  <c r="G73" i="22"/>
  <c r="G66" i="22"/>
  <c r="G68" i="22"/>
  <c r="G67" i="22"/>
  <c r="G65" i="14"/>
  <c r="F65" i="14"/>
  <c r="E65" i="14" s="1"/>
  <c r="G52" i="22"/>
  <c r="F20" i="24"/>
  <c r="F21" i="24"/>
  <c r="F22" i="24"/>
  <c r="F23" i="24"/>
  <c r="F24" i="24"/>
  <c r="F25" i="24"/>
  <c r="F26" i="24"/>
  <c r="F27" i="24"/>
  <c r="F28" i="24"/>
  <c r="E15" i="24"/>
  <c r="AT21" i="24" s="1"/>
  <c r="AU21" i="24" s="1"/>
  <c r="E14" i="24"/>
  <c r="AN23" i="24" s="1"/>
  <c r="AO23" i="24" s="1"/>
  <c r="E13" i="24"/>
  <c r="AH25" i="24" s="1"/>
  <c r="AI25" i="24" s="1"/>
  <c r="E12" i="24"/>
  <c r="AB27" i="24" s="1"/>
  <c r="AC27" i="24" s="1"/>
  <c r="E11" i="24"/>
  <c r="V20" i="24" s="1"/>
  <c r="E15" i="27"/>
  <c r="AT20" i="27" s="1"/>
  <c r="AV20" i="27" s="1"/>
  <c r="E14" i="27"/>
  <c r="E13" i="27"/>
  <c r="E12" i="27"/>
  <c r="E11" i="27"/>
  <c r="S29" i="26"/>
  <c r="S30" i="26"/>
  <c r="S31" i="26"/>
  <c r="S33" i="26"/>
  <c r="U33" i="26" s="1"/>
  <c r="S32" i="26"/>
  <c r="U32" i="26" s="1"/>
  <c r="S28" i="26"/>
  <c r="U28" i="26" s="1"/>
  <c r="S27" i="26"/>
  <c r="S26" i="26"/>
  <c r="S25" i="26"/>
  <c r="S24" i="26"/>
  <c r="S23" i="26"/>
  <c r="S22" i="26"/>
  <c r="T33" i="26"/>
  <c r="T32" i="26"/>
  <c r="T29" i="26"/>
  <c r="T28" i="26"/>
  <c r="S21" i="26"/>
  <c r="S20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E32" i="26"/>
  <c r="E33" i="26"/>
  <c r="Q114" i="21"/>
  <c r="Q115" i="21"/>
  <c r="Q116" i="21"/>
  <c r="Q117" i="21"/>
  <c r="Q118" i="21"/>
  <c r="Q119" i="21"/>
  <c r="Q120" i="21"/>
  <c r="Q121" i="21"/>
  <c r="Q122" i="21"/>
  <c r="Q123" i="21"/>
  <c r="Q124" i="21"/>
  <c r="Q125" i="21"/>
  <c r="R114" i="21"/>
  <c r="Q113" i="21"/>
  <c r="S113" i="21" s="1"/>
  <c r="R113" i="21"/>
  <c r="Q112" i="21"/>
  <c r="S112" i="21" s="1"/>
  <c r="R112" i="21"/>
  <c r="Q111" i="21"/>
  <c r="S111" i="21" s="1"/>
  <c r="R111" i="21"/>
  <c r="Q109" i="21"/>
  <c r="Q110" i="21"/>
  <c r="S109" i="21" s="1"/>
  <c r="R109" i="21"/>
  <c r="Q108" i="21"/>
  <c r="S108" i="21"/>
  <c r="R108" i="21"/>
  <c r="Q103" i="21"/>
  <c r="Q104" i="21"/>
  <c r="Q105" i="21"/>
  <c r="Q106" i="21"/>
  <c r="Q107" i="21"/>
  <c r="R103" i="21"/>
  <c r="Q102" i="21"/>
  <c r="S102" i="21" s="1"/>
  <c r="R102" i="21"/>
  <c r="Q100" i="21"/>
  <c r="S100" i="21" s="1"/>
  <c r="Q101" i="21"/>
  <c r="R100" i="21"/>
  <c r="Q99" i="21"/>
  <c r="S99" i="21" s="1"/>
  <c r="R99" i="21"/>
  <c r="Q98" i="21"/>
  <c r="S98" i="21" s="1"/>
  <c r="R98" i="21"/>
  <c r="Q94" i="21"/>
  <c r="Q95" i="21"/>
  <c r="Q96" i="21"/>
  <c r="Q97" i="21"/>
  <c r="R94" i="21"/>
  <c r="Q92" i="21"/>
  <c r="Q93" i="21"/>
  <c r="S92" i="21"/>
  <c r="R92" i="21"/>
  <c r="Q88" i="21"/>
  <c r="Q89" i="21"/>
  <c r="Q90" i="21"/>
  <c r="Q91" i="21"/>
  <c r="R88" i="21"/>
  <c r="Q84" i="21"/>
  <c r="Q85" i="21"/>
  <c r="Q86" i="21"/>
  <c r="Q87" i="21"/>
  <c r="R84" i="21"/>
  <c r="Q80" i="21"/>
  <c r="Q81" i="21"/>
  <c r="Q82" i="21"/>
  <c r="Q83" i="21"/>
  <c r="R80" i="21"/>
  <c r="Q76" i="21"/>
  <c r="Q77" i="21"/>
  <c r="Q78" i="21"/>
  <c r="Q79" i="21"/>
  <c r="R76" i="21"/>
  <c r="Q73" i="21"/>
  <c r="Q74" i="21"/>
  <c r="Q75" i="21"/>
  <c r="R73" i="21"/>
  <c r="Q48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Q62" i="21"/>
  <c r="Q63" i="21"/>
  <c r="Q64" i="21"/>
  <c r="Q65" i="21"/>
  <c r="Q66" i="21"/>
  <c r="Q67" i="21"/>
  <c r="Q68" i="21"/>
  <c r="Q69" i="21"/>
  <c r="Q70" i="21"/>
  <c r="Q71" i="21"/>
  <c r="Q72" i="21"/>
  <c r="Q40" i="21"/>
  <c r="Q41" i="21"/>
  <c r="Q42" i="21"/>
  <c r="Q43" i="21"/>
  <c r="Q44" i="21"/>
  <c r="Q45" i="21"/>
  <c r="Q46" i="21"/>
  <c r="Q47" i="21"/>
  <c r="R40" i="21"/>
  <c r="Q36" i="21"/>
  <c r="Q37" i="21"/>
  <c r="Q38" i="21"/>
  <c r="Q39" i="21"/>
  <c r="R36" i="21"/>
  <c r="Q31" i="21"/>
  <c r="Q32" i="21"/>
  <c r="Q33" i="21"/>
  <c r="Q34" i="21"/>
  <c r="Q35" i="21"/>
  <c r="R31" i="21"/>
  <c r="Q20" i="21"/>
  <c r="Q21" i="21"/>
  <c r="Q22" i="21"/>
  <c r="Q23" i="21"/>
  <c r="Q24" i="21"/>
  <c r="Q25" i="21"/>
  <c r="Q26" i="21"/>
  <c r="Q27" i="21"/>
  <c r="Q28" i="21"/>
  <c r="Q29" i="21"/>
  <c r="Q30" i="21"/>
  <c r="R20" i="21"/>
  <c r="E124" i="21"/>
  <c r="E123" i="21"/>
  <c r="E48" i="21"/>
  <c r="E73" i="21"/>
  <c r="E76" i="21"/>
  <c r="E80" i="21"/>
  <c r="E84" i="21"/>
  <c r="E88" i="21"/>
  <c r="E92" i="21"/>
  <c r="E94" i="21"/>
  <c r="E99" i="21"/>
  <c r="E102" i="21"/>
  <c r="E103" i="21"/>
  <c r="E108" i="21"/>
  <c r="E109" i="21"/>
  <c r="E111" i="21"/>
  <c r="E112" i="21"/>
  <c r="E113" i="21"/>
  <c r="E114" i="21"/>
  <c r="E98" i="21"/>
  <c r="E100" i="21"/>
  <c r="E20" i="21"/>
  <c r="E31" i="21"/>
  <c r="E36" i="21"/>
  <c r="E40" i="21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8" i="23"/>
  <c r="E39" i="23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F29" i="24"/>
  <c r="F30" i="24"/>
  <c r="F20" i="27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F20" i="14"/>
  <c r="E20" i="14" s="1"/>
  <c r="G20" i="14"/>
  <c r="F21" i="14"/>
  <c r="G21" i="14"/>
  <c r="F22" i="14"/>
  <c r="G22" i="14"/>
  <c r="F23" i="14"/>
  <c r="G23" i="14"/>
  <c r="F24" i="14"/>
  <c r="G24" i="14"/>
  <c r="F25" i="14"/>
  <c r="G25" i="14"/>
  <c r="F26" i="14"/>
  <c r="G26" i="14"/>
  <c r="F27" i="14"/>
  <c r="G27" i="14"/>
  <c r="F28" i="14"/>
  <c r="G28" i="14"/>
  <c r="F29" i="14"/>
  <c r="G29" i="14"/>
  <c r="F30" i="14"/>
  <c r="G30" i="14"/>
  <c r="F31" i="14"/>
  <c r="G31" i="14"/>
  <c r="F32" i="14"/>
  <c r="G32" i="14"/>
  <c r="F33" i="14"/>
  <c r="G33" i="14"/>
  <c r="F34" i="14"/>
  <c r="G34" i="14"/>
  <c r="F35" i="14"/>
  <c r="G35" i="14"/>
  <c r="F36" i="14"/>
  <c r="G36" i="14"/>
  <c r="F37" i="14"/>
  <c r="G37" i="14"/>
  <c r="F38" i="14"/>
  <c r="G38" i="14"/>
  <c r="F39" i="14"/>
  <c r="G39" i="14"/>
  <c r="F40" i="14"/>
  <c r="G40" i="14"/>
  <c r="F41" i="14"/>
  <c r="G41" i="14"/>
  <c r="F42" i="14"/>
  <c r="G42" i="14"/>
  <c r="F43" i="14"/>
  <c r="G43" i="14"/>
  <c r="F44" i="14"/>
  <c r="G44" i="14"/>
  <c r="F45" i="14"/>
  <c r="G45" i="14"/>
  <c r="F46" i="14"/>
  <c r="G46" i="14"/>
  <c r="F47" i="14"/>
  <c r="G47" i="14"/>
  <c r="F48" i="14"/>
  <c r="G48" i="14"/>
  <c r="F49" i="14"/>
  <c r="G49" i="14"/>
  <c r="F50" i="14"/>
  <c r="G50" i="14"/>
  <c r="F51" i="14"/>
  <c r="G51" i="14"/>
  <c r="F52" i="14"/>
  <c r="G52" i="14"/>
  <c r="F53" i="14"/>
  <c r="G53" i="14"/>
  <c r="F54" i="14"/>
  <c r="G54" i="14"/>
  <c r="F55" i="14"/>
  <c r="G55" i="14"/>
  <c r="F56" i="14"/>
  <c r="G56" i="14"/>
  <c r="F57" i="14"/>
  <c r="G57" i="14"/>
  <c r="F58" i="14"/>
  <c r="G58" i="14"/>
  <c r="F59" i="14"/>
  <c r="G59" i="14"/>
  <c r="F60" i="14"/>
  <c r="G60" i="14"/>
  <c r="F61" i="14"/>
  <c r="G61" i="14"/>
  <c r="F62" i="14"/>
  <c r="G62" i="14"/>
  <c r="F63" i="14"/>
  <c r="G63" i="14"/>
  <c r="F64" i="14"/>
  <c r="G64" i="14"/>
  <c r="F66" i="14"/>
  <c r="E66" i="14" s="1"/>
  <c r="G66" i="14"/>
  <c r="F67" i="14"/>
  <c r="E67" i="14" s="1"/>
  <c r="G67" i="14"/>
  <c r="F68" i="14"/>
  <c r="E68" i="14" s="1"/>
  <c r="G68" i="14"/>
  <c r="F69" i="14"/>
  <c r="E69" i="14" s="1"/>
  <c r="G69" i="14"/>
  <c r="F70" i="14"/>
  <c r="G70" i="14"/>
  <c r="F71" i="14"/>
  <c r="G71" i="14"/>
  <c r="F72" i="14"/>
  <c r="E72" i="14" s="1"/>
  <c r="G72" i="14"/>
  <c r="F73" i="14"/>
  <c r="E73" i="14" s="1"/>
  <c r="G73" i="14"/>
  <c r="F74" i="14"/>
  <c r="E74" i="14" s="1"/>
  <c r="G74" i="14"/>
  <c r="F75" i="14"/>
  <c r="G75" i="14"/>
  <c r="F76" i="14"/>
  <c r="G76" i="14"/>
  <c r="F77" i="14"/>
  <c r="G77" i="14"/>
  <c r="F78" i="14"/>
  <c r="E78" i="14" s="1"/>
  <c r="G78" i="14"/>
  <c r="F79" i="14"/>
  <c r="G79" i="14"/>
  <c r="F80" i="14"/>
  <c r="G80" i="14"/>
  <c r="F81" i="14"/>
  <c r="G81" i="14"/>
  <c r="F82" i="14"/>
  <c r="E82" i="14" s="1"/>
  <c r="G82" i="14"/>
  <c r="F83" i="14"/>
  <c r="E83" i="14" s="1"/>
  <c r="G83" i="14"/>
  <c r="F84" i="14"/>
  <c r="G84" i="14"/>
  <c r="F85" i="14"/>
  <c r="G85" i="14"/>
  <c r="F86" i="14"/>
  <c r="G86" i="14"/>
  <c r="F87" i="14"/>
  <c r="E87" i="14" s="1"/>
  <c r="G87" i="14"/>
  <c r="G88" i="14"/>
  <c r="F89" i="14"/>
  <c r="G89" i="14"/>
  <c r="F90" i="14"/>
  <c r="G90" i="14"/>
  <c r="F91" i="14"/>
  <c r="E91" i="14" s="1"/>
  <c r="G91" i="14"/>
  <c r="F92" i="14"/>
  <c r="G92" i="14"/>
  <c r="F93" i="14"/>
  <c r="G93" i="14"/>
  <c r="F94" i="14"/>
  <c r="G94" i="14"/>
  <c r="F95" i="14"/>
  <c r="E95" i="14" s="1"/>
  <c r="G95" i="14"/>
  <c r="F96" i="14"/>
  <c r="E96" i="14" s="1"/>
  <c r="G96" i="14"/>
  <c r="F97" i="14"/>
  <c r="G97" i="14"/>
  <c r="F98" i="14"/>
  <c r="G98" i="14"/>
  <c r="F99" i="14"/>
  <c r="G99" i="14"/>
  <c r="F100" i="14"/>
  <c r="E100" i="14" s="1"/>
  <c r="G100" i="14"/>
  <c r="F101" i="14"/>
  <c r="E101" i="14" s="1"/>
  <c r="G101" i="14"/>
  <c r="F102" i="14"/>
  <c r="E102" i="14" s="1"/>
  <c r="G102" i="14"/>
  <c r="F103" i="14"/>
  <c r="E103" i="14" s="1"/>
  <c r="G103" i="14"/>
  <c r="F104" i="14"/>
  <c r="E104" i="14" s="1"/>
  <c r="G104" i="14"/>
  <c r="F105" i="14"/>
  <c r="E105" i="14" s="1"/>
  <c r="G105" i="14"/>
  <c r="F106" i="14"/>
  <c r="E106" i="14" s="1"/>
  <c r="G106" i="14"/>
  <c r="F107" i="14"/>
  <c r="E107" i="14" s="1"/>
  <c r="G107" i="14"/>
  <c r="F108" i="14"/>
  <c r="E108" i="14" s="1"/>
  <c r="G108" i="14"/>
  <c r="G20" i="22"/>
  <c r="G21" i="22"/>
  <c r="G22" i="22"/>
  <c r="G23" i="22"/>
  <c r="G24" i="22"/>
  <c r="G25" i="22"/>
  <c r="G26" i="22"/>
  <c r="G27" i="22"/>
  <c r="G28" i="22"/>
  <c r="G29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9" i="22"/>
  <c r="G72" i="22"/>
  <c r="G74" i="22"/>
  <c r="G75" i="22"/>
  <c r="G76" i="22"/>
  <c r="G77" i="22"/>
  <c r="G79" i="22"/>
  <c r="G80" i="22"/>
  <c r="G81" i="22"/>
  <c r="E15" i="25"/>
  <c r="AS21" i="25" s="1"/>
  <c r="AT21" i="25" s="1"/>
  <c r="E14" i="25"/>
  <c r="AM43" i="25" s="1"/>
  <c r="AN43" i="25" s="1"/>
  <c r="E11" i="25"/>
  <c r="U20" i="25" s="1"/>
  <c r="E13" i="25"/>
  <c r="AG35" i="25" s="1"/>
  <c r="AH35" i="25" s="1"/>
  <c r="AN20" i="27"/>
  <c r="AP20" i="27" s="1"/>
  <c r="E12" i="25"/>
  <c r="AA48" i="25" s="1"/>
  <c r="AB48" i="25" s="1"/>
  <c r="P48" i="25"/>
  <c r="P46" i="25"/>
  <c r="AG33" i="25"/>
  <c r="AH33" i="25" s="1"/>
  <c r="P31" i="25"/>
  <c r="P29" i="25"/>
  <c r="AS27" i="25"/>
  <c r="AT27" i="25" s="1"/>
  <c r="P22" i="25"/>
  <c r="P20" i="25"/>
  <c r="Q31" i="24"/>
  <c r="S31" i="24" s="1"/>
  <c r="R76" i="22"/>
  <c r="R77" i="22"/>
  <c r="R78" i="22"/>
  <c r="R79" i="22"/>
  <c r="R80" i="22"/>
  <c r="R81" i="22"/>
  <c r="P34" i="25"/>
  <c r="AT30" i="24"/>
  <c r="AU30" i="24" s="1"/>
  <c r="AW30" i="24" s="1"/>
  <c r="Q33" i="24"/>
  <c r="P47" i="25"/>
  <c r="R47" i="25" s="1"/>
  <c r="AM22" i="25"/>
  <c r="AN22" i="25" s="1"/>
  <c r="AG36" i="25"/>
  <c r="AH36" i="25" s="1"/>
  <c r="P37" i="25"/>
  <c r="P33" i="25"/>
  <c r="AM35" i="25"/>
  <c r="AN35" i="25" s="1"/>
  <c r="AM40" i="25"/>
  <c r="AN40" i="25" s="1"/>
  <c r="R75" i="22"/>
  <c r="T75" i="22" s="1"/>
  <c r="V29" i="24"/>
  <c r="W29" i="24" s="1"/>
  <c r="AN31" i="24"/>
  <c r="AP31" i="24" s="1"/>
  <c r="AH32" i="24"/>
  <c r="AH31" i="24"/>
  <c r="AI31" i="24" s="1"/>
  <c r="AK31" i="24" s="1"/>
  <c r="AT31" i="24"/>
  <c r="AV31" i="24" s="1"/>
  <c r="V33" i="24"/>
  <c r="W33" i="24" s="1"/>
  <c r="AT33" i="24"/>
  <c r="AH33" i="24"/>
  <c r="V31" i="24"/>
  <c r="X31" i="24" s="1"/>
  <c r="AN32" i="24"/>
  <c r="P35" i="25"/>
  <c r="P24" i="25"/>
  <c r="P28" i="25"/>
  <c r="P43" i="25"/>
  <c r="AG24" i="25"/>
  <c r="AH24" i="25" s="1"/>
  <c r="P40" i="25"/>
  <c r="U41" i="25"/>
  <c r="V41" i="25" s="1"/>
  <c r="P41" i="25"/>
  <c r="AB20" i="27"/>
  <c r="AD20" i="27" s="1"/>
  <c r="Q20" i="27"/>
  <c r="S20" i="27" s="1"/>
  <c r="V20" i="27"/>
  <c r="X20" i="27" s="1"/>
  <c r="AH20" i="27"/>
  <c r="AI20" i="27" s="1"/>
  <c r="AK20" i="27" s="1"/>
  <c r="P21" i="25"/>
  <c r="AG32" i="25"/>
  <c r="AH32" i="25" s="1"/>
  <c r="AS32" i="25"/>
  <c r="AT32" i="25" s="1"/>
  <c r="AS23" i="25"/>
  <c r="AT23" i="25" s="1"/>
  <c r="AM24" i="25"/>
  <c r="AN24" i="25" s="1"/>
  <c r="AM31" i="25"/>
  <c r="AN31" i="25" s="1"/>
  <c r="P32" i="25"/>
  <c r="AM34" i="25"/>
  <c r="AN34" i="25" s="1"/>
  <c r="U47" i="25"/>
  <c r="V47" i="25" s="1"/>
  <c r="AA43" i="25"/>
  <c r="U22" i="25"/>
  <c r="V22" i="25" s="1"/>
  <c r="AS24" i="25"/>
  <c r="AT24" i="25" s="1"/>
  <c r="AS25" i="25"/>
  <c r="AT25" i="25" s="1"/>
  <c r="AS29" i="25"/>
  <c r="AT29" i="25" s="1"/>
  <c r="AS30" i="25"/>
  <c r="AT30" i="25" s="1"/>
  <c r="AM30" i="25"/>
  <c r="AN30" i="25" s="1"/>
  <c r="U30" i="25"/>
  <c r="V30" i="25" s="1"/>
  <c r="U31" i="25"/>
  <c r="V31" i="25" s="1"/>
  <c r="AS34" i="25"/>
  <c r="AT34" i="25" s="1"/>
  <c r="AG38" i="25"/>
  <c r="AH38" i="25" s="1"/>
  <c r="AS38" i="25"/>
  <c r="AT38" i="25" s="1"/>
  <c r="AG46" i="25"/>
  <c r="AH46" i="25" s="1"/>
  <c r="AG34" i="25"/>
  <c r="AH34" i="25" s="1"/>
  <c r="AG28" i="25"/>
  <c r="AH28" i="25" s="1"/>
  <c r="P23" i="25"/>
  <c r="U28" i="25"/>
  <c r="V28" i="25" s="1"/>
  <c r="P30" i="25"/>
  <c r="AS33" i="25"/>
  <c r="AT33" i="25" s="1"/>
  <c r="P38" i="25"/>
  <c r="AS42" i="25"/>
  <c r="AT42" i="25" s="1"/>
  <c r="AM42" i="25"/>
  <c r="AN42" i="25" s="1"/>
  <c r="AG42" i="25"/>
  <c r="AH42" i="25" s="1"/>
  <c r="U42" i="25"/>
  <c r="V42" i="25" s="1"/>
  <c r="AG47" i="25"/>
  <c r="AH47" i="25" s="1"/>
  <c r="AM47" i="25"/>
  <c r="AM41" i="25"/>
  <c r="AN41" i="25" s="1"/>
  <c r="AM20" i="25"/>
  <c r="AG21" i="25"/>
  <c r="AH21" i="25" s="1"/>
  <c r="AA22" i="25"/>
  <c r="AB22" i="25" s="1"/>
  <c r="U23" i="25"/>
  <c r="V23" i="25" s="1"/>
  <c r="U29" i="25"/>
  <c r="V29" i="25" s="1"/>
  <c r="AM32" i="25"/>
  <c r="AN32" i="25" s="1"/>
  <c r="AM37" i="25"/>
  <c r="AN37" i="25" s="1"/>
  <c r="U38" i="25"/>
  <c r="V38" i="25" s="1"/>
  <c r="AS39" i="25"/>
  <c r="AT39" i="25" s="1"/>
  <c r="P42" i="25"/>
  <c r="AS46" i="25"/>
  <c r="AT46" i="25" s="1"/>
  <c r="AS40" i="25"/>
  <c r="AT40" i="25" s="1"/>
  <c r="AA27" i="25"/>
  <c r="AB27" i="25" s="1"/>
  <c r="U27" i="25"/>
  <c r="V27" i="25" s="1"/>
  <c r="AM27" i="25"/>
  <c r="AN27" i="25" s="1"/>
  <c r="AS41" i="25"/>
  <c r="AU41" i="25" s="1"/>
  <c r="AS20" i="25"/>
  <c r="AM21" i="25"/>
  <c r="AN21" i="25" s="1"/>
  <c r="AG22" i="25"/>
  <c r="AH22" i="25" s="1"/>
  <c r="U24" i="25"/>
  <c r="V24" i="25" s="1"/>
  <c r="AM25" i="25"/>
  <c r="AN25" i="25" s="1"/>
  <c r="AG25" i="25"/>
  <c r="AH25" i="25" s="1"/>
  <c r="AG26" i="25"/>
  <c r="AH26" i="25" s="1"/>
  <c r="AS26" i="25"/>
  <c r="AT26" i="25" s="1"/>
  <c r="P27" i="25"/>
  <c r="AS35" i="25"/>
  <c r="AT35" i="25" s="1"/>
  <c r="AS36" i="25"/>
  <c r="AT36" i="25" s="1"/>
  <c r="AM36" i="25"/>
  <c r="AN36" i="25" s="1"/>
  <c r="U36" i="25"/>
  <c r="V36" i="25" s="1"/>
  <c r="U37" i="25"/>
  <c r="V37" i="25" s="1"/>
  <c r="AM38" i="25"/>
  <c r="AN38" i="25" s="1"/>
  <c r="AA42" i="25"/>
  <c r="AB42" i="25" s="1"/>
  <c r="AG45" i="25"/>
  <c r="AH45" i="25" s="1"/>
  <c r="AM46" i="25"/>
  <c r="AN46" i="25" s="1"/>
  <c r="P25" i="25"/>
  <c r="P26" i="25"/>
  <c r="AG29" i="25"/>
  <c r="AH29" i="25" s="1"/>
  <c r="AG30" i="25"/>
  <c r="AH30" i="25" s="1"/>
  <c r="AS31" i="25"/>
  <c r="AT31" i="25" s="1"/>
  <c r="U34" i="25"/>
  <c r="V34" i="25" s="1"/>
  <c r="P36" i="25"/>
  <c r="U32" i="25"/>
  <c r="V32" i="25" s="1"/>
  <c r="U46" i="25"/>
  <c r="V46" i="25" s="1"/>
  <c r="U25" i="25"/>
  <c r="V25" i="25" s="1"/>
  <c r="U26" i="25"/>
  <c r="V26" i="25" s="1"/>
  <c r="AG27" i="25"/>
  <c r="AH27" i="25" s="1"/>
  <c r="AM28" i="25"/>
  <c r="AN28" i="25" s="1"/>
  <c r="U35" i="25"/>
  <c r="V35" i="25" s="1"/>
  <c r="U40" i="25"/>
  <c r="V40" i="25" s="1"/>
  <c r="AG44" i="25"/>
  <c r="AH44" i="25" s="1"/>
  <c r="U44" i="25"/>
  <c r="V44" i="25" s="1"/>
  <c r="AS44" i="25"/>
  <c r="AT44" i="25" s="1"/>
  <c r="AS48" i="25"/>
  <c r="AT48" i="25" s="1"/>
  <c r="U43" i="25"/>
  <c r="V43" i="25" s="1"/>
  <c r="AM29" i="25"/>
  <c r="AN29" i="25" s="1"/>
  <c r="U33" i="25"/>
  <c r="V33" i="25" s="1"/>
  <c r="AM33" i="25"/>
  <c r="AN33" i="25" s="1"/>
  <c r="P44" i="25"/>
  <c r="AS45" i="25"/>
  <c r="AT45" i="25" s="1"/>
  <c r="AM39" i="25"/>
  <c r="AN39" i="25" s="1"/>
  <c r="AG40" i="25"/>
  <c r="AH40" i="25" s="1"/>
  <c r="AM45" i="25"/>
  <c r="AN45" i="25" s="1"/>
  <c r="U48" i="25"/>
  <c r="V48" i="25" s="1"/>
  <c r="AG48" i="25"/>
  <c r="AH48" i="25" s="1"/>
  <c r="P39" i="25"/>
  <c r="P45" i="25"/>
  <c r="AG31" i="25"/>
  <c r="AH31" i="25" s="1"/>
  <c r="AG37" i="25"/>
  <c r="AH37" i="25" s="1"/>
  <c r="U39" i="25"/>
  <c r="V39" i="25" s="1"/>
  <c r="AG43" i="25"/>
  <c r="AI43" i="25" s="1"/>
  <c r="U45" i="25"/>
  <c r="V45" i="25" s="1"/>
  <c r="AM48" i="25"/>
  <c r="AN48" i="25" s="1"/>
  <c r="Q30" i="24"/>
  <c r="S30" i="24" s="1"/>
  <c r="AH29" i="24"/>
  <c r="AI29" i="24" s="1"/>
  <c r="V30" i="24"/>
  <c r="X30" i="24" s="1"/>
  <c r="AT32" i="24"/>
  <c r="AV32" i="24" s="1"/>
  <c r="AN33" i="24"/>
  <c r="AO33" i="24" s="1"/>
  <c r="AN29" i="24"/>
  <c r="AO29" i="24" s="1"/>
  <c r="Q32" i="24"/>
  <c r="AT29" i="24"/>
  <c r="AU29" i="24" s="1"/>
  <c r="AH30" i="24"/>
  <c r="AJ30" i="24" s="1"/>
  <c r="V32" i="24"/>
  <c r="X32" i="24" s="1"/>
  <c r="AN30" i="24"/>
  <c r="AP30" i="24" s="1"/>
  <c r="Q29" i="24"/>
  <c r="AI33" i="24"/>
  <c r="AU32" i="24"/>
  <c r="AO32" i="24"/>
  <c r="AU33" i="24"/>
  <c r="AI32" i="24"/>
  <c r="AU81" i="22"/>
  <c r="AV81" i="22" s="1"/>
  <c r="AO78" i="22"/>
  <c r="AP78" i="22" s="1"/>
  <c r="W79" i="22"/>
  <c r="X79" i="22" s="1"/>
  <c r="W80" i="22"/>
  <c r="X80" i="22" s="1"/>
  <c r="W76" i="22"/>
  <c r="X76" i="22" s="1"/>
  <c r="W81" i="22"/>
  <c r="X81" i="22" s="1"/>
  <c r="AI81" i="22"/>
  <c r="AJ81" i="22" s="1"/>
  <c r="AI79" i="22"/>
  <c r="AJ79" i="22" s="1"/>
  <c r="AC79" i="22"/>
  <c r="AD79" i="22" s="1"/>
  <c r="AO80" i="22"/>
  <c r="AP80" i="22" s="1"/>
  <c r="AO75" i="22"/>
  <c r="AI75" i="22"/>
  <c r="W75" i="22"/>
  <c r="X75" i="22" s="1"/>
  <c r="AI77" i="22"/>
  <c r="AJ77" i="22" s="1"/>
  <c r="AC77" i="22"/>
  <c r="AD77" i="22" s="1"/>
  <c r="W77" i="22"/>
  <c r="X77" i="22" s="1"/>
  <c r="AO79" i="22"/>
  <c r="AP79" i="22" s="1"/>
  <c r="AO77" i="22"/>
  <c r="AP77" i="22" s="1"/>
  <c r="AO76" i="22"/>
  <c r="AP76" i="22" s="1"/>
  <c r="AC78" i="22"/>
  <c r="AD78" i="22" s="1"/>
  <c r="W78" i="22"/>
  <c r="X78" i="22" s="1"/>
  <c r="AI78" i="22"/>
  <c r="AJ78" i="22" s="1"/>
  <c r="AI80" i="22"/>
  <c r="AJ80" i="22" s="1"/>
  <c r="AI76" i="22"/>
  <c r="AJ76" i="22" s="1"/>
  <c r="AO81" i="22"/>
  <c r="AP81" i="22" s="1"/>
  <c r="AJ75" i="22"/>
  <c r="AB21" i="14"/>
  <c r="AC21" i="14" s="1"/>
  <c r="AE21" i="14" s="1"/>
  <c r="AB22" i="14"/>
  <c r="AC22" i="14" s="1"/>
  <c r="AE22" i="14" s="1"/>
  <c r="AB23" i="14"/>
  <c r="AC23" i="14" s="1"/>
  <c r="AE23" i="14" s="1"/>
  <c r="AB24" i="14"/>
  <c r="AC24" i="14" s="1"/>
  <c r="AE24" i="14" s="1"/>
  <c r="AB25" i="14"/>
  <c r="AC25" i="14" s="1"/>
  <c r="AE25" i="14" s="1"/>
  <c r="AB26" i="14"/>
  <c r="AC26" i="14" s="1"/>
  <c r="AE26" i="14" s="1"/>
  <c r="AB27" i="14"/>
  <c r="AC27" i="14" s="1"/>
  <c r="AE27" i="14" s="1"/>
  <c r="AB28" i="14"/>
  <c r="AC28" i="14" s="1"/>
  <c r="AE28" i="14" s="1"/>
  <c r="AB29" i="14"/>
  <c r="AC29" i="14" s="1"/>
  <c r="AE29" i="14" s="1"/>
  <c r="AB30" i="14"/>
  <c r="AC30" i="14" s="1"/>
  <c r="AE30" i="14" s="1"/>
  <c r="AB31" i="14"/>
  <c r="AC31" i="14" s="1"/>
  <c r="AE31" i="14" s="1"/>
  <c r="AB32" i="14"/>
  <c r="AC32" i="14" s="1"/>
  <c r="AE32" i="14" s="1"/>
  <c r="AB33" i="14"/>
  <c r="AC33" i="14" s="1"/>
  <c r="AE33" i="14" s="1"/>
  <c r="AB34" i="14"/>
  <c r="AC34" i="14" s="1"/>
  <c r="AE34" i="14" s="1"/>
  <c r="AB35" i="14"/>
  <c r="AC35" i="14" s="1"/>
  <c r="AE35" i="14" s="1"/>
  <c r="AB36" i="14"/>
  <c r="AC36" i="14" s="1"/>
  <c r="AE36" i="14" s="1"/>
  <c r="AB37" i="14"/>
  <c r="AC37" i="14" s="1"/>
  <c r="AE37" i="14" s="1"/>
  <c r="AB38" i="14"/>
  <c r="AC38" i="14" s="1"/>
  <c r="AE38" i="14" s="1"/>
  <c r="AB39" i="14"/>
  <c r="AC39" i="14" s="1"/>
  <c r="AE39" i="14" s="1"/>
  <c r="AB40" i="14"/>
  <c r="AC40" i="14" s="1"/>
  <c r="AE40" i="14" s="1"/>
  <c r="AB41" i="14"/>
  <c r="AC41" i="14"/>
  <c r="AE41" i="14" s="1"/>
  <c r="AB42" i="14"/>
  <c r="AC42" i="14" s="1"/>
  <c r="AE42" i="14" s="1"/>
  <c r="AB43" i="14"/>
  <c r="AC43" i="14" s="1"/>
  <c r="AE43" i="14" s="1"/>
  <c r="AB44" i="14"/>
  <c r="AC44" i="14" s="1"/>
  <c r="AE44" i="14" s="1"/>
  <c r="AB45" i="14"/>
  <c r="AC45" i="14" s="1"/>
  <c r="AE45" i="14" s="1"/>
  <c r="AB46" i="14"/>
  <c r="AC46" i="14" s="1"/>
  <c r="AE46" i="14" s="1"/>
  <c r="AB47" i="14"/>
  <c r="AC47" i="14" s="1"/>
  <c r="AE47" i="14" s="1"/>
  <c r="AB48" i="14"/>
  <c r="AC48" i="14" s="1"/>
  <c r="AE48" i="14" s="1"/>
  <c r="AB49" i="14"/>
  <c r="AC49" i="14"/>
  <c r="AE49" i="14" s="1"/>
  <c r="AB50" i="14"/>
  <c r="AC50" i="14" s="1"/>
  <c r="AE50" i="14" s="1"/>
  <c r="AB51" i="14"/>
  <c r="AC51" i="14" s="1"/>
  <c r="AE51" i="14" s="1"/>
  <c r="AB52" i="14"/>
  <c r="AC52" i="14" s="1"/>
  <c r="AE52" i="14" s="1"/>
  <c r="AB53" i="14"/>
  <c r="AC53" i="14" s="1"/>
  <c r="AE53" i="14" s="1"/>
  <c r="AB54" i="14"/>
  <c r="AC54" i="14" s="1"/>
  <c r="AE54" i="14" s="1"/>
  <c r="AB55" i="14"/>
  <c r="AC55" i="14" s="1"/>
  <c r="AE55" i="14" s="1"/>
  <c r="AB56" i="14"/>
  <c r="AC56" i="14" s="1"/>
  <c r="AE56" i="14" s="1"/>
  <c r="AB57" i="14"/>
  <c r="AC57" i="14" s="1"/>
  <c r="AE57" i="14" s="1"/>
  <c r="AB58" i="14"/>
  <c r="AC58" i="14" s="1"/>
  <c r="AE58" i="14" s="1"/>
  <c r="AB59" i="14"/>
  <c r="AC59" i="14" s="1"/>
  <c r="AE59" i="14" s="1"/>
  <c r="AB60" i="14"/>
  <c r="AC60" i="14" s="1"/>
  <c r="AE60" i="14" s="1"/>
  <c r="AB61" i="14"/>
  <c r="AC61" i="14" s="1"/>
  <c r="AE61" i="14" s="1"/>
  <c r="AB62" i="14"/>
  <c r="AC62" i="14" s="1"/>
  <c r="AE62" i="14" s="1"/>
  <c r="AB63" i="14"/>
  <c r="AC63" i="14" s="1"/>
  <c r="AE63" i="14" s="1"/>
  <c r="AB64" i="14"/>
  <c r="AC64" i="14" s="1"/>
  <c r="AE64" i="14" s="1"/>
  <c r="AB66" i="14"/>
  <c r="AC66" i="14"/>
  <c r="AE66" i="14" s="1"/>
  <c r="AB67" i="14"/>
  <c r="AC67" i="14" s="1"/>
  <c r="AE67" i="14" s="1"/>
  <c r="AB68" i="14"/>
  <c r="AC68" i="14" s="1"/>
  <c r="AE68" i="14" s="1"/>
  <c r="AB69" i="14"/>
  <c r="AC69" i="14" s="1"/>
  <c r="AE69" i="14" s="1"/>
  <c r="AB70" i="14"/>
  <c r="AC70" i="14" s="1"/>
  <c r="AE70" i="14" s="1"/>
  <c r="AB71" i="14"/>
  <c r="AC71" i="14" s="1"/>
  <c r="AE71" i="14" s="1"/>
  <c r="AB72" i="14"/>
  <c r="AC72" i="14" s="1"/>
  <c r="AE72" i="14" s="1"/>
  <c r="AB73" i="14"/>
  <c r="AC73" i="14" s="1"/>
  <c r="AE73" i="14" s="1"/>
  <c r="AB74" i="14"/>
  <c r="AC74" i="14" s="1"/>
  <c r="AE74" i="14" s="1"/>
  <c r="AB75" i="14"/>
  <c r="AC75" i="14" s="1"/>
  <c r="AE75" i="14" s="1"/>
  <c r="AB76" i="14"/>
  <c r="AC76" i="14" s="1"/>
  <c r="AE76" i="14" s="1"/>
  <c r="AB77" i="14"/>
  <c r="AC77" i="14" s="1"/>
  <c r="AE77" i="14" s="1"/>
  <c r="AB78" i="14"/>
  <c r="AC78" i="14" s="1"/>
  <c r="AE78" i="14" s="1"/>
  <c r="AB79" i="14"/>
  <c r="AC79" i="14" s="1"/>
  <c r="AE79" i="14" s="1"/>
  <c r="AB80" i="14"/>
  <c r="AC80" i="14" s="1"/>
  <c r="AE80" i="14" s="1"/>
  <c r="AB81" i="14"/>
  <c r="AC81" i="14" s="1"/>
  <c r="AE81" i="14" s="1"/>
  <c r="AB82" i="14"/>
  <c r="AC82" i="14" s="1"/>
  <c r="AE82" i="14" s="1"/>
  <c r="AB83" i="14"/>
  <c r="AC83" i="14" s="1"/>
  <c r="AE83" i="14" s="1"/>
  <c r="AB84" i="14"/>
  <c r="AC84" i="14" s="1"/>
  <c r="AE84" i="14" s="1"/>
  <c r="AB85" i="14"/>
  <c r="AC85" i="14" s="1"/>
  <c r="AE85" i="14" s="1"/>
  <c r="AB86" i="14"/>
  <c r="AC86" i="14" s="1"/>
  <c r="AE86" i="14" s="1"/>
  <c r="AB87" i="14"/>
  <c r="AC87" i="14" s="1"/>
  <c r="AE87" i="14" s="1"/>
  <c r="AB88" i="14"/>
  <c r="AC88" i="14" s="1"/>
  <c r="AE88" i="14" s="1"/>
  <c r="AB89" i="14"/>
  <c r="AC89" i="14" s="1"/>
  <c r="AE89" i="14" s="1"/>
  <c r="AB90" i="14"/>
  <c r="AC90" i="14"/>
  <c r="AE90" i="14" s="1"/>
  <c r="AB91" i="14"/>
  <c r="AC91" i="14" s="1"/>
  <c r="AE91" i="14" s="1"/>
  <c r="AB92" i="14"/>
  <c r="AC92" i="14" s="1"/>
  <c r="AE92" i="14" s="1"/>
  <c r="AB93" i="14"/>
  <c r="AC93" i="14" s="1"/>
  <c r="AE93" i="14" s="1"/>
  <c r="AB94" i="14"/>
  <c r="AC94" i="14" s="1"/>
  <c r="AE94" i="14" s="1"/>
  <c r="AB95" i="14"/>
  <c r="AC95" i="14" s="1"/>
  <c r="AE95" i="14" s="1"/>
  <c r="AB96" i="14"/>
  <c r="AC96" i="14" s="1"/>
  <c r="AE96" i="14" s="1"/>
  <c r="AB97" i="14"/>
  <c r="AC97" i="14" s="1"/>
  <c r="AE97" i="14" s="1"/>
  <c r="AB98" i="14"/>
  <c r="AC98" i="14" s="1"/>
  <c r="AE98" i="14" s="1"/>
  <c r="AB99" i="14"/>
  <c r="AC99" i="14" s="1"/>
  <c r="AE99" i="14" s="1"/>
  <c r="AB100" i="14"/>
  <c r="AC100" i="14" s="1"/>
  <c r="AE100" i="14" s="1"/>
  <c r="AB101" i="14"/>
  <c r="AC101" i="14" s="1"/>
  <c r="AE101" i="14" s="1"/>
  <c r="AB102" i="14"/>
  <c r="AC102" i="14" s="1"/>
  <c r="AE102" i="14" s="1"/>
  <c r="AB103" i="14"/>
  <c r="AC103" i="14" s="1"/>
  <c r="AE103" i="14" s="1"/>
  <c r="AB104" i="14"/>
  <c r="AC104" i="14" s="1"/>
  <c r="AE104" i="14" s="1"/>
  <c r="AB105" i="14"/>
  <c r="AC105" i="14" s="1"/>
  <c r="AE105" i="14" s="1"/>
  <c r="AB106" i="14"/>
  <c r="AC106" i="14" s="1"/>
  <c r="AE106" i="14" s="1"/>
  <c r="AB107" i="14"/>
  <c r="AC107" i="14" s="1"/>
  <c r="AE107" i="14" s="1"/>
  <c r="AB108" i="14"/>
  <c r="AC108" i="14" s="1"/>
  <c r="AE108" i="14" s="1"/>
  <c r="AB20" i="14"/>
  <c r="AC20" i="14" s="1"/>
  <c r="AE20" i="14" s="1"/>
  <c r="F15" i="14"/>
  <c r="F14" i="14"/>
  <c r="F13" i="14"/>
  <c r="F12" i="14"/>
  <c r="F11" i="14"/>
  <c r="AC108" i="21" l="1"/>
  <c r="AE108" i="21" s="1"/>
  <c r="AT119" i="21"/>
  <c r="AU119" i="21" s="1"/>
  <c r="AT111" i="21"/>
  <c r="AV111" i="21" s="1"/>
  <c r="AT103" i="21"/>
  <c r="AU103" i="21" s="1"/>
  <c r="AT95" i="21"/>
  <c r="AU95" i="21" s="1"/>
  <c r="AT87" i="21"/>
  <c r="AU87" i="21" s="1"/>
  <c r="AT79" i="21"/>
  <c r="AU79" i="21" s="1"/>
  <c r="AT46" i="21"/>
  <c r="AU46" i="21" s="1"/>
  <c r="AT38" i="21"/>
  <c r="AU38" i="21" s="1"/>
  <c r="AT30" i="21"/>
  <c r="AU30" i="21" s="1"/>
  <c r="AT22" i="21"/>
  <c r="AU22" i="21" s="1"/>
  <c r="AN29" i="21"/>
  <c r="AO29" i="21" s="1"/>
  <c r="AD109" i="21"/>
  <c r="X113" i="21"/>
  <c r="AB55" i="21"/>
  <c r="AC55" i="21" s="1"/>
  <c r="AH59" i="21"/>
  <c r="AI59" i="21" s="1"/>
  <c r="AT61" i="21"/>
  <c r="AU61" i="21" s="1"/>
  <c r="AT118" i="21"/>
  <c r="AU118" i="21" s="1"/>
  <c r="AT110" i="21"/>
  <c r="AU110" i="21" s="1"/>
  <c r="AT102" i="21"/>
  <c r="AT94" i="21"/>
  <c r="AT86" i="21"/>
  <c r="AU86" i="21" s="1"/>
  <c r="AT78" i="21"/>
  <c r="AU78" i="21" s="1"/>
  <c r="AT45" i="21"/>
  <c r="AU45" i="21" s="1"/>
  <c r="AT37" i="21"/>
  <c r="AU37" i="21" s="1"/>
  <c r="AT29" i="21"/>
  <c r="AU29" i="21" s="1"/>
  <c r="AT21" i="21"/>
  <c r="AU21" i="21" s="1"/>
  <c r="AJ112" i="21"/>
  <c r="X112" i="21"/>
  <c r="X36" i="21"/>
  <c r="V63" i="21"/>
  <c r="W63" i="21" s="1"/>
  <c r="AB71" i="21"/>
  <c r="AC71" i="21" s="1"/>
  <c r="AB54" i="21"/>
  <c r="AC54" i="21" s="1"/>
  <c r="AH57" i="21"/>
  <c r="AT60" i="21"/>
  <c r="AU60" i="21" s="1"/>
  <c r="AT109" i="21"/>
  <c r="AT101" i="21"/>
  <c r="AU101" i="21" s="1"/>
  <c r="AT93" i="21"/>
  <c r="AT85" i="21"/>
  <c r="AU85" i="21" s="1"/>
  <c r="AT77" i="21"/>
  <c r="AU77" i="21" s="1"/>
  <c r="AT44" i="21"/>
  <c r="AU44" i="21" s="1"/>
  <c r="AT36" i="21"/>
  <c r="AU36" i="21" s="1"/>
  <c r="AT28" i="21"/>
  <c r="AU28" i="21" s="1"/>
  <c r="AT20" i="21"/>
  <c r="AU20" i="21" s="1"/>
  <c r="AD94" i="21"/>
  <c r="AT59" i="21"/>
  <c r="AU59" i="21" s="1"/>
  <c r="AT124" i="21"/>
  <c r="AU124" i="21" s="1"/>
  <c r="AT116" i="21"/>
  <c r="AU116" i="21" s="1"/>
  <c r="AT108" i="21"/>
  <c r="AV108" i="21" s="1"/>
  <c r="AT100" i="21"/>
  <c r="AT92" i="21"/>
  <c r="AU92" i="21" s="1"/>
  <c r="AT84" i="21"/>
  <c r="AU84" i="21" s="1"/>
  <c r="AT76" i="21"/>
  <c r="AU76" i="21" s="1"/>
  <c r="AT43" i="21"/>
  <c r="AU43" i="21" s="1"/>
  <c r="AT35" i="21"/>
  <c r="AU35" i="21" s="1"/>
  <c r="AT27" i="21"/>
  <c r="AU27" i="21" s="1"/>
  <c r="AN114" i="21"/>
  <c r="AO114" i="21" s="1"/>
  <c r="AD84" i="21"/>
  <c r="AH55" i="21"/>
  <c r="AI55" i="21" s="1"/>
  <c r="AT49" i="21"/>
  <c r="AU49" i="21" s="1"/>
  <c r="AT123" i="21"/>
  <c r="AU123" i="21" s="1"/>
  <c r="AT115" i="21"/>
  <c r="AT107" i="21"/>
  <c r="AU107" i="21" s="1"/>
  <c r="AT99" i="21"/>
  <c r="AV99" i="21" s="1"/>
  <c r="AT91" i="21"/>
  <c r="AT83" i="21"/>
  <c r="AU83" i="21" s="1"/>
  <c r="AT75" i="21"/>
  <c r="AU75" i="21" s="1"/>
  <c r="AT42" i="21"/>
  <c r="AU42" i="21" s="1"/>
  <c r="AT34" i="21"/>
  <c r="AU34" i="21" s="1"/>
  <c r="AT26" i="21"/>
  <c r="AU26" i="21" s="1"/>
  <c r="AN102" i="21"/>
  <c r="AO102" i="21" s="1"/>
  <c r="AQ102" i="21" s="1"/>
  <c r="AT48" i="21"/>
  <c r="AU48" i="21" s="1"/>
  <c r="AD30" i="26"/>
  <c r="AE30" i="26" s="1"/>
  <c r="AJ25" i="26"/>
  <c r="AK25" i="26" s="1"/>
  <c r="AP24" i="26"/>
  <c r="AQ24" i="26" s="1"/>
  <c r="AV33" i="26"/>
  <c r="AW33" i="26" s="1"/>
  <c r="AY33" i="26" s="1"/>
  <c r="AJ23" i="26"/>
  <c r="AK23" i="26" s="1"/>
  <c r="AJ26" i="26"/>
  <c r="AK26" i="26" s="1"/>
  <c r="AJ27" i="26"/>
  <c r="AK27" i="26" s="1"/>
  <c r="AP26" i="26"/>
  <c r="AQ26" i="26" s="1"/>
  <c r="AJ24" i="26"/>
  <c r="AK24" i="26" s="1"/>
  <c r="X21" i="26"/>
  <c r="Y21" i="26" s="1"/>
  <c r="AJ20" i="26"/>
  <c r="AK20" i="26" s="1"/>
  <c r="AJ28" i="26"/>
  <c r="AL28" i="26" s="1"/>
  <c r="X22" i="26"/>
  <c r="Y22" i="26" s="1"/>
  <c r="AJ21" i="26"/>
  <c r="AK21" i="26" s="1"/>
  <c r="AJ31" i="26"/>
  <c r="AK31" i="26" s="1"/>
  <c r="AV20" i="26"/>
  <c r="AW20" i="26" s="1"/>
  <c r="AY20" i="26" s="1"/>
  <c r="X33" i="26"/>
  <c r="Z33" i="26" s="1"/>
  <c r="AJ22" i="26"/>
  <c r="AK22" i="26" s="1"/>
  <c r="AJ30" i="26"/>
  <c r="AK30" i="26" s="1"/>
  <c r="AV21" i="26"/>
  <c r="AW21" i="26" s="1"/>
  <c r="U21" i="25"/>
  <c r="V21" i="25" s="1"/>
  <c r="AG39" i="25"/>
  <c r="AH39" i="25" s="1"/>
  <c r="AG23" i="25"/>
  <c r="AH23" i="25" s="1"/>
  <c r="AG41" i="25"/>
  <c r="AH41" i="25" s="1"/>
  <c r="AM23" i="25"/>
  <c r="AN23" i="25" s="1"/>
  <c r="AB33" i="24"/>
  <c r="AC33" i="24" s="1"/>
  <c r="AB30" i="24"/>
  <c r="AD30" i="24" s="1"/>
  <c r="AB29" i="24"/>
  <c r="AC29" i="24" s="1"/>
  <c r="V28" i="24"/>
  <c r="W28" i="24" s="1"/>
  <c r="V27" i="24"/>
  <c r="W27" i="24" s="1"/>
  <c r="AB25" i="24"/>
  <c r="AC25" i="24" s="1"/>
  <c r="AB32" i="24"/>
  <c r="AC32" i="24" s="1"/>
  <c r="AB24" i="24"/>
  <c r="AC24" i="24" s="1"/>
  <c r="AB31" i="24"/>
  <c r="AD31" i="24" s="1"/>
  <c r="AH23" i="24"/>
  <c r="AI23" i="24" s="1"/>
  <c r="AH22" i="24"/>
  <c r="AI22" i="24" s="1"/>
  <c r="AN21" i="24"/>
  <c r="AO21" i="24" s="1"/>
  <c r="AA34" i="23"/>
  <c r="AB34" i="23" s="1"/>
  <c r="U28" i="23"/>
  <c r="V28" i="23" s="1"/>
  <c r="AG28" i="23"/>
  <c r="AH28" i="23" s="1"/>
  <c r="U27" i="23"/>
  <c r="V27" i="23" s="1"/>
  <c r="U22" i="23"/>
  <c r="V22" i="23" s="1"/>
  <c r="AA38" i="23"/>
  <c r="AB38" i="23" s="1"/>
  <c r="U32" i="23"/>
  <c r="V32" i="23" s="1"/>
  <c r="X32" i="23" s="1"/>
  <c r="AM23" i="23"/>
  <c r="AN23" i="23" s="1"/>
  <c r="W53" i="22"/>
  <c r="X53" i="22" s="1"/>
  <c r="W45" i="22"/>
  <c r="X45" i="22" s="1"/>
  <c r="W37" i="22"/>
  <c r="X37" i="22" s="1"/>
  <c r="W29" i="22"/>
  <c r="X29" i="22" s="1"/>
  <c r="W21" i="22"/>
  <c r="X21" i="22" s="1"/>
  <c r="W64" i="22"/>
  <c r="X64" i="22" s="1"/>
  <c r="AC51" i="22"/>
  <c r="AD51" i="22" s="1"/>
  <c r="AC43" i="22"/>
  <c r="AD43" i="22" s="1"/>
  <c r="AC35" i="22"/>
  <c r="AD35" i="22" s="1"/>
  <c r="AC27" i="22"/>
  <c r="AD27" i="22" s="1"/>
  <c r="AC60" i="22"/>
  <c r="AD60" i="22" s="1"/>
  <c r="AC64" i="22"/>
  <c r="AD64" i="22" s="1"/>
  <c r="AI50" i="22"/>
  <c r="AJ50" i="22" s="1"/>
  <c r="AI42" i="22"/>
  <c r="AJ42" i="22" s="1"/>
  <c r="AI20" i="22"/>
  <c r="AJ20" i="22" s="1"/>
  <c r="AJ82" i="22" s="1"/>
  <c r="AO50" i="22"/>
  <c r="AP50" i="22" s="1"/>
  <c r="AO57" i="22"/>
  <c r="AP57" i="22" s="1"/>
  <c r="AC49" i="22"/>
  <c r="AD49" i="22" s="1"/>
  <c r="AC41" i="22"/>
  <c r="AD41" i="22" s="1"/>
  <c r="AC33" i="22"/>
  <c r="AD33" i="22" s="1"/>
  <c r="AC25" i="22"/>
  <c r="AD25" i="22" s="1"/>
  <c r="AC58" i="22"/>
  <c r="AD58" i="22" s="1"/>
  <c r="AI56" i="22"/>
  <c r="AJ56" i="22" s="1"/>
  <c r="AI48" i="22"/>
  <c r="AJ48" i="22" s="1"/>
  <c r="AI34" i="22"/>
  <c r="AJ34" i="22" s="1"/>
  <c r="AI67" i="22"/>
  <c r="AJ67" i="22" s="1"/>
  <c r="AO40" i="22"/>
  <c r="AP40" i="22" s="1"/>
  <c r="AO62" i="22"/>
  <c r="AP62" i="22" s="1"/>
  <c r="W50" i="22"/>
  <c r="X50" i="22" s="1"/>
  <c r="W42" i="22"/>
  <c r="X42" i="22" s="1"/>
  <c r="W34" i="22"/>
  <c r="X34" i="22" s="1"/>
  <c r="W26" i="22"/>
  <c r="X26" i="22" s="1"/>
  <c r="W59" i="22"/>
  <c r="X59" i="22" s="1"/>
  <c r="AC56" i="22"/>
  <c r="AD56" i="22" s="1"/>
  <c r="AC48" i="22"/>
  <c r="AD48" i="22" s="1"/>
  <c r="AC40" i="22"/>
  <c r="AD40" i="22" s="1"/>
  <c r="AC32" i="22"/>
  <c r="AD32" i="22" s="1"/>
  <c r="AC24" i="22"/>
  <c r="AD24" i="22" s="1"/>
  <c r="AC57" i="22"/>
  <c r="AD57" i="22" s="1"/>
  <c r="AI55" i="22"/>
  <c r="AJ55" i="22" s="1"/>
  <c r="AI47" i="22"/>
  <c r="AJ47" i="22" s="1"/>
  <c r="AI33" i="22"/>
  <c r="AJ33" i="22" s="1"/>
  <c r="AI66" i="22"/>
  <c r="AJ66" i="22" s="1"/>
  <c r="AO39" i="22"/>
  <c r="AP39" i="22" s="1"/>
  <c r="AO61" i="22"/>
  <c r="AP61" i="22" s="1"/>
  <c r="AC76" i="22"/>
  <c r="AD76" i="22" s="1"/>
  <c r="AC55" i="22"/>
  <c r="AD55" i="22" s="1"/>
  <c r="AC47" i="22"/>
  <c r="AD47" i="22" s="1"/>
  <c r="AC39" i="22"/>
  <c r="AD39" i="22" s="1"/>
  <c r="AC31" i="22"/>
  <c r="AD31" i="22" s="1"/>
  <c r="AC23" i="22"/>
  <c r="AD23" i="22" s="1"/>
  <c r="AC74" i="22"/>
  <c r="AD74" i="22" s="1"/>
  <c r="AC81" i="22"/>
  <c r="AD81" i="22" s="1"/>
  <c r="AC75" i="22"/>
  <c r="AD75" i="22" s="1"/>
  <c r="AC80" i="22"/>
  <c r="AD80" i="22" s="1"/>
  <c r="AC54" i="22"/>
  <c r="AD54" i="22" s="1"/>
  <c r="AC46" i="22"/>
  <c r="AD46" i="22" s="1"/>
  <c r="AC38" i="22"/>
  <c r="AD38" i="22" s="1"/>
  <c r="AC30" i="22"/>
  <c r="AD30" i="22" s="1"/>
  <c r="AC22" i="22"/>
  <c r="AD22" i="22" s="1"/>
  <c r="AC73" i="22"/>
  <c r="AD73" i="22" s="1"/>
  <c r="AO28" i="22"/>
  <c r="AP28" i="22" s="1"/>
  <c r="AU48" i="22"/>
  <c r="AV48" i="22" s="1"/>
  <c r="AN125" i="21"/>
  <c r="AO125" i="21" s="1"/>
  <c r="AN113" i="21"/>
  <c r="AP113" i="21" s="1"/>
  <c r="AN101" i="21"/>
  <c r="AO101" i="21" s="1"/>
  <c r="AN89" i="21"/>
  <c r="AO89" i="21" s="1"/>
  <c r="AN77" i="21"/>
  <c r="AO77" i="21" s="1"/>
  <c r="AN40" i="21"/>
  <c r="AO40" i="21" s="1"/>
  <c r="AN28" i="21"/>
  <c r="AO28" i="21" s="1"/>
  <c r="AN70" i="21"/>
  <c r="AO70" i="21" s="1"/>
  <c r="AN58" i="21"/>
  <c r="AO58" i="21" s="1"/>
  <c r="AN124" i="21"/>
  <c r="AO124" i="21" s="1"/>
  <c r="AN112" i="21"/>
  <c r="AN100" i="21"/>
  <c r="AO100" i="21" s="1"/>
  <c r="AQ100" i="21" s="1"/>
  <c r="AN88" i="21"/>
  <c r="AN76" i="21"/>
  <c r="AO76" i="21" s="1"/>
  <c r="AN39" i="21"/>
  <c r="AO39" i="21" s="1"/>
  <c r="AN27" i="21"/>
  <c r="AO27" i="21" s="1"/>
  <c r="AN69" i="21"/>
  <c r="AO69" i="21" s="1"/>
  <c r="AN57" i="21"/>
  <c r="AO57" i="21" s="1"/>
  <c r="AN123" i="21"/>
  <c r="AO123" i="21" s="1"/>
  <c r="AN111" i="21"/>
  <c r="AO111" i="21" s="1"/>
  <c r="AQ111" i="21" s="1"/>
  <c r="AN99" i="21"/>
  <c r="AP99" i="21" s="1"/>
  <c r="AN87" i="21"/>
  <c r="AO87" i="21" s="1"/>
  <c r="AN75" i="21"/>
  <c r="AO75" i="21" s="1"/>
  <c r="AN38" i="21"/>
  <c r="AO38" i="21" s="1"/>
  <c r="AN26" i="21"/>
  <c r="AO26" i="21" s="1"/>
  <c r="V62" i="21"/>
  <c r="W62" i="21" s="1"/>
  <c r="V50" i="21"/>
  <c r="W50" i="21" s="1"/>
  <c r="AB64" i="21"/>
  <c r="AC64" i="21" s="1"/>
  <c r="AB52" i="21"/>
  <c r="AC52" i="21" s="1"/>
  <c r="AH66" i="21"/>
  <c r="AI66" i="21" s="1"/>
  <c r="AH54" i="21"/>
  <c r="AI54" i="21" s="1"/>
  <c r="AN68" i="21"/>
  <c r="AO68" i="21" s="1"/>
  <c r="AN56" i="21"/>
  <c r="AO56" i="21" s="1"/>
  <c r="AT70" i="21"/>
  <c r="AU70" i="21" s="1"/>
  <c r="AT58" i="21"/>
  <c r="AU58" i="21" s="1"/>
  <c r="AN122" i="21"/>
  <c r="AO122" i="21" s="1"/>
  <c r="AN110" i="21"/>
  <c r="AO110" i="21" s="1"/>
  <c r="AN98" i="21"/>
  <c r="AN86" i="21"/>
  <c r="AO86" i="21" s="1"/>
  <c r="AN74" i="21"/>
  <c r="AO74" i="21" s="1"/>
  <c r="AN37" i="21"/>
  <c r="AO37" i="21" s="1"/>
  <c r="AN25" i="21"/>
  <c r="AO25" i="21" s="1"/>
  <c r="V61" i="21"/>
  <c r="W61" i="21" s="1"/>
  <c r="V49" i="21"/>
  <c r="W49" i="21" s="1"/>
  <c r="AB63" i="21"/>
  <c r="AC63" i="21" s="1"/>
  <c r="AB51" i="21"/>
  <c r="AC51" i="21" s="1"/>
  <c r="AH65" i="21"/>
  <c r="AI65" i="21" s="1"/>
  <c r="AH53" i="21"/>
  <c r="AI53" i="21" s="1"/>
  <c r="AN67" i="21"/>
  <c r="AO67" i="21" s="1"/>
  <c r="AN55" i="21"/>
  <c r="AO55" i="21" s="1"/>
  <c r="AT69" i="21"/>
  <c r="AU69" i="21" s="1"/>
  <c r="AT57" i="21"/>
  <c r="AU57" i="21" s="1"/>
  <c r="AN121" i="21"/>
  <c r="AO121" i="21" s="1"/>
  <c r="AN109" i="21"/>
  <c r="AP109" i="21" s="1"/>
  <c r="AN97" i="21"/>
  <c r="AN85" i="21"/>
  <c r="AO85" i="21" s="1"/>
  <c r="AN73" i="21"/>
  <c r="AN36" i="21"/>
  <c r="AN24" i="21"/>
  <c r="AO24" i="21" s="1"/>
  <c r="AQ20" i="21" s="1"/>
  <c r="V72" i="21"/>
  <c r="W72" i="21" s="1"/>
  <c r="V60" i="21"/>
  <c r="W60" i="21" s="1"/>
  <c r="V48" i="21"/>
  <c r="W48" i="21" s="1"/>
  <c r="AB62" i="21"/>
  <c r="AC62" i="21" s="1"/>
  <c r="AB50" i="21"/>
  <c r="AC50" i="21" s="1"/>
  <c r="AH64" i="21"/>
  <c r="AI64" i="21" s="1"/>
  <c r="AH52" i="21"/>
  <c r="AI52" i="21" s="1"/>
  <c r="AN66" i="21"/>
  <c r="AO66" i="21" s="1"/>
  <c r="AN54" i="21"/>
  <c r="AO54" i="21" s="1"/>
  <c r="AT68" i="21"/>
  <c r="AU68" i="21" s="1"/>
  <c r="AT56" i="21"/>
  <c r="AU56" i="21" s="1"/>
  <c r="AN120" i="21"/>
  <c r="AO120" i="21" s="1"/>
  <c r="AN108" i="21"/>
  <c r="AO108" i="21" s="1"/>
  <c r="AQ108" i="21" s="1"/>
  <c r="AN96" i="21"/>
  <c r="AO96" i="21" s="1"/>
  <c r="AN84" i="21"/>
  <c r="AO84" i="21" s="1"/>
  <c r="AN47" i="21"/>
  <c r="AO47" i="21" s="1"/>
  <c r="AN35" i="21"/>
  <c r="AO35" i="21" s="1"/>
  <c r="AN23" i="21"/>
  <c r="AO23" i="21" s="1"/>
  <c r="AB61" i="21"/>
  <c r="AC61" i="21" s="1"/>
  <c r="AB49" i="21"/>
  <c r="AC49" i="21" s="1"/>
  <c r="AH63" i="21"/>
  <c r="AI63" i="21" s="1"/>
  <c r="AH51" i="21"/>
  <c r="AI51" i="21" s="1"/>
  <c r="AN65" i="21"/>
  <c r="AO65" i="21" s="1"/>
  <c r="AN53" i="21"/>
  <c r="AO53" i="21" s="1"/>
  <c r="AT67" i="21"/>
  <c r="AU67" i="21" s="1"/>
  <c r="AT55" i="21"/>
  <c r="AU55" i="21" s="1"/>
  <c r="AN119" i="21"/>
  <c r="AO119" i="21" s="1"/>
  <c r="AN107" i="21"/>
  <c r="AO107" i="21" s="1"/>
  <c r="AN95" i="21"/>
  <c r="AO95" i="21" s="1"/>
  <c r="AN83" i="21"/>
  <c r="AO83" i="21" s="1"/>
  <c r="AN46" i="21"/>
  <c r="AO46" i="21" s="1"/>
  <c r="AN34" i="21"/>
  <c r="AO34" i="21" s="1"/>
  <c r="AN22" i="21"/>
  <c r="AO22" i="21" s="1"/>
  <c r="V70" i="21"/>
  <c r="W70" i="21" s="1"/>
  <c r="V58" i="21"/>
  <c r="W58" i="21" s="1"/>
  <c r="AB72" i="21"/>
  <c r="AC72" i="21" s="1"/>
  <c r="AB60" i="21"/>
  <c r="AC60" i="21" s="1"/>
  <c r="AB48" i="21"/>
  <c r="AC48" i="21" s="1"/>
  <c r="AH62" i="21"/>
  <c r="AI62" i="21" s="1"/>
  <c r="AH50" i="21"/>
  <c r="AI50" i="21" s="1"/>
  <c r="AN64" i="21"/>
  <c r="AO64" i="21" s="1"/>
  <c r="AN52" i="21"/>
  <c r="AO52" i="21" s="1"/>
  <c r="AT66" i="21"/>
  <c r="AU66" i="21" s="1"/>
  <c r="AT54" i="21"/>
  <c r="AU54" i="21" s="1"/>
  <c r="AN71" i="21"/>
  <c r="AO71" i="21" s="1"/>
  <c r="AN59" i="21"/>
  <c r="AO59" i="21" s="1"/>
  <c r="AN118" i="21"/>
  <c r="AO118" i="21" s="1"/>
  <c r="AN106" i="21"/>
  <c r="AO106" i="21" s="1"/>
  <c r="AN94" i="21"/>
  <c r="AO94" i="21" s="1"/>
  <c r="AN82" i="21"/>
  <c r="AN45" i="21"/>
  <c r="AO45" i="21" s="1"/>
  <c r="AN33" i="21"/>
  <c r="AO33" i="21" s="1"/>
  <c r="AN21" i="21"/>
  <c r="AO21" i="21" s="1"/>
  <c r="AH61" i="21"/>
  <c r="AI61" i="21" s="1"/>
  <c r="AH49" i="21"/>
  <c r="AI49" i="21" s="1"/>
  <c r="AN63" i="21"/>
  <c r="AO63" i="21" s="1"/>
  <c r="AN51" i="21"/>
  <c r="AO51" i="21" s="1"/>
  <c r="AT65" i="21"/>
  <c r="AU65" i="21" s="1"/>
  <c r="AT53" i="21"/>
  <c r="AU53" i="21" s="1"/>
  <c r="AN117" i="21"/>
  <c r="AO117" i="21" s="1"/>
  <c r="AN105" i="21"/>
  <c r="AO105" i="21" s="1"/>
  <c r="AN93" i="21"/>
  <c r="AO93" i="21" s="1"/>
  <c r="AN81" i="21"/>
  <c r="AO81" i="21" s="1"/>
  <c r="AN44" i="21"/>
  <c r="AO44" i="21" s="1"/>
  <c r="AN32" i="21"/>
  <c r="AO32" i="21" s="1"/>
  <c r="AN20" i="21"/>
  <c r="AO20" i="21" s="1"/>
  <c r="V68" i="21"/>
  <c r="W68" i="21" s="1"/>
  <c r="V56" i="21"/>
  <c r="W56" i="21" s="1"/>
  <c r="AB70" i="21"/>
  <c r="AC70" i="21" s="1"/>
  <c r="AB58" i="21"/>
  <c r="AC58" i="21" s="1"/>
  <c r="AH72" i="21"/>
  <c r="AI72" i="21" s="1"/>
  <c r="AH60" i="21"/>
  <c r="AI60" i="21" s="1"/>
  <c r="AH48" i="21"/>
  <c r="AI48" i="21" s="1"/>
  <c r="AN62" i="21"/>
  <c r="AO62" i="21" s="1"/>
  <c r="AN50" i="21"/>
  <c r="AO50" i="21" s="1"/>
  <c r="AT64" i="21"/>
  <c r="AU64" i="21" s="1"/>
  <c r="AT52" i="21"/>
  <c r="AU52" i="21" s="1"/>
  <c r="AN116" i="21"/>
  <c r="AO116" i="21" s="1"/>
  <c r="AN104" i="21"/>
  <c r="AO104" i="21" s="1"/>
  <c r="AN92" i="21"/>
  <c r="AO92" i="21" s="1"/>
  <c r="AQ92" i="21" s="1"/>
  <c r="AN80" i="21"/>
  <c r="AO80" i="21" s="1"/>
  <c r="AN43" i="21"/>
  <c r="AO43" i="21" s="1"/>
  <c r="AN31" i="21"/>
  <c r="AO31" i="21" s="1"/>
  <c r="Y109" i="21"/>
  <c r="AN61" i="21"/>
  <c r="AO61" i="21" s="1"/>
  <c r="AN49" i="21"/>
  <c r="AO49" i="21" s="1"/>
  <c r="AT63" i="21"/>
  <c r="AU63" i="21" s="1"/>
  <c r="AT51" i="21"/>
  <c r="AU51" i="21" s="1"/>
  <c r="AN115" i="21"/>
  <c r="AO115" i="21" s="1"/>
  <c r="AQ114" i="21" s="1"/>
  <c r="AN103" i="21"/>
  <c r="AO103" i="21" s="1"/>
  <c r="AN91" i="21"/>
  <c r="AO91" i="21" s="1"/>
  <c r="AN79" i="21"/>
  <c r="AO79" i="21" s="1"/>
  <c r="AN42" i="21"/>
  <c r="AO42" i="21" s="1"/>
  <c r="AN30" i="21"/>
  <c r="AO30" i="21" s="1"/>
  <c r="AD92" i="21"/>
  <c r="V66" i="21"/>
  <c r="W66" i="21" s="1"/>
  <c r="AB68" i="21"/>
  <c r="AC68" i="21" s="1"/>
  <c r="AH70" i="21"/>
  <c r="AI70" i="21" s="1"/>
  <c r="AN72" i="21"/>
  <c r="AO72" i="21" s="1"/>
  <c r="AN60" i="21"/>
  <c r="AO60" i="21" s="1"/>
  <c r="AT62" i="21"/>
  <c r="AU62" i="21" s="1"/>
  <c r="AV98" i="21"/>
  <c r="AO113" i="21"/>
  <c r="AQ113" i="21" s="1"/>
  <c r="AE109" i="21"/>
  <c r="S88" i="21"/>
  <c r="AP73" i="21"/>
  <c r="AP36" i="21"/>
  <c r="AI113" i="21"/>
  <c r="AK113" i="21" s="1"/>
  <c r="W96" i="21"/>
  <c r="AV92" i="21"/>
  <c r="AD36" i="21"/>
  <c r="W108" i="21"/>
  <c r="Y108" i="21" s="1"/>
  <c r="Y94" i="21"/>
  <c r="AV114" i="21"/>
  <c r="AV88" i="21"/>
  <c r="AU108" i="21"/>
  <c r="AW108" i="21" s="1"/>
  <c r="AO99" i="21"/>
  <c r="AQ99" i="21" s="1"/>
  <c r="AC99" i="21"/>
  <c r="AE99" i="21" s="1"/>
  <c r="S84" i="21"/>
  <c r="AP84" i="21"/>
  <c r="AE73" i="21"/>
  <c r="Y84" i="21"/>
  <c r="Y73" i="21"/>
  <c r="X20" i="21"/>
  <c r="AJ94" i="21"/>
  <c r="AJ88" i="21"/>
  <c r="AJ40" i="21"/>
  <c r="AJ20" i="27"/>
  <c r="X23" i="26"/>
  <c r="Y23" i="26" s="1"/>
  <c r="AD20" i="26"/>
  <c r="AE20" i="26" s="1"/>
  <c r="AD32" i="26"/>
  <c r="AE32" i="26" s="1"/>
  <c r="AG32" i="26" s="1"/>
  <c r="X24" i="26"/>
  <c r="Y24" i="26" s="1"/>
  <c r="AD21" i="26"/>
  <c r="AE21" i="26" s="1"/>
  <c r="AD33" i="26"/>
  <c r="AE33" i="26" s="1"/>
  <c r="AG33" i="26" s="1"/>
  <c r="AP27" i="26"/>
  <c r="AQ27" i="26" s="1"/>
  <c r="AV23" i="26"/>
  <c r="AW23" i="26" s="1"/>
  <c r="X25" i="26"/>
  <c r="Y25" i="26" s="1"/>
  <c r="AJ29" i="26"/>
  <c r="AK29" i="26" s="1"/>
  <c r="AP28" i="26"/>
  <c r="AQ28" i="26" s="1"/>
  <c r="AS28" i="26" s="1"/>
  <c r="AV24" i="26"/>
  <c r="AW24" i="26" s="1"/>
  <c r="X34" i="26"/>
  <c r="X26" i="26"/>
  <c r="Y26" i="26" s="1"/>
  <c r="AD23" i="26"/>
  <c r="AE23" i="26" s="1"/>
  <c r="AJ32" i="26"/>
  <c r="AL32" i="26" s="1"/>
  <c r="AP31" i="26"/>
  <c r="AQ31" i="26" s="1"/>
  <c r="AV25" i="26"/>
  <c r="AW25" i="26" s="1"/>
  <c r="X27" i="26"/>
  <c r="Y27" i="26" s="1"/>
  <c r="AD24" i="26"/>
  <c r="AE24" i="26" s="1"/>
  <c r="AP30" i="26"/>
  <c r="AQ30" i="26" s="1"/>
  <c r="AV26" i="26"/>
  <c r="AW26" i="26" s="1"/>
  <c r="X28" i="26"/>
  <c r="Y28" i="26" s="1"/>
  <c r="AA28" i="26" s="1"/>
  <c r="AD25" i="26"/>
  <c r="AE25" i="26" s="1"/>
  <c r="AP29" i="26"/>
  <c r="AQ29" i="26" s="1"/>
  <c r="AV27" i="26"/>
  <c r="AW27" i="26" s="1"/>
  <c r="X31" i="26"/>
  <c r="Y31" i="26" s="1"/>
  <c r="AD26" i="26"/>
  <c r="AE26" i="26" s="1"/>
  <c r="AP20" i="26"/>
  <c r="AP32" i="26"/>
  <c r="AR32" i="26" s="1"/>
  <c r="AV28" i="26"/>
  <c r="AX28" i="26" s="1"/>
  <c r="X30" i="26"/>
  <c r="Y30" i="26" s="1"/>
  <c r="AD27" i="26"/>
  <c r="AE27" i="26" s="1"/>
  <c r="AP21" i="26"/>
  <c r="AQ21" i="26" s="1"/>
  <c r="AP33" i="26"/>
  <c r="AR33" i="26" s="1"/>
  <c r="AV31" i="26"/>
  <c r="AW31" i="26" s="1"/>
  <c r="X29" i="26"/>
  <c r="Z29" i="26" s="1"/>
  <c r="AD28" i="26"/>
  <c r="AF28" i="26" s="1"/>
  <c r="AV30" i="26"/>
  <c r="AW30" i="26" s="1"/>
  <c r="X20" i="26"/>
  <c r="Y20" i="26" s="1"/>
  <c r="AA20" i="26" s="1"/>
  <c r="AS22" i="25"/>
  <c r="AT22" i="25" s="1"/>
  <c r="AM26" i="25"/>
  <c r="AN26" i="25" s="1"/>
  <c r="AA23" i="25"/>
  <c r="AB23" i="25" s="1"/>
  <c r="AA45" i="25"/>
  <c r="AB45" i="25" s="1"/>
  <c r="AA40" i="25"/>
  <c r="AB40" i="25" s="1"/>
  <c r="AA44" i="25"/>
  <c r="AB44" i="25" s="1"/>
  <c r="AA25" i="25"/>
  <c r="AB25" i="25" s="1"/>
  <c r="AA46" i="25"/>
  <c r="AB46" i="25" s="1"/>
  <c r="AA39" i="25"/>
  <c r="AB39" i="25" s="1"/>
  <c r="AA20" i="25"/>
  <c r="AC20" i="25" s="1"/>
  <c r="AA36" i="25"/>
  <c r="AB36" i="25" s="1"/>
  <c r="AA21" i="25"/>
  <c r="AB21" i="25" s="1"/>
  <c r="AA24" i="25"/>
  <c r="AB24" i="25" s="1"/>
  <c r="AG20" i="25"/>
  <c r="AA34" i="25"/>
  <c r="AB34" i="25" s="1"/>
  <c r="AA37" i="25"/>
  <c r="AB37" i="25" s="1"/>
  <c r="AA30" i="25"/>
  <c r="AB30" i="25" s="1"/>
  <c r="AA38" i="25"/>
  <c r="AB38" i="25" s="1"/>
  <c r="AA29" i="25"/>
  <c r="AB29" i="25" s="1"/>
  <c r="AM44" i="25"/>
  <c r="AN44" i="25" s="1"/>
  <c r="AS43" i="25"/>
  <c r="AT43" i="25" s="1"/>
  <c r="AS37" i="25"/>
  <c r="AT37" i="25" s="1"/>
  <c r="AA28" i="25"/>
  <c r="AB28" i="25" s="1"/>
  <c r="AA31" i="25"/>
  <c r="AB31" i="25" s="1"/>
  <c r="AA35" i="25"/>
  <c r="AB35" i="25" s="1"/>
  <c r="AA32" i="25"/>
  <c r="AB32" i="25" s="1"/>
  <c r="AA26" i="25"/>
  <c r="AB26" i="25" s="1"/>
  <c r="AA41" i="25"/>
  <c r="AB41" i="25" s="1"/>
  <c r="AD41" i="25" s="1"/>
  <c r="AS47" i="25"/>
  <c r="AT47" i="25" s="1"/>
  <c r="AA33" i="25"/>
  <c r="AB33" i="25" s="1"/>
  <c r="AA47" i="25"/>
  <c r="AB47" i="25" s="1"/>
  <c r="AD47" i="25" s="1"/>
  <c r="AS28" i="25"/>
  <c r="AT28" i="25" s="1"/>
  <c r="AB26" i="24"/>
  <c r="AC26" i="24" s="1"/>
  <c r="AH24" i="24"/>
  <c r="AI24" i="24" s="1"/>
  <c r="AN22" i="24"/>
  <c r="AO22" i="24" s="1"/>
  <c r="AT20" i="24"/>
  <c r="AU20" i="24" s="1"/>
  <c r="V26" i="24"/>
  <c r="W26" i="24" s="1"/>
  <c r="AB23" i="24"/>
  <c r="AC23" i="24" s="1"/>
  <c r="AN20" i="24"/>
  <c r="AO20" i="24" s="1"/>
  <c r="AQ20" i="24" s="1"/>
  <c r="V25" i="24"/>
  <c r="W25" i="24" s="1"/>
  <c r="AB22" i="24"/>
  <c r="AC22" i="24" s="1"/>
  <c r="AH21" i="24"/>
  <c r="AI21" i="24" s="1"/>
  <c r="AT28" i="24"/>
  <c r="AU28" i="24" s="1"/>
  <c r="V24" i="24"/>
  <c r="W24" i="24" s="1"/>
  <c r="AB21" i="24"/>
  <c r="AC21" i="24" s="1"/>
  <c r="AH20" i="24"/>
  <c r="AI20" i="24" s="1"/>
  <c r="AK20" i="24" s="1"/>
  <c r="AT27" i="24"/>
  <c r="AU27" i="24" s="1"/>
  <c r="V23" i="24"/>
  <c r="W23" i="24" s="1"/>
  <c r="AN28" i="24"/>
  <c r="AO28" i="24" s="1"/>
  <c r="AT26" i="24"/>
  <c r="AU26" i="24" s="1"/>
  <c r="V22" i="24"/>
  <c r="W22" i="24" s="1"/>
  <c r="AB20" i="24"/>
  <c r="AC20" i="24" s="1"/>
  <c r="AE20" i="24" s="1"/>
  <c r="AN27" i="24"/>
  <c r="AO27" i="24" s="1"/>
  <c r="AT25" i="24"/>
  <c r="AU25" i="24" s="1"/>
  <c r="V21" i="24"/>
  <c r="W21" i="24" s="1"/>
  <c r="AH28" i="24"/>
  <c r="AI28" i="24" s="1"/>
  <c r="AN26" i="24"/>
  <c r="AO26" i="24" s="1"/>
  <c r="AT24" i="24"/>
  <c r="AU24" i="24" s="1"/>
  <c r="AH27" i="24"/>
  <c r="AI27" i="24" s="1"/>
  <c r="AN25" i="24"/>
  <c r="AO25" i="24" s="1"/>
  <c r="AT23" i="24"/>
  <c r="AU23" i="24" s="1"/>
  <c r="AB28" i="24"/>
  <c r="AC28" i="24" s="1"/>
  <c r="AH26" i="24"/>
  <c r="AI26" i="24" s="1"/>
  <c r="AN24" i="24"/>
  <c r="AO24" i="24" s="1"/>
  <c r="AT22" i="24"/>
  <c r="AU22" i="24" s="1"/>
  <c r="AO31" i="24"/>
  <c r="AQ31" i="24" s="1"/>
  <c r="AI30" i="24"/>
  <c r="AK30" i="24" s="1"/>
  <c r="U26" i="23"/>
  <c r="V26" i="23" s="1"/>
  <c r="AA28" i="23"/>
  <c r="AB28" i="23" s="1"/>
  <c r="AG24" i="23"/>
  <c r="AH24" i="23" s="1"/>
  <c r="AM21" i="23"/>
  <c r="AN21" i="23" s="1"/>
  <c r="AA23" i="23"/>
  <c r="AB23" i="23" s="1"/>
  <c r="U38" i="23"/>
  <c r="V38" i="23" s="1"/>
  <c r="AS36" i="23"/>
  <c r="AT36" i="23" s="1"/>
  <c r="U25" i="23"/>
  <c r="V25" i="23" s="1"/>
  <c r="AA26" i="23"/>
  <c r="AB26" i="23" s="1"/>
  <c r="AG22" i="23"/>
  <c r="AH22" i="23" s="1"/>
  <c r="AM20" i="23"/>
  <c r="AN20" i="23" s="1"/>
  <c r="AS22" i="23"/>
  <c r="AT22" i="23" s="1"/>
  <c r="U36" i="23"/>
  <c r="V36" i="23" s="1"/>
  <c r="U24" i="23"/>
  <c r="V24" i="23" s="1"/>
  <c r="AA25" i="23"/>
  <c r="AB25" i="23" s="1"/>
  <c r="AG21" i="23"/>
  <c r="AH21" i="23" s="1"/>
  <c r="AM32" i="23"/>
  <c r="AN32" i="23" s="1"/>
  <c r="AP32" i="23" s="1"/>
  <c r="AS21" i="23"/>
  <c r="AT21" i="23" s="1"/>
  <c r="AA27" i="23"/>
  <c r="AB27" i="23" s="1"/>
  <c r="U23" i="23"/>
  <c r="V23" i="23" s="1"/>
  <c r="AA24" i="23"/>
  <c r="AB24" i="23" s="1"/>
  <c r="AG20" i="23"/>
  <c r="AH20" i="23" s="1"/>
  <c r="AM35" i="23"/>
  <c r="AN35" i="23" s="1"/>
  <c r="AP35" i="23" s="1"/>
  <c r="AA36" i="23"/>
  <c r="AB36" i="23" s="1"/>
  <c r="AG32" i="23"/>
  <c r="AH32" i="23" s="1"/>
  <c r="AJ32" i="23" s="1"/>
  <c r="AS32" i="23"/>
  <c r="AU32" i="23" s="1"/>
  <c r="AG27" i="23"/>
  <c r="AH27" i="23" s="1"/>
  <c r="U21" i="23"/>
  <c r="V21" i="23" s="1"/>
  <c r="AA20" i="23"/>
  <c r="AG34" i="23"/>
  <c r="AH34" i="23" s="1"/>
  <c r="AG31" i="23"/>
  <c r="AH31" i="23" s="1"/>
  <c r="AS34" i="23"/>
  <c r="AT34" i="23" s="1"/>
  <c r="AG36" i="23"/>
  <c r="AH36" i="23" s="1"/>
  <c r="U20" i="23"/>
  <c r="V20" i="23" s="1"/>
  <c r="AA32" i="23"/>
  <c r="AB32" i="23" s="1"/>
  <c r="AD32" i="23" s="1"/>
  <c r="AG35" i="23"/>
  <c r="AH35" i="23" s="1"/>
  <c r="AJ35" i="23" s="1"/>
  <c r="AG30" i="23"/>
  <c r="AH30" i="23" s="1"/>
  <c r="AG33" i="23"/>
  <c r="AM27" i="23"/>
  <c r="AN27" i="23" s="1"/>
  <c r="U37" i="23"/>
  <c r="V37" i="23" s="1"/>
  <c r="AM38" i="23"/>
  <c r="AN38" i="23" s="1"/>
  <c r="AA37" i="23"/>
  <c r="AB37" i="23" s="1"/>
  <c r="U34" i="23"/>
  <c r="V34" i="23" s="1"/>
  <c r="AM28" i="23"/>
  <c r="AN28" i="23" s="1"/>
  <c r="AS28" i="23"/>
  <c r="AT28" i="23" s="1"/>
  <c r="AS35" i="23"/>
  <c r="AM36" i="23"/>
  <c r="AN36" i="23" s="1"/>
  <c r="AM37" i="23"/>
  <c r="AN37" i="23" s="1"/>
  <c r="AM26" i="23"/>
  <c r="AN26" i="23" s="1"/>
  <c r="AS26" i="23"/>
  <c r="AT26" i="23" s="1"/>
  <c r="AS27" i="23"/>
  <c r="AT27" i="23" s="1"/>
  <c r="AG29" i="23"/>
  <c r="AH29" i="23" s="1"/>
  <c r="AS25" i="23"/>
  <c r="AT25" i="23" s="1"/>
  <c r="AS38" i="23"/>
  <c r="AT38" i="23" s="1"/>
  <c r="AU75" i="22"/>
  <c r="AU46" i="22"/>
  <c r="AV46" i="22" s="1"/>
  <c r="AU36" i="22"/>
  <c r="AV36" i="22" s="1"/>
  <c r="AU25" i="22"/>
  <c r="AV25" i="22" s="1"/>
  <c r="AU72" i="22"/>
  <c r="AV72" i="22" s="1"/>
  <c r="AO71" i="22"/>
  <c r="AP71" i="22" s="1"/>
  <c r="AU76" i="22"/>
  <c r="AV76" i="22" s="1"/>
  <c r="W62" i="22"/>
  <c r="X62" i="22" s="1"/>
  <c r="AC68" i="22"/>
  <c r="AD68" i="22" s="1"/>
  <c r="AI41" i="22"/>
  <c r="AJ41" i="22" s="1"/>
  <c r="AI31" i="22"/>
  <c r="AJ31" i="22" s="1"/>
  <c r="AI60" i="22"/>
  <c r="AJ60" i="22" s="1"/>
  <c r="AI64" i="22"/>
  <c r="AJ64" i="22" s="1"/>
  <c r="AO49" i="22"/>
  <c r="AP49" i="22" s="1"/>
  <c r="AO38" i="22"/>
  <c r="AP38" i="22" s="1"/>
  <c r="AO26" i="22"/>
  <c r="AP26" i="22" s="1"/>
  <c r="AO73" i="22"/>
  <c r="AP73" i="22" s="1"/>
  <c r="AU56" i="22"/>
  <c r="AV56" i="22" s="1"/>
  <c r="AU45" i="22"/>
  <c r="AV45" i="22" s="1"/>
  <c r="AU35" i="22"/>
  <c r="AV35" i="22" s="1"/>
  <c r="AU24" i="22"/>
  <c r="AV24" i="22" s="1"/>
  <c r="AU69" i="22"/>
  <c r="AV69" i="22" s="1"/>
  <c r="AO70" i="22"/>
  <c r="AP70" i="22" s="1"/>
  <c r="AU77" i="22"/>
  <c r="AV77" i="22" s="1"/>
  <c r="W61" i="22"/>
  <c r="X61" i="22" s="1"/>
  <c r="AC67" i="22"/>
  <c r="AD67" i="22" s="1"/>
  <c r="AI40" i="22"/>
  <c r="AJ40" i="22" s="1"/>
  <c r="AI30" i="22"/>
  <c r="AJ30" i="22" s="1"/>
  <c r="AI59" i="22"/>
  <c r="AJ59" i="22" s="1"/>
  <c r="AI63" i="22"/>
  <c r="AJ63" i="22" s="1"/>
  <c r="AO48" i="22"/>
  <c r="AP48" i="22" s="1"/>
  <c r="AO37" i="22"/>
  <c r="AP37" i="22" s="1"/>
  <c r="AO25" i="22"/>
  <c r="AP25" i="22" s="1"/>
  <c r="AO72" i="22"/>
  <c r="AP72" i="22" s="1"/>
  <c r="AU55" i="22"/>
  <c r="AV55" i="22" s="1"/>
  <c r="AU44" i="22"/>
  <c r="AV44" i="22" s="1"/>
  <c r="AU34" i="22"/>
  <c r="AV34" i="22" s="1"/>
  <c r="AU23" i="22"/>
  <c r="AV23" i="22" s="1"/>
  <c r="AU68" i="22"/>
  <c r="AV68" i="22" s="1"/>
  <c r="AU71" i="22"/>
  <c r="AV71" i="22" s="1"/>
  <c r="AC66" i="22"/>
  <c r="AD66" i="22" s="1"/>
  <c r="AI29" i="22"/>
  <c r="AJ29" i="22" s="1"/>
  <c r="AI58" i="22"/>
  <c r="AJ58" i="22" s="1"/>
  <c r="AI62" i="22"/>
  <c r="AJ62" i="22" s="1"/>
  <c r="AO47" i="22"/>
  <c r="AP47" i="22" s="1"/>
  <c r="AO36" i="22"/>
  <c r="AP36" i="22" s="1"/>
  <c r="AO24" i="22"/>
  <c r="AP24" i="22" s="1"/>
  <c r="AO69" i="22"/>
  <c r="AP69" i="22" s="1"/>
  <c r="AU54" i="22"/>
  <c r="AV54" i="22" s="1"/>
  <c r="AU43" i="22"/>
  <c r="AV43" i="22" s="1"/>
  <c r="AU33" i="22"/>
  <c r="AV33" i="22" s="1"/>
  <c r="AU22" i="22"/>
  <c r="AV22" i="22" s="1"/>
  <c r="AU67" i="22"/>
  <c r="AV67" i="22" s="1"/>
  <c r="AU70" i="22"/>
  <c r="AV70" i="22" s="1"/>
  <c r="W73" i="22"/>
  <c r="X73" i="22" s="1"/>
  <c r="AC65" i="22"/>
  <c r="AD65" i="22" s="1"/>
  <c r="AI39" i="22"/>
  <c r="AJ39" i="22" s="1"/>
  <c r="AI28" i="22"/>
  <c r="AJ28" i="22" s="1"/>
  <c r="AI57" i="22"/>
  <c r="AJ57" i="22" s="1"/>
  <c r="AL57" i="22" s="1"/>
  <c r="AI61" i="22"/>
  <c r="AJ61" i="22" s="1"/>
  <c r="AL61" i="22" s="1"/>
  <c r="AO46" i="22"/>
  <c r="AP46" i="22" s="1"/>
  <c r="AO35" i="22"/>
  <c r="AP35" i="22" s="1"/>
  <c r="AO23" i="22"/>
  <c r="AP23" i="22" s="1"/>
  <c r="AO68" i="22"/>
  <c r="AP68" i="22" s="1"/>
  <c r="AU53" i="22"/>
  <c r="AV53" i="22" s="1"/>
  <c r="AU32" i="22"/>
  <c r="AV32" i="22" s="1"/>
  <c r="AU21" i="22"/>
  <c r="AV21" i="22" s="1"/>
  <c r="AU66" i="22"/>
  <c r="AV66" i="22" s="1"/>
  <c r="AU37" i="22"/>
  <c r="AV37" i="22" s="1"/>
  <c r="AU74" i="22"/>
  <c r="AV74" i="22" s="1"/>
  <c r="AU79" i="22"/>
  <c r="AV79" i="22" s="1"/>
  <c r="AU73" i="22"/>
  <c r="AV73" i="22" s="1"/>
  <c r="W72" i="22"/>
  <c r="X72" i="22" s="1"/>
  <c r="AO45" i="22"/>
  <c r="AP45" i="22" s="1"/>
  <c r="AO34" i="22"/>
  <c r="AP34" i="22" s="1"/>
  <c r="AO22" i="22"/>
  <c r="AP22" i="22" s="1"/>
  <c r="AO67" i="22"/>
  <c r="AP67" i="22" s="1"/>
  <c r="AU52" i="22"/>
  <c r="AV52" i="22" s="1"/>
  <c r="AU42" i="22"/>
  <c r="AV42" i="22" s="1"/>
  <c r="AU31" i="22"/>
  <c r="AV31" i="22" s="1"/>
  <c r="AU20" i="22"/>
  <c r="AV20" i="22" s="1"/>
  <c r="AU65" i="22"/>
  <c r="AV65" i="22" s="1"/>
  <c r="W69" i="22"/>
  <c r="X69" i="22" s="1"/>
  <c r="AC63" i="22"/>
  <c r="AD63" i="22" s="1"/>
  <c r="AI37" i="22"/>
  <c r="AJ37" i="22" s="1"/>
  <c r="AI26" i="22"/>
  <c r="AJ26" i="22" s="1"/>
  <c r="AI73" i="22"/>
  <c r="AJ73" i="22" s="1"/>
  <c r="AO56" i="22"/>
  <c r="AP56" i="22" s="1"/>
  <c r="AO33" i="22"/>
  <c r="AP33" i="22" s="1"/>
  <c r="AO21" i="22"/>
  <c r="AP21" i="22" s="1"/>
  <c r="AO66" i="22"/>
  <c r="AP66" i="22" s="1"/>
  <c r="AU51" i="22"/>
  <c r="AV51" i="22" s="1"/>
  <c r="AU41" i="22"/>
  <c r="AV41" i="22" s="1"/>
  <c r="AU30" i="22"/>
  <c r="AV30" i="22" s="1"/>
  <c r="AU60" i="22"/>
  <c r="AV60" i="22" s="1"/>
  <c r="AU64" i="22"/>
  <c r="AV64" i="22" s="1"/>
  <c r="W71" i="22"/>
  <c r="X71" i="22" s="1"/>
  <c r="AU47" i="22"/>
  <c r="AV47" i="22" s="1"/>
  <c r="W68" i="22"/>
  <c r="X68" i="22" s="1"/>
  <c r="AC62" i="22"/>
  <c r="AD62" i="22" s="1"/>
  <c r="AI25" i="22"/>
  <c r="AJ25" i="22" s="1"/>
  <c r="AI72" i="22"/>
  <c r="AJ72" i="22" s="1"/>
  <c r="AO55" i="22"/>
  <c r="AP55" i="22" s="1"/>
  <c r="AO44" i="22"/>
  <c r="AP44" i="22" s="1"/>
  <c r="AO32" i="22"/>
  <c r="AP32" i="22" s="1"/>
  <c r="AO20" i="22"/>
  <c r="AP20" i="22" s="1"/>
  <c r="AR20" i="22" s="1"/>
  <c r="AO65" i="22"/>
  <c r="AP65" i="22" s="1"/>
  <c r="AU40" i="22"/>
  <c r="AV40" i="22" s="1"/>
  <c r="AU29" i="22"/>
  <c r="AV29" i="22" s="1"/>
  <c r="AU59" i="22"/>
  <c r="AV59" i="22" s="1"/>
  <c r="AU63" i="22"/>
  <c r="AV63" i="22" s="1"/>
  <c r="W70" i="22"/>
  <c r="X70" i="22" s="1"/>
  <c r="AU78" i="22"/>
  <c r="AV78" i="22" s="1"/>
  <c r="W67" i="22"/>
  <c r="X67" i="22" s="1"/>
  <c r="AC61" i="22"/>
  <c r="AD61" i="22" s="1"/>
  <c r="AE61" i="22" s="1"/>
  <c r="AI36" i="22"/>
  <c r="AJ36" i="22" s="1"/>
  <c r="AI24" i="22"/>
  <c r="AJ24" i="22" s="1"/>
  <c r="AI69" i="22"/>
  <c r="AJ69" i="22" s="1"/>
  <c r="AO54" i="22"/>
  <c r="AP54" i="22" s="1"/>
  <c r="AO43" i="22"/>
  <c r="AP43" i="22" s="1"/>
  <c r="AO31" i="22"/>
  <c r="AP31" i="22" s="1"/>
  <c r="AO60" i="22"/>
  <c r="AP60" i="22" s="1"/>
  <c r="AO64" i="22"/>
  <c r="AP64" i="22" s="1"/>
  <c r="AU50" i="22"/>
  <c r="AV50" i="22" s="1"/>
  <c r="AU39" i="22"/>
  <c r="AV39" i="22" s="1"/>
  <c r="AU28" i="22"/>
  <c r="AV28" i="22" s="1"/>
  <c r="AU58" i="22"/>
  <c r="AV58" i="22" s="1"/>
  <c r="AU62" i="22"/>
  <c r="AV62" i="22" s="1"/>
  <c r="AC71" i="22"/>
  <c r="AD71" i="22" s="1"/>
  <c r="AU26" i="22"/>
  <c r="AV26" i="22" s="1"/>
  <c r="AU80" i="22"/>
  <c r="AV80" i="22" s="1"/>
  <c r="AI35" i="22"/>
  <c r="AJ35" i="22" s="1"/>
  <c r="AI23" i="22"/>
  <c r="AJ23" i="22" s="1"/>
  <c r="AO53" i="22"/>
  <c r="AP53" i="22" s="1"/>
  <c r="AO42" i="22"/>
  <c r="AP42" i="22" s="1"/>
  <c r="AO30" i="22"/>
  <c r="AP30" i="22" s="1"/>
  <c r="AO59" i="22"/>
  <c r="AP59" i="22" s="1"/>
  <c r="AU49" i="22"/>
  <c r="AV49" i="22" s="1"/>
  <c r="AU38" i="22"/>
  <c r="AV38" i="22" s="1"/>
  <c r="AU27" i="22"/>
  <c r="AV27" i="22" s="1"/>
  <c r="AU57" i="22"/>
  <c r="AV57" i="22" s="1"/>
  <c r="AT92" i="14"/>
  <c r="AY92" i="14"/>
  <c r="AO92" i="14"/>
  <c r="BD92" i="14"/>
  <c r="AJ92" i="14"/>
  <c r="AO82" i="14"/>
  <c r="BD82" i="14"/>
  <c r="AJ82" i="14"/>
  <c r="AT82" i="14"/>
  <c r="AY82" i="14"/>
  <c r="BD73" i="14"/>
  <c r="AJ73" i="14"/>
  <c r="AO73" i="14"/>
  <c r="AT73" i="14"/>
  <c r="AY73" i="14"/>
  <c r="BD62" i="14"/>
  <c r="AJ62" i="14"/>
  <c r="AO62" i="14"/>
  <c r="AY62" i="14"/>
  <c r="AT62" i="14"/>
  <c r="AT43" i="14"/>
  <c r="AO43" i="14"/>
  <c r="AY43" i="14"/>
  <c r="BD43" i="14"/>
  <c r="AJ43" i="14"/>
  <c r="AT33" i="14"/>
  <c r="AY33" i="14"/>
  <c r="BD33" i="14"/>
  <c r="AJ33" i="14"/>
  <c r="AO33" i="14"/>
  <c r="AO24" i="14"/>
  <c r="AT24" i="14"/>
  <c r="AY24" i="14"/>
  <c r="BD24" i="14"/>
  <c r="AJ24" i="14"/>
  <c r="BD51" i="14"/>
  <c r="AJ51" i="14"/>
  <c r="AO51" i="14"/>
  <c r="AT51" i="14"/>
  <c r="AY51" i="14"/>
  <c r="AT20" i="14"/>
  <c r="AF20" i="14"/>
  <c r="AG20" i="14" s="1"/>
  <c r="AY20" i="14"/>
  <c r="AO20" i="14"/>
  <c r="BD20" i="14"/>
  <c r="AJ20" i="14"/>
  <c r="AE109" i="14"/>
  <c r="BD99" i="14"/>
  <c r="AJ99" i="14"/>
  <c r="AO99" i="14"/>
  <c r="AT99" i="14"/>
  <c r="AY99" i="14"/>
  <c r="AT80" i="14"/>
  <c r="AO80" i="14"/>
  <c r="AY80" i="14"/>
  <c r="BD80" i="14"/>
  <c r="AJ80" i="14"/>
  <c r="AO70" i="14"/>
  <c r="AJ70" i="14"/>
  <c r="AT70" i="14"/>
  <c r="AY70" i="14"/>
  <c r="BD70" i="14"/>
  <c r="AO60" i="14"/>
  <c r="AT60" i="14"/>
  <c r="AY60" i="14"/>
  <c r="BD60" i="14"/>
  <c r="AJ60" i="14"/>
  <c r="BD50" i="14"/>
  <c r="AJ50" i="14"/>
  <c r="AY50" i="14"/>
  <c r="AO50" i="14"/>
  <c r="AT50" i="14"/>
  <c r="AT31" i="14"/>
  <c r="AY31" i="14"/>
  <c r="BD31" i="14"/>
  <c r="AJ31" i="14"/>
  <c r="AO31" i="14"/>
  <c r="AT21" i="14"/>
  <c r="AY21" i="14"/>
  <c r="BD21" i="14"/>
  <c r="AJ21" i="14"/>
  <c r="AO21" i="14"/>
  <c r="AY108" i="14"/>
  <c r="AT108" i="14"/>
  <c r="BD108" i="14"/>
  <c r="AJ108" i="14"/>
  <c r="AO108" i="14"/>
  <c r="BD98" i="14"/>
  <c r="AJ98" i="14"/>
  <c r="AY98" i="14"/>
  <c r="AO98" i="14"/>
  <c r="AT98" i="14"/>
  <c r="AY89" i="14"/>
  <c r="AT89" i="14"/>
  <c r="BD89" i="14"/>
  <c r="AJ89" i="14"/>
  <c r="AO89" i="14"/>
  <c r="AT79" i="14"/>
  <c r="AY79" i="14"/>
  <c r="AO79" i="14"/>
  <c r="BD79" i="14"/>
  <c r="AJ79" i="14"/>
  <c r="AO59" i="14"/>
  <c r="AT59" i="14"/>
  <c r="BD59" i="14"/>
  <c r="AJ59" i="14"/>
  <c r="AY59" i="14"/>
  <c r="BD49" i="14"/>
  <c r="AJ49" i="14"/>
  <c r="AO49" i="14"/>
  <c r="AT49" i="14"/>
  <c r="AY49" i="14"/>
  <c r="AY40" i="14"/>
  <c r="BD40" i="14"/>
  <c r="AJ40" i="14"/>
  <c r="AO40" i="14"/>
  <c r="AT40" i="14"/>
  <c r="AY30" i="14"/>
  <c r="BD30" i="14"/>
  <c r="AJ30" i="14"/>
  <c r="AO30" i="14"/>
  <c r="AT30" i="14"/>
  <c r="AY101" i="14"/>
  <c r="AT101" i="14"/>
  <c r="BD101" i="14"/>
  <c r="AJ101" i="14"/>
  <c r="AO101" i="14"/>
  <c r="AY41" i="14"/>
  <c r="AT41" i="14"/>
  <c r="BD41" i="14"/>
  <c r="AJ41" i="14"/>
  <c r="AO41" i="14"/>
  <c r="AT69" i="14"/>
  <c r="AY69" i="14"/>
  <c r="BD69" i="14"/>
  <c r="AJ69" i="14"/>
  <c r="AO69" i="14"/>
  <c r="AO58" i="14"/>
  <c r="AT58" i="14"/>
  <c r="AJ58" i="14"/>
  <c r="AY58" i="14"/>
  <c r="BD58" i="14"/>
  <c r="BD39" i="14"/>
  <c r="AJ39" i="14"/>
  <c r="AO39" i="14"/>
  <c r="AT39" i="14"/>
  <c r="AY39" i="14"/>
  <c r="AY29" i="14"/>
  <c r="BD29" i="14"/>
  <c r="AJ29" i="14"/>
  <c r="AO29" i="14"/>
  <c r="AT29" i="14"/>
  <c r="BD97" i="14"/>
  <c r="AJ97" i="14"/>
  <c r="AO97" i="14"/>
  <c r="AT97" i="14"/>
  <c r="AY97" i="14"/>
  <c r="AO48" i="14"/>
  <c r="AT48" i="14"/>
  <c r="AY48" i="14"/>
  <c r="BD48" i="14"/>
  <c r="AJ48" i="14"/>
  <c r="BD38" i="14"/>
  <c r="AJ38" i="14"/>
  <c r="AO38" i="14"/>
  <c r="AY38" i="14"/>
  <c r="AT38" i="14"/>
  <c r="AT91" i="14"/>
  <c r="AY91" i="14"/>
  <c r="BD91" i="14"/>
  <c r="AJ91" i="14"/>
  <c r="AO91" i="14"/>
  <c r="BD61" i="14"/>
  <c r="AJ61" i="14"/>
  <c r="AY61" i="14"/>
  <c r="AO61" i="14"/>
  <c r="AT61" i="14"/>
  <c r="AY52" i="14"/>
  <c r="AT52" i="14"/>
  <c r="BD52" i="14"/>
  <c r="AJ52" i="14"/>
  <c r="AO52" i="14"/>
  <c r="AY42" i="14"/>
  <c r="BD42" i="14"/>
  <c r="AJ42" i="14"/>
  <c r="AO42" i="14"/>
  <c r="AT42" i="14"/>
  <c r="AY100" i="14"/>
  <c r="BD100" i="14"/>
  <c r="AJ100" i="14"/>
  <c r="AO100" i="14"/>
  <c r="AT100" i="14"/>
  <c r="AY90" i="14"/>
  <c r="BD90" i="14"/>
  <c r="AJ90" i="14"/>
  <c r="AO90" i="14"/>
  <c r="AT90" i="14"/>
  <c r="AT81" i="14"/>
  <c r="AY81" i="14"/>
  <c r="BD81" i="14"/>
  <c r="AJ81" i="14"/>
  <c r="AO81" i="14"/>
  <c r="AO71" i="14"/>
  <c r="AT71" i="14"/>
  <c r="BD71" i="14"/>
  <c r="AJ71" i="14"/>
  <c r="AY71" i="14"/>
  <c r="AT32" i="14"/>
  <c r="AO32" i="14"/>
  <c r="AY32" i="14"/>
  <c r="BD32" i="14"/>
  <c r="AJ32" i="14"/>
  <c r="AY65" i="14"/>
  <c r="AT65" i="14"/>
  <c r="BD65" i="14"/>
  <c r="AJ65" i="14"/>
  <c r="AO65" i="14"/>
  <c r="AY107" i="14"/>
  <c r="AF107" i="14"/>
  <c r="AG107" i="14" s="1"/>
  <c r="BD107" i="14"/>
  <c r="BE107" i="14" s="1"/>
  <c r="BF107" i="14" s="1"/>
  <c r="AJ107" i="14"/>
  <c r="AK107" i="14" s="1"/>
  <c r="AL107" i="14" s="1"/>
  <c r="AO107" i="14"/>
  <c r="AP107" i="14" s="1"/>
  <c r="AQ107" i="14" s="1"/>
  <c r="AT107" i="14"/>
  <c r="AY88" i="14"/>
  <c r="AT88" i="14"/>
  <c r="BD88" i="14"/>
  <c r="AJ88" i="14"/>
  <c r="AO88" i="14"/>
  <c r="AY78" i="14"/>
  <c r="BD78" i="14"/>
  <c r="AJ78" i="14"/>
  <c r="AO78" i="14"/>
  <c r="AT78" i="14"/>
  <c r="AO106" i="14"/>
  <c r="AT106" i="14"/>
  <c r="AJ106" i="14"/>
  <c r="AY106" i="14"/>
  <c r="BD106" i="14"/>
  <c r="BD87" i="14"/>
  <c r="AJ87" i="14"/>
  <c r="AO87" i="14"/>
  <c r="AT87" i="14"/>
  <c r="AY87" i="14"/>
  <c r="AT68" i="14"/>
  <c r="AO68" i="14"/>
  <c r="AY68" i="14"/>
  <c r="BD68" i="14"/>
  <c r="AJ68" i="14"/>
  <c r="AT57" i="14"/>
  <c r="AY57" i="14"/>
  <c r="BD57" i="14"/>
  <c r="AJ57" i="14"/>
  <c r="AO57" i="14"/>
  <c r="AO96" i="14"/>
  <c r="AT96" i="14"/>
  <c r="AY96" i="14"/>
  <c r="BD96" i="14"/>
  <c r="AJ96" i="14"/>
  <c r="BD86" i="14"/>
  <c r="AJ86" i="14"/>
  <c r="AO86" i="14"/>
  <c r="AY86" i="14"/>
  <c r="AT86" i="14"/>
  <c r="AY77" i="14"/>
  <c r="BD77" i="14"/>
  <c r="AJ77" i="14"/>
  <c r="AT77" i="14"/>
  <c r="AO77" i="14"/>
  <c r="AT67" i="14"/>
  <c r="AY67" i="14"/>
  <c r="BD67" i="14"/>
  <c r="AJ67" i="14"/>
  <c r="AO67" i="14"/>
  <c r="AO47" i="14"/>
  <c r="AJ47" i="14"/>
  <c r="AT47" i="14"/>
  <c r="BD47" i="14"/>
  <c r="AY47" i="14"/>
  <c r="BD37" i="14"/>
  <c r="AJ37" i="14"/>
  <c r="AY37" i="14"/>
  <c r="AO37" i="14"/>
  <c r="AT37" i="14"/>
  <c r="AY28" i="14"/>
  <c r="BD28" i="14"/>
  <c r="AJ28" i="14"/>
  <c r="AT28" i="14"/>
  <c r="AO28" i="14"/>
  <c r="AO72" i="14"/>
  <c r="AT72" i="14"/>
  <c r="AY72" i="14"/>
  <c r="BD72" i="14"/>
  <c r="AJ72" i="14"/>
  <c r="AO23" i="14"/>
  <c r="AT23" i="14"/>
  <c r="BD23" i="14"/>
  <c r="AY23" i="14"/>
  <c r="AJ23" i="14"/>
  <c r="AO22" i="14"/>
  <c r="AT22" i="14"/>
  <c r="AY22" i="14"/>
  <c r="AJ22" i="14"/>
  <c r="BD22" i="14"/>
  <c r="AO46" i="14"/>
  <c r="AT46" i="14"/>
  <c r="AY46" i="14"/>
  <c r="BD46" i="14"/>
  <c r="AJ46" i="14"/>
  <c r="BD27" i="14"/>
  <c r="AJ27" i="14"/>
  <c r="AO27" i="14"/>
  <c r="AT27" i="14"/>
  <c r="AY27" i="14"/>
  <c r="BD85" i="14"/>
  <c r="AJ85" i="14"/>
  <c r="AY85" i="14"/>
  <c r="AO85" i="14"/>
  <c r="AT85" i="14"/>
  <c r="AT55" i="14"/>
  <c r="AO55" i="14"/>
  <c r="AY55" i="14"/>
  <c r="BD55" i="14"/>
  <c r="AJ55" i="14"/>
  <c r="AT45" i="14"/>
  <c r="AY45" i="14"/>
  <c r="BD45" i="14"/>
  <c r="AJ45" i="14"/>
  <c r="AO45" i="14"/>
  <c r="AO36" i="14"/>
  <c r="AT36" i="14"/>
  <c r="AY36" i="14"/>
  <c r="BD36" i="14"/>
  <c r="AJ36" i="14"/>
  <c r="BD26" i="14"/>
  <c r="AJ26" i="14"/>
  <c r="AY26" i="14"/>
  <c r="AO26" i="14"/>
  <c r="AT26" i="14"/>
  <c r="AO95" i="14"/>
  <c r="BD95" i="14"/>
  <c r="AT95" i="14"/>
  <c r="AJ95" i="14"/>
  <c r="AY95" i="14"/>
  <c r="AT56" i="14"/>
  <c r="AY56" i="14"/>
  <c r="AO56" i="14"/>
  <c r="BD56" i="14"/>
  <c r="AJ56" i="14"/>
  <c r="AT104" i="14"/>
  <c r="AO104" i="14"/>
  <c r="AY104" i="14"/>
  <c r="BD104" i="14"/>
  <c r="AJ104" i="14"/>
  <c r="AO84" i="14"/>
  <c r="AT84" i="14"/>
  <c r="AY84" i="14"/>
  <c r="BD84" i="14"/>
  <c r="AJ84" i="14"/>
  <c r="AY64" i="14"/>
  <c r="BD64" i="14"/>
  <c r="AJ64" i="14"/>
  <c r="AT64" i="14"/>
  <c r="AO64" i="14"/>
  <c r="AY54" i="14"/>
  <c r="BD54" i="14"/>
  <c r="AJ54" i="14"/>
  <c r="AO54" i="14"/>
  <c r="AT54" i="14"/>
  <c r="AO35" i="14"/>
  <c r="AT35" i="14"/>
  <c r="BD35" i="14"/>
  <c r="AJ35" i="14"/>
  <c r="AY35" i="14"/>
  <c r="BD25" i="14"/>
  <c r="AJ25" i="14"/>
  <c r="AO25" i="14"/>
  <c r="AT25" i="14"/>
  <c r="AY25" i="14"/>
  <c r="AT105" i="14"/>
  <c r="AY105" i="14"/>
  <c r="BD105" i="14"/>
  <c r="AJ105" i="14"/>
  <c r="AO105" i="14"/>
  <c r="AY76" i="14"/>
  <c r="BD76" i="14"/>
  <c r="AJ76" i="14"/>
  <c r="AO76" i="14"/>
  <c r="AT76" i="14"/>
  <c r="AY66" i="14"/>
  <c r="BD66" i="14"/>
  <c r="AJ66" i="14"/>
  <c r="AO66" i="14"/>
  <c r="AT66" i="14"/>
  <c r="AO94" i="14"/>
  <c r="AT94" i="14"/>
  <c r="AY94" i="14"/>
  <c r="BD94" i="14"/>
  <c r="AJ94" i="14"/>
  <c r="BD75" i="14"/>
  <c r="AJ75" i="14"/>
  <c r="AO75" i="14"/>
  <c r="AT75" i="14"/>
  <c r="AY75" i="14"/>
  <c r="AT103" i="14"/>
  <c r="AO103" i="14"/>
  <c r="AY103" i="14"/>
  <c r="BD103" i="14"/>
  <c r="AJ103" i="14"/>
  <c r="BD74" i="14"/>
  <c r="AJ74" i="14"/>
  <c r="AY74" i="14"/>
  <c r="AO74" i="14"/>
  <c r="AT74" i="14"/>
  <c r="AY102" i="14"/>
  <c r="BD102" i="14"/>
  <c r="AJ102" i="14"/>
  <c r="AO102" i="14"/>
  <c r="AT102" i="14"/>
  <c r="AT93" i="14"/>
  <c r="AY93" i="14"/>
  <c r="BD93" i="14"/>
  <c r="AJ93" i="14"/>
  <c r="AO93" i="14"/>
  <c r="AO83" i="14"/>
  <c r="AJ83" i="14"/>
  <c r="AT83" i="14"/>
  <c r="BD83" i="14"/>
  <c r="AY83" i="14"/>
  <c r="BD63" i="14"/>
  <c r="AJ63" i="14"/>
  <c r="AO63" i="14"/>
  <c r="AT63" i="14"/>
  <c r="AY63" i="14"/>
  <c r="AY53" i="14"/>
  <c r="BD53" i="14"/>
  <c r="AJ53" i="14"/>
  <c r="AT53" i="14"/>
  <c r="AO53" i="14"/>
  <c r="AT44" i="14"/>
  <c r="AY44" i="14"/>
  <c r="AO44" i="14"/>
  <c r="BD44" i="14"/>
  <c r="AJ44" i="14"/>
  <c r="AO34" i="14"/>
  <c r="AT34" i="14"/>
  <c r="AJ34" i="14"/>
  <c r="AY34" i="14"/>
  <c r="BD34" i="14"/>
  <c r="AJ100" i="21"/>
  <c r="S36" i="21"/>
  <c r="S80" i="21"/>
  <c r="AI41" i="21"/>
  <c r="AK40" i="21" s="1"/>
  <c r="AD102" i="21"/>
  <c r="AD88" i="21"/>
  <c r="AD76" i="21"/>
  <c r="AJ108" i="21"/>
  <c r="AJ102" i="21"/>
  <c r="AI90" i="21"/>
  <c r="AK88" i="21" s="1"/>
  <c r="X92" i="21"/>
  <c r="X80" i="21"/>
  <c r="AV113" i="21"/>
  <c r="AP76" i="21"/>
  <c r="AK94" i="21"/>
  <c r="AP80" i="21"/>
  <c r="AJ76" i="21"/>
  <c r="AV94" i="21"/>
  <c r="AJ103" i="21"/>
  <c r="AJ92" i="21"/>
  <c r="AK80" i="21"/>
  <c r="AW103" i="21"/>
  <c r="S103" i="21"/>
  <c r="Y100" i="21"/>
  <c r="AW84" i="21"/>
  <c r="AE31" i="21"/>
  <c r="AP40" i="21"/>
  <c r="AK103" i="21"/>
  <c r="AD113" i="21"/>
  <c r="AD80" i="21"/>
  <c r="AP48" i="21"/>
  <c r="S73" i="21"/>
  <c r="AU99" i="21"/>
  <c r="AW99" i="21" s="1"/>
  <c r="AP31" i="21"/>
  <c r="X84" i="21"/>
  <c r="AP114" i="21"/>
  <c r="AQ103" i="21"/>
  <c r="AJ80" i="21"/>
  <c r="AD40" i="21"/>
  <c r="AE84" i="21"/>
  <c r="W25" i="21"/>
  <c r="Y20" i="21" s="1"/>
  <c r="AD48" i="21"/>
  <c r="AD31" i="21"/>
  <c r="X73" i="21"/>
  <c r="W37" i="21"/>
  <c r="Y36" i="21" s="1"/>
  <c r="S31" i="21"/>
  <c r="AV76" i="21"/>
  <c r="AU111" i="21"/>
  <c r="AW111" i="21" s="1"/>
  <c r="AW80" i="21"/>
  <c r="AO82" i="21"/>
  <c r="AQ80" i="21" s="1"/>
  <c r="AK31" i="21"/>
  <c r="AD103" i="21"/>
  <c r="AD114" i="21"/>
  <c r="AE100" i="21"/>
  <c r="X114" i="21"/>
  <c r="Y103" i="21"/>
  <c r="Y40" i="21"/>
  <c r="V126" i="21"/>
  <c r="S76" i="21"/>
  <c r="S114" i="21"/>
  <c r="AV36" i="21"/>
  <c r="AV84" i="21"/>
  <c r="AV73" i="21"/>
  <c r="AW36" i="21"/>
  <c r="AP88" i="21"/>
  <c r="AQ76" i="21"/>
  <c r="AJ31" i="21"/>
  <c r="AI111" i="21"/>
  <c r="AK111" i="21" s="1"/>
  <c r="X109" i="21"/>
  <c r="S94" i="21"/>
  <c r="AU94" i="21"/>
  <c r="AW94" i="21" s="1"/>
  <c r="AD100" i="21"/>
  <c r="AC93" i="21"/>
  <c r="AE92" i="21" s="1"/>
  <c r="AE48" i="21"/>
  <c r="AE40" i="21"/>
  <c r="W98" i="21"/>
  <c r="Y98" i="21" s="1"/>
  <c r="S20" i="21"/>
  <c r="S40" i="21"/>
  <c r="AV80" i="21"/>
  <c r="AV31" i="21"/>
  <c r="AN126" i="21"/>
  <c r="AK100" i="21"/>
  <c r="AK76" i="21"/>
  <c r="S48" i="21"/>
  <c r="AW73" i="21"/>
  <c r="AK92" i="21"/>
  <c r="AJ109" i="21"/>
  <c r="AJ84" i="21"/>
  <c r="AJ73" i="21"/>
  <c r="AJ36" i="21"/>
  <c r="AE103" i="21"/>
  <c r="AE94" i="21"/>
  <c r="AE80" i="21"/>
  <c r="AW40" i="21"/>
  <c r="AQ84" i="21"/>
  <c r="AQ40" i="21"/>
  <c r="AK114" i="21"/>
  <c r="Y48" i="21"/>
  <c r="AW76" i="21"/>
  <c r="AW48" i="21"/>
  <c r="AQ31" i="21"/>
  <c r="R126" i="21"/>
  <c r="Q126" i="21"/>
  <c r="AU93" i="21"/>
  <c r="AW92" i="21" s="1"/>
  <c r="AU33" i="21"/>
  <c r="AW31" i="21" s="1"/>
  <c r="AP111" i="21"/>
  <c r="AO109" i="21"/>
  <c r="AQ109" i="21" s="1"/>
  <c r="AO97" i="21"/>
  <c r="AO73" i="21"/>
  <c r="AQ73" i="21" s="1"/>
  <c r="AJ98" i="21"/>
  <c r="X103" i="21"/>
  <c r="X40" i="21"/>
  <c r="W117" i="21"/>
  <c r="Y114" i="21" s="1"/>
  <c r="W93" i="21"/>
  <c r="Y92" i="21" s="1"/>
  <c r="W81" i="21"/>
  <c r="Y80" i="21" s="1"/>
  <c r="AV103" i="21"/>
  <c r="AV40" i="21"/>
  <c r="AO48" i="21"/>
  <c r="AQ48" i="21" s="1"/>
  <c r="AO36" i="21"/>
  <c r="AQ36" i="21" s="1"/>
  <c r="AC124" i="21"/>
  <c r="AE114" i="21" s="1"/>
  <c r="AC112" i="21"/>
  <c r="AE112" i="21" s="1"/>
  <c r="AC88" i="21"/>
  <c r="AE88" i="21" s="1"/>
  <c r="AC76" i="21"/>
  <c r="AE76" i="21" s="1"/>
  <c r="W32" i="21"/>
  <c r="Y31" i="21" s="1"/>
  <c r="X48" i="21"/>
  <c r="AV48" i="21"/>
  <c r="AU115" i="21"/>
  <c r="AW114" i="21" s="1"/>
  <c r="AU91" i="21"/>
  <c r="AJ114" i="21"/>
  <c r="AI110" i="21"/>
  <c r="AK109" i="21" s="1"/>
  <c r="AI86" i="21"/>
  <c r="AK84" i="21" s="1"/>
  <c r="AI74" i="21"/>
  <c r="AK73" i="21" s="1"/>
  <c r="AC39" i="21"/>
  <c r="AE36" i="21" s="1"/>
  <c r="X31" i="21"/>
  <c r="AP103" i="21"/>
  <c r="AI37" i="21"/>
  <c r="AK36" i="21" s="1"/>
  <c r="AH126" i="21"/>
  <c r="AP20" i="21"/>
  <c r="AB126" i="21"/>
  <c r="AI57" i="21"/>
  <c r="AO88" i="21"/>
  <c r="AQ88" i="21" s="1"/>
  <c r="AT126" i="21"/>
  <c r="AI21" i="21"/>
  <c r="AJ20" i="21"/>
  <c r="AW20" i="21"/>
  <c r="AE20" i="21"/>
  <c r="AV20" i="21"/>
  <c r="AD20" i="21"/>
  <c r="AU20" i="27"/>
  <c r="AW20" i="27" s="1"/>
  <c r="AO20" i="27"/>
  <c r="AQ20" i="27" s="1"/>
  <c r="W20" i="27"/>
  <c r="Y20" i="27" s="1"/>
  <c r="AC20" i="27"/>
  <c r="AE20" i="27" s="1"/>
  <c r="AE28" i="26"/>
  <c r="AG28" i="26" s="1"/>
  <c r="AS29" i="26"/>
  <c r="U29" i="26"/>
  <c r="AR29" i="26"/>
  <c r="AG29" i="26"/>
  <c r="AF29" i="26"/>
  <c r="AL33" i="26"/>
  <c r="AX29" i="26"/>
  <c r="T34" i="26"/>
  <c r="AM29" i="26"/>
  <c r="AY29" i="26"/>
  <c r="AQ32" i="26"/>
  <c r="AS32" i="26" s="1"/>
  <c r="AF32" i="26"/>
  <c r="AR28" i="26"/>
  <c r="AX32" i="26"/>
  <c r="Y29" i="26"/>
  <c r="AA29" i="26" s="1"/>
  <c r="AK28" i="26"/>
  <c r="AM28" i="26" s="1"/>
  <c r="AQ33" i="26"/>
  <c r="AS33" i="26" s="1"/>
  <c r="AF33" i="26"/>
  <c r="AX33" i="26"/>
  <c r="Y32" i="26"/>
  <c r="AA32" i="26" s="1"/>
  <c r="Y33" i="26"/>
  <c r="AA33" i="26" s="1"/>
  <c r="AL29" i="26"/>
  <c r="AR20" i="26"/>
  <c r="AG20" i="26"/>
  <c r="AL20" i="26"/>
  <c r="AM20" i="26"/>
  <c r="S34" i="26"/>
  <c r="Y34" i="26"/>
  <c r="AA34" i="26" s="1"/>
  <c r="Z34" i="26"/>
  <c r="AQ20" i="26"/>
  <c r="AS20" i="26" s="1"/>
  <c r="U20" i="26"/>
  <c r="U34" i="26" s="1"/>
  <c r="AJ34" i="26"/>
  <c r="AF20" i="26"/>
  <c r="AV34" i="26"/>
  <c r="AD34" i="26"/>
  <c r="AP34" i="26"/>
  <c r="R41" i="25"/>
  <c r="X41" i="25"/>
  <c r="AC43" i="25"/>
  <c r="R43" i="25"/>
  <c r="AH43" i="25"/>
  <c r="AJ43" i="25" s="1"/>
  <c r="AO41" i="25"/>
  <c r="AO47" i="25"/>
  <c r="R20" i="25"/>
  <c r="AT41" i="25"/>
  <c r="AV41" i="25" s="1"/>
  <c r="W43" i="25"/>
  <c r="AJ41" i="25"/>
  <c r="X47" i="25"/>
  <c r="AV43" i="25"/>
  <c r="X43" i="25"/>
  <c r="AP43" i="25"/>
  <c r="AP41" i="25"/>
  <c r="AV47" i="25"/>
  <c r="AJ47" i="25"/>
  <c r="AI47" i="25"/>
  <c r="AN47" i="25"/>
  <c r="AP47" i="25" s="1"/>
  <c r="AB43" i="25"/>
  <c r="AD43" i="25" s="1"/>
  <c r="AI41" i="25"/>
  <c r="AO43" i="25"/>
  <c r="W47" i="25"/>
  <c r="AU47" i="25"/>
  <c r="W41" i="25"/>
  <c r="AU20" i="25"/>
  <c r="AA49" i="25"/>
  <c r="AI20" i="25"/>
  <c r="AO20" i="25"/>
  <c r="W20" i="25"/>
  <c r="P49" i="25"/>
  <c r="AS49" i="25"/>
  <c r="AM49" i="25"/>
  <c r="U49" i="25"/>
  <c r="V20" i="25"/>
  <c r="AH20" i="25"/>
  <c r="AN20" i="25"/>
  <c r="AG49" i="25"/>
  <c r="AT20" i="25"/>
  <c r="AE32" i="24"/>
  <c r="AK32" i="24"/>
  <c r="AJ32" i="24"/>
  <c r="AQ32" i="24"/>
  <c r="AW32" i="24"/>
  <c r="AP32" i="24"/>
  <c r="S32" i="24"/>
  <c r="W31" i="24"/>
  <c r="Y31" i="24" s="1"/>
  <c r="W32" i="24"/>
  <c r="Y32" i="24" s="1"/>
  <c r="AC31" i="24"/>
  <c r="AE31" i="24" s="1"/>
  <c r="W30" i="24"/>
  <c r="Y30" i="24" s="1"/>
  <c r="AV30" i="24"/>
  <c r="AU31" i="24"/>
  <c r="AW31" i="24" s="1"/>
  <c r="AJ31" i="24"/>
  <c r="AC30" i="24"/>
  <c r="AE30" i="24" s="1"/>
  <c r="R34" i="24"/>
  <c r="AO30" i="24"/>
  <c r="AQ30" i="24" s="1"/>
  <c r="AN34" i="24"/>
  <c r="Q34" i="24"/>
  <c r="V34" i="24"/>
  <c r="AB34" i="24"/>
  <c r="AW20" i="24"/>
  <c r="AV20" i="24"/>
  <c r="AT34" i="24"/>
  <c r="W20" i="24"/>
  <c r="S20" i="24"/>
  <c r="S34" i="24" s="1"/>
  <c r="X20" i="24"/>
  <c r="X34" i="24" s="1"/>
  <c r="Z57" i="22"/>
  <c r="T57" i="22"/>
  <c r="Y75" i="22"/>
  <c r="AQ75" i="22"/>
  <c r="AP75" i="22"/>
  <c r="AR75" i="22" s="1"/>
  <c r="AL75" i="22"/>
  <c r="T61" i="22"/>
  <c r="AE75" i="22"/>
  <c r="T20" i="22"/>
  <c r="AW57" i="22"/>
  <c r="AK75" i="22"/>
  <c r="Y20" i="22"/>
  <c r="AX57" i="22"/>
  <c r="Z61" i="22"/>
  <c r="Y61" i="22"/>
  <c r="AR61" i="22"/>
  <c r="AQ61" i="22"/>
  <c r="AF57" i="22"/>
  <c r="AF61" i="22"/>
  <c r="AX61" i="22"/>
  <c r="AW61" i="22"/>
  <c r="AF75" i="22"/>
  <c r="AR57" i="22"/>
  <c r="Z75" i="22"/>
  <c r="S61" i="22"/>
  <c r="S82" i="22" s="1"/>
  <c r="AQ57" i="22"/>
  <c r="AW20" i="22"/>
  <c r="Y57" i="22"/>
  <c r="AE20" i="22"/>
  <c r="AC82" i="22"/>
  <c r="Z20" i="22"/>
  <c r="X82" i="22"/>
  <c r="AX20" i="22"/>
  <c r="AV82" i="22"/>
  <c r="AD20" i="22"/>
  <c r="AU82" i="22"/>
  <c r="W82" i="22"/>
  <c r="AT32" i="23"/>
  <c r="AV32" i="23" s="1"/>
  <c r="AH33" i="23"/>
  <c r="AJ33" i="23" s="1"/>
  <c r="AI33" i="23"/>
  <c r="AT35" i="23"/>
  <c r="AV35" i="23" s="1"/>
  <c r="AU35" i="23"/>
  <c r="U31" i="23"/>
  <c r="V31" i="23" s="1"/>
  <c r="AA22" i="23"/>
  <c r="AB22" i="23" s="1"/>
  <c r="AG26" i="23"/>
  <c r="AH26" i="23" s="1"/>
  <c r="AM31" i="23"/>
  <c r="AN31" i="23" s="1"/>
  <c r="AM34" i="23"/>
  <c r="AN34" i="23" s="1"/>
  <c r="AS20" i="23"/>
  <c r="Q20" i="23"/>
  <c r="AI32" i="23"/>
  <c r="U30" i="23"/>
  <c r="V30" i="23" s="1"/>
  <c r="U33" i="23"/>
  <c r="AG25" i="23"/>
  <c r="AH25" i="23" s="1"/>
  <c r="AM30" i="23"/>
  <c r="AN30" i="23" s="1"/>
  <c r="AM33" i="23"/>
  <c r="AB35" i="23"/>
  <c r="AD35" i="23" s="1"/>
  <c r="AM29" i="23"/>
  <c r="AN29" i="23" s="1"/>
  <c r="AG38" i="23"/>
  <c r="AG39" i="23"/>
  <c r="AH39" i="23" s="1"/>
  <c r="AG23" i="23"/>
  <c r="AH23" i="23" s="1"/>
  <c r="W35" i="23"/>
  <c r="AB20" i="23"/>
  <c r="AM39" i="23"/>
  <c r="AN39" i="23" s="1"/>
  <c r="AA39" i="23"/>
  <c r="AB39" i="23" s="1"/>
  <c r="P30" i="23"/>
  <c r="AS31" i="23"/>
  <c r="AT31" i="23" s="1"/>
  <c r="AS24" i="23"/>
  <c r="AT24" i="23" s="1"/>
  <c r="U39" i="23"/>
  <c r="V39" i="23" s="1"/>
  <c r="X36" i="23" s="1"/>
  <c r="Q33" i="23"/>
  <c r="AA30" i="23"/>
  <c r="AB30" i="23" s="1"/>
  <c r="AA33" i="23"/>
  <c r="AS39" i="23"/>
  <c r="AT39" i="23" s="1"/>
  <c r="AA29" i="23"/>
  <c r="AB29" i="23" s="1"/>
  <c r="AS30" i="23"/>
  <c r="AT30" i="23" s="1"/>
  <c r="AS23" i="23"/>
  <c r="AT23" i="23" s="1"/>
  <c r="AS33" i="23"/>
  <c r="W36" i="23"/>
  <c r="P33" i="23"/>
  <c r="R33" i="23" s="1"/>
  <c r="AM22" i="23"/>
  <c r="AN22" i="23" s="1"/>
  <c r="AO32" i="23"/>
  <c r="P23" i="23"/>
  <c r="P39" i="23"/>
  <c r="R36" i="23" s="1"/>
  <c r="AP92" i="21" l="1"/>
  <c r="AU109" i="21"/>
  <c r="AW109" i="21" s="1"/>
  <c r="AV109" i="21"/>
  <c r="AV102" i="21"/>
  <c r="AU102" i="21"/>
  <c r="AW102" i="21" s="1"/>
  <c r="AP102" i="21"/>
  <c r="AU100" i="21"/>
  <c r="AW100" i="21" s="1"/>
  <c r="AV100" i="21"/>
  <c r="AW28" i="26"/>
  <c r="AY28" i="26" s="1"/>
  <c r="AK32" i="26"/>
  <c r="AM32" i="26" s="1"/>
  <c r="AX20" i="26"/>
  <c r="Z20" i="26"/>
  <c r="Z28" i="26"/>
  <c r="AB20" i="25"/>
  <c r="AC47" i="25"/>
  <c r="AC41" i="25"/>
  <c r="AI34" i="24"/>
  <c r="AP20" i="24"/>
  <c r="AP34" i="24" s="1"/>
  <c r="AD32" i="24"/>
  <c r="AJ20" i="24"/>
  <c r="AH34" i="24"/>
  <c r="W32" i="23"/>
  <c r="AV36" i="23"/>
  <c r="AO35" i="23"/>
  <c r="AQ20" i="22"/>
  <c r="AQ82" i="22" s="1"/>
  <c r="AK20" i="22"/>
  <c r="AO82" i="22"/>
  <c r="AG109" i="14"/>
  <c r="AE57" i="22"/>
  <c r="AL20" i="22"/>
  <c r="AL82" i="22" s="1"/>
  <c r="AI82" i="22"/>
  <c r="AQ94" i="21"/>
  <c r="AO112" i="21"/>
  <c r="AQ112" i="21" s="1"/>
  <c r="AP112" i="21"/>
  <c r="AK48" i="21"/>
  <c r="AP94" i="21"/>
  <c r="AJ48" i="21"/>
  <c r="AP108" i="21"/>
  <c r="AP100" i="21"/>
  <c r="AO98" i="21"/>
  <c r="AQ98" i="21" s="1"/>
  <c r="AP98" i="21"/>
  <c r="AU43" i="25"/>
  <c r="AU49" i="25"/>
  <c r="R49" i="25"/>
  <c r="AD20" i="24"/>
  <c r="AD34" i="24" s="1"/>
  <c r="AK34" i="24"/>
  <c r="AC32" i="23"/>
  <c r="AI35" i="23"/>
  <c r="AD36" i="23"/>
  <c r="AP36" i="23"/>
  <c r="AK61" i="22"/>
  <c r="AK57" i="22"/>
  <c r="AW75" i="22"/>
  <c r="AV75" i="22"/>
  <c r="AX75" i="22" s="1"/>
  <c r="AK82" i="22"/>
  <c r="T82" i="22"/>
  <c r="AJ109" i="14"/>
  <c r="AK20" i="14"/>
  <c r="BD109" i="14"/>
  <c r="BE20" i="14"/>
  <c r="AO109" i="14"/>
  <c r="AP20" i="14"/>
  <c r="AU107" i="14"/>
  <c r="AV107" i="14" s="1"/>
  <c r="AZ20" i="14"/>
  <c r="AY109" i="14"/>
  <c r="AF109" i="14"/>
  <c r="AU20" i="14"/>
  <c r="AT109" i="14"/>
  <c r="AZ107" i="14"/>
  <c r="BA107" i="14" s="1"/>
  <c r="S126" i="21"/>
  <c r="AU126" i="21"/>
  <c r="AD126" i="21"/>
  <c r="AP126" i="21"/>
  <c r="W126" i="21"/>
  <c r="AQ126" i="21"/>
  <c r="AV126" i="21"/>
  <c r="AE126" i="21"/>
  <c r="AC126" i="21"/>
  <c r="AJ126" i="21"/>
  <c r="AW88" i="21"/>
  <c r="AW126" i="21" s="1"/>
  <c r="X126" i="21"/>
  <c r="AO126" i="21"/>
  <c r="Y126" i="21"/>
  <c r="AK20" i="21"/>
  <c r="AK126" i="21" s="1"/>
  <c r="AI126" i="21"/>
  <c r="AQ34" i="26"/>
  <c r="AS34" i="26" s="1"/>
  <c r="AR34" i="26"/>
  <c r="AE34" i="26"/>
  <c r="AG34" i="26" s="1"/>
  <c r="AF34" i="26"/>
  <c r="AW34" i="26"/>
  <c r="AY34" i="26" s="1"/>
  <c r="AX34" i="26"/>
  <c r="AL34" i="26"/>
  <c r="AK34" i="26"/>
  <c r="AM34" i="26" s="1"/>
  <c r="AO49" i="25"/>
  <c r="W49" i="25"/>
  <c r="AI49" i="25"/>
  <c r="AC49" i="25"/>
  <c r="AJ20" i="25"/>
  <c r="AJ49" i="25" s="1"/>
  <c r="AH49" i="25"/>
  <c r="AT49" i="25"/>
  <c r="AV20" i="25"/>
  <c r="AV49" i="25" s="1"/>
  <c r="AP20" i="25"/>
  <c r="AP49" i="25" s="1"/>
  <c r="AN49" i="25"/>
  <c r="AB49" i="25"/>
  <c r="AD20" i="25"/>
  <c r="AD49" i="25" s="1"/>
  <c r="X20" i="25"/>
  <c r="X49" i="25" s="1"/>
  <c r="V49" i="25"/>
  <c r="AE34" i="24"/>
  <c r="AW34" i="24"/>
  <c r="AJ34" i="24"/>
  <c r="AV34" i="24"/>
  <c r="AC34" i="24"/>
  <c r="AU34" i="24"/>
  <c r="AO34" i="24"/>
  <c r="AQ34" i="24"/>
  <c r="Y20" i="24"/>
  <c r="Y34" i="24" s="1"/>
  <c r="W34" i="24"/>
  <c r="X20" i="23"/>
  <c r="AM40" i="23"/>
  <c r="R20" i="23"/>
  <c r="R40" i="23" s="1"/>
  <c r="AJ20" i="23"/>
  <c r="AI20" i="23"/>
  <c r="AP82" i="22"/>
  <c r="AX82" i="22"/>
  <c r="AR82" i="22"/>
  <c r="Z82" i="22"/>
  <c r="Y82" i="22"/>
  <c r="AE82" i="22"/>
  <c r="AW82" i="22"/>
  <c r="AD82" i="22"/>
  <c r="AF20" i="22"/>
  <c r="AF82" i="22" s="1"/>
  <c r="P40" i="23"/>
  <c r="AU36" i="23"/>
  <c r="W33" i="23"/>
  <c r="V33" i="23"/>
  <c r="X33" i="23" s="1"/>
  <c r="AA40" i="23"/>
  <c r="AC20" i="23"/>
  <c r="AP20" i="23"/>
  <c r="AC36" i="23"/>
  <c r="AO20" i="23"/>
  <c r="AB33" i="23"/>
  <c r="AD33" i="23" s="1"/>
  <c r="AC33" i="23"/>
  <c r="AD20" i="23"/>
  <c r="AT33" i="23"/>
  <c r="AV33" i="23" s="1"/>
  <c r="AU33" i="23"/>
  <c r="AI36" i="23"/>
  <c r="AI40" i="23" s="1"/>
  <c r="AH38" i="23"/>
  <c r="AJ36" i="23" s="1"/>
  <c r="AO33" i="23"/>
  <c r="AN33" i="23"/>
  <c r="AP33" i="23" s="1"/>
  <c r="W20" i="23"/>
  <c r="AO36" i="23"/>
  <c r="U40" i="23"/>
  <c r="AG40" i="23"/>
  <c r="Q40" i="23"/>
  <c r="AT20" i="23"/>
  <c r="AS40" i="23"/>
  <c r="AU20" i="23"/>
  <c r="AJ40" i="23" l="1"/>
  <c r="X40" i="23"/>
  <c r="AZ109" i="14"/>
  <c r="BA20" i="14"/>
  <c r="BA109" i="14" s="1"/>
  <c r="BE109" i="14"/>
  <c r="BF20" i="14"/>
  <c r="BF109" i="14" s="1"/>
  <c r="AP109" i="14"/>
  <c r="AQ20" i="14"/>
  <c r="AQ109" i="14" s="1"/>
  <c r="AU109" i="14"/>
  <c r="AV20" i="14"/>
  <c r="AV109" i="14" s="1"/>
  <c r="AK109" i="14"/>
  <c r="AL20" i="14"/>
  <c r="AL109" i="14" s="1"/>
  <c r="AU40" i="23"/>
  <c r="AP40" i="23"/>
  <c r="AH40" i="23"/>
  <c r="AT40" i="23"/>
  <c r="AV20" i="23"/>
  <c r="AV40" i="23" s="1"/>
  <c r="AD40" i="23"/>
  <c r="AB40" i="23"/>
  <c r="AC40" i="23"/>
  <c r="AO40" i="23"/>
  <c r="V40" i="23"/>
  <c r="W40" i="23"/>
  <c r="AN40" i="23"/>
</calcChain>
</file>

<file path=xl/sharedStrings.xml><?xml version="1.0" encoding="utf-8"?>
<sst xmlns="http://schemas.openxmlformats.org/spreadsheetml/2006/main" count="3962" uniqueCount="574">
  <si>
    <t>Secteur Maintenance</t>
  </si>
  <si>
    <t>Nom Bâtiment</t>
  </si>
  <si>
    <t>Code
Bat.</t>
  </si>
  <si>
    <t>Noms du rapports (Concatener)</t>
  </si>
  <si>
    <t>Equipements</t>
  </si>
  <si>
    <t>Type Installation</t>
  </si>
  <si>
    <t>Type Composant</t>
  </si>
  <si>
    <t>Fréquence maintenance ou vérification
Annuelle</t>
  </si>
  <si>
    <t>Localisation</t>
  </si>
  <si>
    <t>Code Localisation</t>
  </si>
  <si>
    <t>_</t>
  </si>
  <si>
    <t>VENT</t>
  </si>
  <si>
    <t>VE</t>
  </si>
  <si>
    <t>SSTA</t>
  </si>
  <si>
    <t>VENP</t>
  </si>
  <si>
    <t>PROF</t>
  </si>
  <si>
    <t>PROC</t>
  </si>
  <si>
    <t>PROA</t>
  </si>
  <si>
    <t>TRAE</t>
  </si>
  <si>
    <t>TH</t>
  </si>
  <si>
    <t>SA</t>
  </si>
  <si>
    <t>CALCUL DE LA REVISION ANNUELLE</t>
  </si>
  <si>
    <t>Révision des prix figurants au DPGF</t>
  </si>
  <si>
    <t>P=P0(0,15+0,85In/I0)</t>
  </si>
  <si>
    <t>Révision à arrondir au millième supérieur</t>
  </si>
  <si>
    <t>Indice</t>
  </si>
  <si>
    <t>Coefficient révision</t>
  </si>
  <si>
    <t>P0</t>
  </si>
  <si>
    <t>Mars 2025</t>
  </si>
  <si>
    <t>I0</t>
  </si>
  <si>
    <t>Prix 2022</t>
  </si>
  <si>
    <t>MARS 2026 *</t>
  </si>
  <si>
    <t>I(d-3)</t>
  </si>
  <si>
    <t>MARS 2027 *</t>
  </si>
  <si>
    <t>MARS 2028 *</t>
  </si>
  <si>
    <t>MARS 2029 *</t>
  </si>
  <si>
    <t>MARS 2030 *</t>
  </si>
  <si>
    <t>% astreinte</t>
  </si>
  <si>
    <t>Prix HT Mensuel avec Astreinte
(2025-2026)</t>
  </si>
  <si>
    <t>Prix HT Annuel avec Astreinte
(2025-2026)</t>
  </si>
  <si>
    <t>Prix HT Mensuel avec Astreinte
(2026-2027)</t>
  </si>
  <si>
    <t>Prix HT Annuel avec Astreinte
(2026-2027)</t>
  </si>
  <si>
    <t>Prix HT Mensuel avec Astreinte
(2027-2028)</t>
  </si>
  <si>
    <t>Prix HT Annuel avec Astreinte
(2027-2028)</t>
  </si>
  <si>
    <t>Prix HT Mensuel avec Astreinte
(2028-2029)</t>
  </si>
  <si>
    <t>Prix HT Annuel avec Astreinte
(2028-2029)</t>
  </si>
  <si>
    <t>Prix HT Mensuel avec Astreinte
(2029-2030)</t>
  </si>
  <si>
    <t>Prix HT Annuel avec Astreinte
(2029-2030)</t>
  </si>
  <si>
    <t>Prix HT Mensuel avec Astreinte
(2030-2031)</t>
  </si>
  <si>
    <t>Prix HT Annuel avec Astreinte
(2030-2031)</t>
  </si>
  <si>
    <t>A saisir par l'entreprise</t>
  </si>
  <si>
    <t>Total Mensuel par Batiment avec Astreinte (2025-2026)</t>
  </si>
  <si>
    <t>Total Annuel par Batiment avec Astreinte (2025-2026)</t>
  </si>
  <si>
    <t>BC AN 1</t>
  </si>
  <si>
    <t>BC AN 2</t>
  </si>
  <si>
    <t>Total Mensuel par Batiment avec Astreinte (2026-2027) Révisé</t>
  </si>
  <si>
    <t>BC AN 3</t>
  </si>
  <si>
    <t>BC AN 4</t>
  </si>
  <si>
    <t>BC AN 5</t>
  </si>
  <si>
    <t>BC AN 6</t>
  </si>
  <si>
    <t>Total Mensuel par Batiment avec Astreinte (2028-2029) Révisé</t>
  </si>
  <si>
    <t>Total Annuel par Batiment avec Astreinte (2028-2029) Révisé</t>
  </si>
  <si>
    <t>Total Mensuel par Batiment avec Astreinte (2029-2030) Révisé</t>
  </si>
  <si>
    <t>Total Annuel par Batiment avec Astreinte (2029-2030) Révisé</t>
  </si>
  <si>
    <t>Total Mensuel par Batiment avec Astreinte (2030-2031) Révisé</t>
  </si>
  <si>
    <t>Total Annuel par Batiment avec Astreinte (2030-2031) Révisé</t>
  </si>
  <si>
    <t>Sous installation</t>
  </si>
  <si>
    <t>BLSA</t>
  </si>
  <si>
    <t>DICH</t>
  </si>
  <si>
    <t>EL</t>
  </si>
  <si>
    <t>DIEL</t>
  </si>
  <si>
    <t>DIFR</t>
  </si>
  <si>
    <t>SI</t>
  </si>
  <si>
    <t>DIMI</t>
  </si>
  <si>
    <t>LE</t>
  </si>
  <si>
    <t>DISA</t>
  </si>
  <si>
    <t>PA</t>
  </si>
  <si>
    <t>DOSE</t>
  </si>
  <si>
    <t>TT</t>
  </si>
  <si>
    <t>ECLS</t>
  </si>
  <si>
    <t>SE</t>
  </si>
  <si>
    <t>ESSA</t>
  </si>
  <si>
    <t>DISA + DOSE</t>
  </si>
  <si>
    <t>FABA</t>
  </si>
  <si>
    <t>ITEL</t>
  </si>
  <si>
    <t>LEAS</t>
  </si>
  <si>
    <t>LEMC</t>
  </si>
  <si>
    <t>LEMD</t>
  </si>
  <si>
    <t>LEMR</t>
  </si>
  <si>
    <t>PEPA</t>
  </si>
  <si>
    <t>POST</t>
  </si>
  <si>
    <t>PRGA</t>
  </si>
  <si>
    <t>PROE</t>
  </si>
  <si>
    <t>PROM</t>
  </si>
  <si>
    <t>PRSA</t>
  </si>
  <si>
    <t>PUIC</t>
  </si>
  <si>
    <t>PUIM</t>
  </si>
  <si>
    <t>PUIC + PUIR</t>
  </si>
  <si>
    <t>PUIR</t>
  </si>
  <si>
    <t>RESA</t>
  </si>
  <si>
    <t>SEAR</t>
  </si>
  <si>
    <t>SEER</t>
  </si>
  <si>
    <t>SSEV</t>
  </si>
  <si>
    <t>SEFO</t>
  </si>
  <si>
    <t>SEGR</t>
  </si>
  <si>
    <t>SEGZ</t>
  </si>
  <si>
    <t>SEMA</t>
  </si>
  <si>
    <t>SEPR</t>
  </si>
  <si>
    <t>SESM</t>
  </si>
  <si>
    <t>SSIC</t>
  </si>
  <si>
    <t>SSID</t>
  </si>
  <si>
    <t>SSIE</t>
  </si>
  <si>
    <t>SSUR</t>
  </si>
  <si>
    <t>STAP</t>
  </si>
  <si>
    <t>TTPL</t>
  </si>
  <si>
    <t>TTTD</t>
  </si>
  <si>
    <t>TTVE</t>
  </si>
  <si>
    <t>TTVG</t>
  </si>
  <si>
    <t>VENO</t>
  </si>
  <si>
    <t>Nom Installation (Concatener)</t>
  </si>
  <si>
    <t xml:space="preserve">Nom Installation (Concatener) </t>
  </si>
  <si>
    <t>Quantité
Filtres identiques</t>
  </si>
  <si>
    <t>Périodicité/ an</t>
  </si>
  <si>
    <t>Longueur</t>
  </si>
  <si>
    <t>Hauteur</t>
  </si>
  <si>
    <t>epaisseur</t>
  </si>
  <si>
    <t>Lg poche</t>
  </si>
  <si>
    <t>Categorie de Filtration 
EN779</t>
  </si>
  <si>
    <t xml:space="preserve">CADRE </t>
  </si>
  <si>
    <t xml:space="preserve">MEDIA </t>
  </si>
  <si>
    <t xml:space="preserve">Nouvelle Norme
ISO16890 </t>
  </si>
  <si>
    <t>Fiche Technique</t>
  </si>
  <si>
    <t>Acier</t>
  </si>
  <si>
    <t>Aluminium</t>
  </si>
  <si>
    <t>Metal</t>
  </si>
  <si>
    <t>Pvc</t>
  </si>
  <si>
    <t>Synthetique</t>
  </si>
  <si>
    <t>Fibre de verre</t>
  </si>
  <si>
    <t>G4</t>
  </si>
  <si>
    <t>F7</t>
  </si>
  <si>
    <t>F9</t>
  </si>
  <si>
    <t>E10</t>
  </si>
  <si>
    <t>E11</t>
  </si>
  <si>
    <t>E12</t>
  </si>
  <si>
    <t>H13</t>
  </si>
  <si>
    <t>H14</t>
  </si>
  <si>
    <t>M5</t>
  </si>
  <si>
    <t>Type de Filtre</t>
  </si>
  <si>
    <t>Plisse Metal</t>
  </si>
  <si>
    <t>Consu fil rond</t>
  </si>
  <si>
    <t>Filtre Plan</t>
  </si>
  <si>
    <t>Media découpé</t>
  </si>
  <si>
    <t>Mini plie</t>
  </si>
  <si>
    <t>Diedre (F9)</t>
  </si>
  <si>
    <t>Filtre à poche</t>
  </si>
  <si>
    <t>Coarse 50-60%</t>
  </si>
  <si>
    <t>EPM1 50-60%</t>
  </si>
  <si>
    <t>EPM1 81-90%</t>
  </si>
  <si>
    <t>Coarse 61-70%</t>
  </si>
  <si>
    <t>Coarse 71-80%</t>
  </si>
  <si>
    <t>EPM1 61-70%</t>
  </si>
  <si>
    <t>G3</t>
  </si>
  <si>
    <t>Prix HT  Unitaire</t>
  </si>
  <si>
    <t>Diedre (E)</t>
  </si>
  <si>
    <t>Diedre (H)</t>
  </si>
  <si>
    <t>/</t>
  </si>
  <si>
    <t>Multiplan MP55J 3400</t>
  </si>
  <si>
    <t>Diedre (F7-M6)</t>
  </si>
  <si>
    <t>EPM10 61-70%</t>
  </si>
  <si>
    <t>EPM1 71-85%</t>
  </si>
  <si>
    <t>Type toitures</t>
  </si>
  <si>
    <t>Type de Toiture</t>
  </si>
  <si>
    <t>Gravillons</t>
  </si>
  <si>
    <t>Dalle sur Plots</t>
  </si>
  <si>
    <t>Auto protégée</t>
  </si>
  <si>
    <t>Couverture inox</t>
  </si>
  <si>
    <t>Couverture bac acier</t>
  </si>
  <si>
    <t>Etancheité cuivre</t>
  </si>
  <si>
    <t>Etancheité zinc</t>
  </si>
  <si>
    <t>Chape beton</t>
  </si>
  <si>
    <t>vegetaliser</t>
  </si>
  <si>
    <t>Tuiles Ardoise</t>
  </si>
  <si>
    <t>Surface m2</t>
  </si>
  <si>
    <t>Bac Acier</t>
  </si>
  <si>
    <t>polycarbonnate</t>
  </si>
  <si>
    <t>plexyglass</t>
  </si>
  <si>
    <t>Bac Acier/Auto protégée</t>
  </si>
  <si>
    <t>brise soleil</t>
  </si>
  <si>
    <t>Lamelles</t>
  </si>
  <si>
    <t>Gravillons/Dalle dur plots</t>
  </si>
  <si>
    <t>Bois exotique</t>
  </si>
  <si>
    <t>dalles sur plots / auvent béton</t>
  </si>
  <si>
    <t>Verre</t>
  </si>
  <si>
    <t>Tuiles Terre Cuite</t>
  </si>
  <si>
    <t>Skydome</t>
  </si>
  <si>
    <t>Gravi</t>
  </si>
  <si>
    <t>Dplot</t>
  </si>
  <si>
    <t>AutoP</t>
  </si>
  <si>
    <t>CouvI</t>
  </si>
  <si>
    <t>CouvA</t>
  </si>
  <si>
    <t>EtanC</t>
  </si>
  <si>
    <t>EtanZ</t>
  </si>
  <si>
    <t>ChapB</t>
  </si>
  <si>
    <t>Veget</t>
  </si>
  <si>
    <t>TuiArd</t>
  </si>
  <si>
    <t>BacAc</t>
  </si>
  <si>
    <t>Polyc</t>
  </si>
  <si>
    <t>Plexy</t>
  </si>
  <si>
    <t>BriSo</t>
  </si>
  <si>
    <t>Lamel</t>
  </si>
  <si>
    <t>BoisE</t>
  </si>
  <si>
    <t>TuiTC</t>
  </si>
  <si>
    <t>Skydo</t>
  </si>
  <si>
    <t>Nom Installation</t>
  </si>
  <si>
    <t>% main d'œuvre</t>
  </si>
  <si>
    <t>Prix catalogue fournisseur</t>
  </si>
  <si>
    <t>Remise fournisseur 
en %</t>
  </si>
  <si>
    <t>Prix Total annuel fourniture</t>
  </si>
  <si>
    <t>Prix HT Annuel
(2025-2026)</t>
  </si>
  <si>
    <t>Pour information : Marque proposée</t>
  </si>
  <si>
    <t>Pour information : Modèle proposé</t>
  </si>
  <si>
    <t>Total Annuel par Batiment avec Astreinte (2026-2027) Révisé</t>
  </si>
  <si>
    <t>Total Mensuel par Batiment avec Astreinte (2025-2026) Révisé</t>
  </si>
  <si>
    <t>Total Annuel par Batiment avec Astreinte (2027-2028) Révisé</t>
  </si>
  <si>
    <t>Année d'installation</t>
  </si>
  <si>
    <t>Total Annuel par Batiment avec MO (2025-2026)</t>
  </si>
  <si>
    <t>Total Mensuel par Batiment avec MO (2025-2026)</t>
  </si>
  <si>
    <t>Total Annuel par Batiment avec MO (2026-2027)</t>
  </si>
  <si>
    <t>Total Mensuel par Batiment avec MO (2026-2027)</t>
  </si>
  <si>
    <t>Total Annuel par Batiment avec MO (2027-2028)</t>
  </si>
  <si>
    <t>Total Mensuel par Batiment avec MO (2027-2028)</t>
  </si>
  <si>
    <t>Total Annuel par Batiment avec MO (2028-2029)</t>
  </si>
  <si>
    <t>Total Mensuel par Batiment avec MO (2028-2029)</t>
  </si>
  <si>
    <t>Total Annuel par Batiment avec MO (2029-2030)</t>
  </si>
  <si>
    <t>Total Mensuel par Batiment avec MO (2029-2030)</t>
  </si>
  <si>
    <t>Total Annuel par Batiment avec MO (2030-2031)</t>
  </si>
  <si>
    <t>Total Mensuel par Batiment avec MO (2030-2031)</t>
  </si>
  <si>
    <t>Etage</t>
  </si>
  <si>
    <t xml:space="preserve">Noms du rapports </t>
  </si>
  <si>
    <t>ECPM ENSEIGNEMENT</t>
  </si>
  <si>
    <t>044001</t>
  </si>
  <si>
    <t>ECPM TP</t>
  </si>
  <si>
    <t>044007</t>
  </si>
  <si>
    <t>ECPM BIBLIOTHEQUE</t>
  </si>
  <si>
    <t>044008</t>
  </si>
  <si>
    <t>ECPM TUTORAT</t>
  </si>
  <si>
    <t>044009</t>
  </si>
  <si>
    <t>ECPM RECHERCHE 01</t>
  </si>
  <si>
    <t>044101</t>
  </si>
  <si>
    <t>ECPM RECHERCHE 02</t>
  </si>
  <si>
    <t>044102</t>
  </si>
  <si>
    <t>ECPM RECHERCHE 03</t>
  </si>
  <si>
    <t>044103</t>
  </si>
  <si>
    <t>ECPM RECHERCHE 04</t>
  </si>
  <si>
    <t>044104</t>
  </si>
  <si>
    <t>ECPM RECHERCHE 05</t>
  </si>
  <si>
    <t>044105</t>
  </si>
  <si>
    <t>ECPM BUNKER</t>
  </si>
  <si>
    <t>044206</t>
  </si>
  <si>
    <t>ECPM CHAUFFERIE</t>
  </si>
  <si>
    <t>044311</t>
  </si>
  <si>
    <t>ECPM HALL DE TECHNOLOGIE</t>
  </si>
  <si>
    <t>044471</t>
  </si>
  <si>
    <t>WELSCHBRUCH CAVE MAGNETIQUE</t>
  </si>
  <si>
    <t>022002</t>
  </si>
  <si>
    <t>CHALET POINCARE</t>
  </si>
  <si>
    <t>022001</t>
  </si>
  <si>
    <t>STATION ECHERY</t>
  </si>
  <si>
    <t>015301</t>
  </si>
  <si>
    <t>INSPE SELESTAT PRINCIPAL</t>
  </si>
  <si>
    <t>410001</t>
  </si>
  <si>
    <t>INSPE COLMAR BATIMENT PRINCIPAL</t>
  </si>
  <si>
    <t>420001</t>
  </si>
  <si>
    <t>INSPE COLMAR Aile JOFFRE</t>
  </si>
  <si>
    <t>INSPE COLMAR PAVILLON</t>
  </si>
  <si>
    <t>420003</t>
  </si>
  <si>
    <t>INSPE COLMAR
LOGE</t>
  </si>
  <si>
    <t>INSPE COLMAR VILLA</t>
  </si>
  <si>
    <t>CESQ</t>
  </si>
  <si>
    <t>043001</t>
  </si>
  <si>
    <t>R01</t>
  </si>
  <si>
    <t>TER01</t>
  </si>
  <si>
    <t>TER02</t>
  </si>
  <si>
    <t>TER03</t>
  </si>
  <si>
    <t>TER04</t>
  </si>
  <si>
    <t>T01</t>
  </si>
  <si>
    <t>R02</t>
  </si>
  <si>
    <t>TER05</t>
  </si>
  <si>
    <t>R03</t>
  </si>
  <si>
    <t>TOI02</t>
  </si>
  <si>
    <t>TOI01</t>
  </si>
  <si>
    <t>RM</t>
  </si>
  <si>
    <t>TOI03</t>
  </si>
  <si>
    <t>TOI04</t>
  </si>
  <si>
    <t>RM01</t>
  </si>
  <si>
    <t>VE01</t>
  </si>
  <si>
    <t>VE02</t>
  </si>
  <si>
    <t>VE03</t>
  </si>
  <si>
    <t>VE04</t>
  </si>
  <si>
    <t>VE05</t>
  </si>
  <si>
    <t>VE06</t>
  </si>
  <si>
    <t>VE07</t>
  </si>
  <si>
    <t>VE08</t>
  </si>
  <si>
    <t>R04</t>
  </si>
  <si>
    <t>R05</t>
  </si>
  <si>
    <t>R06</t>
  </si>
  <si>
    <t>R07</t>
  </si>
  <si>
    <t>R08</t>
  </si>
  <si>
    <t>TOIT</t>
  </si>
  <si>
    <t>TOI</t>
  </si>
  <si>
    <t>R0</t>
  </si>
  <si>
    <t>Toit</t>
  </si>
  <si>
    <t>T30</t>
  </si>
  <si>
    <t>Preau</t>
  </si>
  <si>
    <t>Toit1</t>
  </si>
  <si>
    <t>TER101</t>
  </si>
  <si>
    <t>TER102</t>
  </si>
  <si>
    <t>TER103</t>
  </si>
  <si>
    <t>T0I01</t>
  </si>
  <si>
    <t>PAX101</t>
  </si>
  <si>
    <t>VER101</t>
  </si>
  <si>
    <t>TER201</t>
  </si>
  <si>
    <t>TOI201</t>
  </si>
  <si>
    <t>TOI202</t>
  </si>
  <si>
    <t>TOI301</t>
  </si>
  <si>
    <t>TOI302</t>
  </si>
  <si>
    <t>TOI303</t>
  </si>
  <si>
    <t>Princ</t>
  </si>
  <si>
    <t>INSPE COLMAR AILE JOFFRE</t>
  </si>
  <si>
    <t>Cronenbourg</t>
  </si>
  <si>
    <t>ECPM (Bat TP)</t>
  </si>
  <si>
    <t>ECPM (Bat Tutorat)</t>
  </si>
  <si>
    <t>ECPM (Hall techno)</t>
  </si>
  <si>
    <t>ECPM (Bat Recherche 1)</t>
  </si>
  <si>
    <t>ECPM (Bat Recherche 2)</t>
  </si>
  <si>
    <t>ECPM (Bat Recherche 3)</t>
  </si>
  <si>
    <t>ECPM (Bat Recherche 4)</t>
  </si>
  <si>
    <t>ECPM (Bat Recherche 5)</t>
  </si>
  <si>
    <t>ECPM (Enseignement)</t>
  </si>
  <si>
    <t>INSPE Colmar - Aile Joffre</t>
  </si>
  <si>
    <t>INSPE Colmar</t>
  </si>
  <si>
    <t>Amphi</t>
  </si>
  <si>
    <t>Galerie</t>
  </si>
  <si>
    <t>Foyer</t>
  </si>
  <si>
    <t>Bat2</t>
  </si>
  <si>
    <t>Polymères</t>
  </si>
  <si>
    <t>Chimie</t>
  </si>
  <si>
    <t>Bureaux</t>
  </si>
  <si>
    <t>Cta Stock</t>
  </si>
  <si>
    <t>Forestier</t>
  </si>
  <si>
    <t>Examen</t>
  </si>
  <si>
    <t>Amphi_Lambler</t>
  </si>
  <si>
    <t>Amphi_80</t>
  </si>
  <si>
    <t>Sconseil</t>
  </si>
  <si>
    <t>Biblio</t>
  </si>
  <si>
    <t>Bibliotheque</t>
  </si>
  <si>
    <t>1G-1R</t>
  </si>
  <si>
    <t>6P300</t>
  </si>
  <si>
    <t>3P600</t>
  </si>
  <si>
    <t>6P600</t>
  </si>
  <si>
    <t>1P600</t>
  </si>
  <si>
    <t>10P525</t>
  </si>
  <si>
    <t>Otis</t>
  </si>
  <si>
    <t>Schindler</t>
  </si>
  <si>
    <t>Sodimas</t>
  </si>
  <si>
    <t>VIMEC</t>
  </si>
  <si>
    <t>SODIMAS</t>
  </si>
  <si>
    <t>ORONA</t>
  </si>
  <si>
    <t>PorteSect</t>
  </si>
  <si>
    <t>Porte sectionnelle
(hors contrôle d'accès)</t>
  </si>
  <si>
    <t>420101</t>
  </si>
  <si>
    <t>ECPM ENSEIGNEMENT - bibliothèque - tutorat</t>
  </si>
  <si>
    <t>ECPM BUNKER SOLVANTS</t>
  </si>
  <si>
    <t>ECPM BUNKER DECHETS</t>
  </si>
  <si>
    <t>INSPE Colmar Aile Joffre</t>
  </si>
  <si>
    <t>Désenfumage</t>
  </si>
  <si>
    <t>SSI Centrale</t>
  </si>
  <si>
    <t>Gene</t>
  </si>
  <si>
    <t>Cat_A</t>
  </si>
  <si>
    <t>Cat_4</t>
  </si>
  <si>
    <t>Solvants_Cat_A</t>
  </si>
  <si>
    <t>Dechets_Cat_A</t>
  </si>
  <si>
    <t>Cat_B</t>
  </si>
  <si>
    <t>Batiment</t>
  </si>
  <si>
    <t>INSPE COLMAR Aile Joffre</t>
  </si>
  <si>
    <t>Eclairage de Sécurité</t>
  </si>
  <si>
    <t>2 Transfos à huile de 630KVA 6 cellules de type SM6 et 1 TGBT de 2000A de type Prisma</t>
  </si>
  <si>
    <t>Groupe Electrogène</t>
  </si>
  <si>
    <t>1 post HT 
1 transfo 630kVA</t>
  </si>
  <si>
    <t>1 TGBT 
7 TD / labo</t>
  </si>
  <si>
    <t>?</t>
  </si>
  <si>
    <t>HT_TGBT_vert</t>
  </si>
  <si>
    <t>GE</t>
  </si>
  <si>
    <t>Extérieur</t>
  </si>
  <si>
    <t>INSPE COLMAR BATIMENTAILE JOFFRE</t>
  </si>
  <si>
    <t>INSPE COLMAR Loge</t>
  </si>
  <si>
    <t>Combustion</t>
  </si>
  <si>
    <t>Ramonage</t>
  </si>
  <si>
    <t>CTA</t>
  </si>
  <si>
    <t>Sous station:
1 échangeur à plaque-isolement E.C 
5 départs pompes doubles + 5x V3V 
1 vase d'expansion de 400L et de 4 bars 
1 pompe double primaire LMD 100-125/140 
3 pompes de circulation double
1 ensemble de capteur
1 clarificateur</t>
  </si>
  <si>
    <t>1 CTA 2498,4 m3/h double flux
1 ensemble de capteur</t>
  </si>
  <si>
    <t>1 CTA 1100 m3/h double flux 
1 CTA 3600m3/h double flux 
1 CTA 4200 m3/h double flux
1 ensemble de capteur</t>
  </si>
  <si>
    <t>1 CTA 10000m3/h double flux 
1 extracteur 1300 m3/h 
1 extracteur 700m3/h
1 VMC
1 ensemble de capteur</t>
  </si>
  <si>
    <t>1 échangeur à plaque-isolement E.C 
2 pompes doubles avec 2 V3V
2 vases d'expansion de      L et de       bars 
2 vases tampon 
1 pompe double primaire CDM 125-12-3.0
1 pompe double primaire CDM 150-214-4.0
1 ensemble de capteur 
1 échangeur à plaque-isolement E.C 
5 pompes  double avec 4 V3V
1 vase d'axpansion de 900L et de 4 bars
1 pompe primaire double
1 clarificateur</t>
  </si>
  <si>
    <t>TP salle 2:
10 CTA 800 m3/h simple flux
1 CTA 888 m3/h simple flux 
2 CTA 1600 m3/h simple flux 
2 CTA 1800m3/h simple flux 
1 CTA 5000m3/h simple flux
1 CTA 6300m3/h simple flux 
1 CTA 6600m3/h simple flux 
1 CTA 8600m3/h simple flux
1 CTA 12800m3/h simple flux
1 CTA 13200m3/h simple flux
2 CTA inconnues 
1 ensemble de capteur</t>
  </si>
  <si>
    <t>Extracteur:
1 extracteur 130 m3/h
1 extracteur 450 m3/h 
1 extracteur 800 m3/h
3 extracteurs 1000 m3/h
 8 extracteurs 2000 m3/h</t>
  </si>
  <si>
    <t>TP salle 2:
3 CTA 1000 m3/h simple flux 
1 CTA 1200 m3/h simple flux 
5 CTA 1600 m3/h simple flux
1 CTA 7000 m3/h simple flux 
5 CTA inconnues
1 ensemble de capteur</t>
  </si>
  <si>
    <t>Extracteur:
1 extracteur 130 m3/h 
5 extracteurs 150 m3/h 
1 extracteur 225 m3/h 
1 extracteur 450 m3/h
2 extracteurs 500 m3/h 
2 extracteurs 800 m3/h 
8 extracteurs 1000 m3/h
1 extracteur 1200 m3/h
13 extracteurs 2000 m3/h
1 extracteur 4000 m3/h 
3 extracteurs 8000 m3/h
3 extracteurs 16000 m3/h 
2 extracteurs inconnus
1 ensemble de capteur</t>
  </si>
  <si>
    <t>Production air comprime
2 compresseurs
2 sécheurs
4 filtre micron
1 separateur de graisse</t>
  </si>
  <si>
    <t>1 split rég' local serveur OSIRIS</t>
  </si>
  <si>
    <t xml:space="preserve">CTA </t>
  </si>
  <si>
    <t>Etalonnage annuel des registres TROX (1 bâtiment / an)</t>
  </si>
  <si>
    <t>1 échangeur à plaque-isolement E.C 
2 départs pompes double avec 2 V3V
1 vase d'axpansion de 400L et de 1,5 bars 
1 pompe primaire double LMD 100-125
1 clarificateur</t>
  </si>
  <si>
    <t>Recherche 1</t>
  </si>
  <si>
    <t>Recherche Toiture</t>
  </si>
  <si>
    <t>Recherche 2</t>
  </si>
  <si>
    <t>Recherche 4</t>
  </si>
  <si>
    <t>1 échangeur à plaque-isolement E.C 
2 départs pompes double avec 1 V3V
1 vase d'axpansion de 400L et de 1,5 bars 
1 pompe primaire double LMD 100-125
1 clarificateur</t>
  </si>
  <si>
    <t>Recherche 5</t>
  </si>
  <si>
    <t>Chaufferie</t>
  </si>
  <si>
    <t>1 sous-station
1 clarificateur</t>
  </si>
  <si>
    <t>1 compresseur d'air</t>
  </si>
  <si>
    <t>1 Cta</t>
  </si>
  <si>
    <t>sous-stations</t>
  </si>
  <si>
    <t>sous-stations et DG10 R0</t>
  </si>
  <si>
    <t>CTA Amphi</t>
  </si>
  <si>
    <t>1 sous-station
3 pompes doubles
1 V3V
1 echangeur à plaques
1 ensemble de capteur
1 vase d'expansion</t>
  </si>
  <si>
    <t>1 CTA double flux
1 ensemble de capteur</t>
  </si>
  <si>
    <t>1 pompe chauffage
1 régulation</t>
  </si>
  <si>
    <t>1 collecteur chaud 
2 départs (process + tertiaire)
16 pompes de circulation
2 ballons tampons 800L
1 ballon tampon 1500L
V3Vs</t>
  </si>
  <si>
    <t>044001SSTA_Secon</t>
  </si>
  <si>
    <t>044001VENT_ET_00_01_02</t>
  </si>
  <si>
    <t>044001VENT_ET_03</t>
  </si>
  <si>
    <t>044007SSTA_Secon</t>
  </si>
  <si>
    <t>044007VENP_TP01</t>
  </si>
  <si>
    <t>044007VENP_TP02</t>
  </si>
  <si>
    <t>044007PROA_Air_Comp</t>
  </si>
  <si>
    <t>044008VENT_Bibliotheque</t>
  </si>
  <si>
    <t>044007PROF_DNUM</t>
  </si>
  <si>
    <t>044009VENT_Batiment</t>
  </si>
  <si>
    <t>044001VENT_Batiment</t>
  </si>
  <si>
    <t>044101VENP_Labo</t>
  </si>
  <si>
    <t>044102SSTA_Secon</t>
  </si>
  <si>
    <t>044102VENP_Labo</t>
  </si>
  <si>
    <t>044103SSTA_Secon</t>
  </si>
  <si>
    <t>044103VENP_Labo</t>
  </si>
  <si>
    <t>044104SSTA_Secon</t>
  </si>
  <si>
    <t>044104VENP_Labo</t>
  </si>
  <si>
    <t>044105SSTA_Secon</t>
  </si>
  <si>
    <t>044105VENP_Labo</t>
  </si>
  <si>
    <t>044005VENP_Labo</t>
  </si>
  <si>
    <t>044311PROC_Chaufferie</t>
  </si>
  <si>
    <t>044471SSTA_Secon</t>
  </si>
  <si>
    <t>044471PROA_Air_Comp</t>
  </si>
  <si>
    <t>044471VENP_Batiment</t>
  </si>
  <si>
    <t>410001PROC_Chaufferie</t>
  </si>
  <si>
    <t>410001SSTA_Secon</t>
  </si>
  <si>
    <t>420001SSTA_Secon</t>
  </si>
  <si>
    <t>420001VENT_Amphi</t>
  </si>
  <si>
    <t>420002SSTA_Secon</t>
  </si>
  <si>
    <t>420002VENT_Biblioheque</t>
  </si>
  <si>
    <t>420003SSTA_Secon</t>
  </si>
  <si>
    <t>420004PROC_Chaufferie_Log</t>
  </si>
  <si>
    <t>420003PROC_Chaufferie_Ramo</t>
  </si>
  <si>
    <t>420004PROC_Chaufferie_Comb</t>
  </si>
  <si>
    <t>043001SSTA_Secon</t>
  </si>
  <si>
    <t>Chaufferie_Log</t>
  </si>
  <si>
    <t>TP01</t>
  </si>
  <si>
    <t>TP02</t>
  </si>
  <si>
    <t>Labo</t>
  </si>
  <si>
    <t>ET_00_01_02</t>
  </si>
  <si>
    <t>ET_03</t>
  </si>
  <si>
    <t>Biblioheque</t>
  </si>
  <si>
    <t>Secon</t>
  </si>
  <si>
    <t>DNUM</t>
  </si>
  <si>
    <t>Air_Comp</t>
  </si>
  <si>
    <t>1 disconnecteur</t>
  </si>
  <si>
    <t xml:space="preserve">1 disconnecteur  </t>
  </si>
  <si>
    <t>1 disconnecteur EF TP
1 disconnecteur</t>
  </si>
  <si>
    <t>DISC</t>
  </si>
  <si>
    <t>Comb</t>
  </si>
  <si>
    <t>Ramo</t>
  </si>
  <si>
    <t>Detection Gaz</t>
  </si>
  <si>
    <t>Dgaz</t>
  </si>
  <si>
    <t>420005PROC_Chaufferie_Log</t>
  </si>
  <si>
    <t>Cta_01</t>
  </si>
  <si>
    <t>Cta_02</t>
  </si>
  <si>
    <t>Cta_03</t>
  </si>
  <si>
    <t>Cta_04</t>
  </si>
  <si>
    <t>Cta_05</t>
  </si>
  <si>
    <t>Cta_06</t>
  </si>
  <si>
    <t>Cta_07</t>
  </si>
  <si>
    <t>Cta_08</t>
  </si>
  <si>
    <t>Cta_09</t>
  </si>
  <si>
    <t>Cta_10</t>
  </si>
  <si>
    <t>Cta_11</t>
  </si>
  <si>
    <t>Cta_13</t>
  </si>
  <si>
    <t>Cta_14</t>
  </si>
  <si>
    <t>Cta_15</t>
  </si>
  <si>
    <t>Cta_16</t>
  </si>
  <si>
    <t>Cta_17</t>
  </si>
  <si>
    <t>Cta_18</t>
  </si>
  <si>
    <t>Cta_19</t>
  </si>
  <si>
    <t>Cta_20</t>
  </si>
  <si>
    <t>Cta_21</t>
  </si>
  <si>
    <t>Cta_22</t>
  </si>
  <si>
    <t>Cta_23</t>
  </si>
  <si>
    <t>Cta_24</t>
  </si>
  <si>
    <t>Cta_25</t>
  </si>
  <si>
    <t>Cta_26</t>
  </si>
  <si>
    <t>Cta_27</t>
  </si>
  <si>
    <t>Cta_28</t>
  </si>
  <si>
    <t>Cta_29</t>
  </si>
  <si>
    <t>Cta_30</t>
  </si>
  <si>
    <t>Cta_31</t>
  </si>
  <si>
    <t>Cta_32</t>
  </si>
  <si>
    <t>Cta_33</t>
  </si>
  <si>
    <t>Cta_34</t>
  </si>
  <si>
    <t>Cta_35</t>
  </si>
  <si>
    <t>Cta_36</t>
  </si>
  <si>
    <t>Cta_37</t>
  </si>
  <si>
    <t>Cta_38</t>
  </si>
  <si>
    <t>Cta_41</t>
  </si>
  <si>
    <t>Cta_42</t>
  </si>
  <si>
    <t>Cta_43</t>
  </si>
  <si>
    <t>Cta_44</t>
  </si>
  <si>
    <t>Cta_45</t>
  </si>
  <si>
    <t>EPM1 50-65%</t>
  </si>
  <si>
    <t>EPM10 61-80%</t>
  </si>
  <si>
    <t>Chevronet CDP-Rechargeables</t>
  </si>
  <si>
    <t>sous-stations
9 pompes doubles
9 V3V
1 ensemble de capteur
1 vase d'expansion</t>
  </si>
  <si>
    <t>1 Chaudière Réserve livre</t>
  </si>
  <si>
    <t xml:space="preserve">1 Chaudière Logement  
</t>
  </si>
  <si>
    <t>Logement</t>
  </si>
  <si>
    <t>Reserve</t>
  </si>
  <si>
    <t>Cta01</t>
  </si>
  <si>
    <t>Cta02</t>
  </si>
  <si>
    <t>CTA01</t>
  </si>
  <si>
    <t>CTA02</t>
  </si>
  <si>
    <t>CTA03</t>
  </si>
  <si>
    <t>CTA04</t>
  </si>
  <si>
    <t>CTA05</t>
  </si>
  <si>
    <t>CTA06</t>
  </si>
  <si>
    <t>Cta03</t>
  </si>
  <si>
    <t>CAMPUS CRONENBOURG</t>
  </si>
  <si>
    <t>CAMPUS SELESTAT</t>
  </si>
  <si>
    <t>CAMPUS COLMAR</t>
  </si>
  <si>
    <t>SITES DISTANTS</t>
  </si>
  <si>
    <t>Garage</t>
  </si>
  <si>
    <t>Recup</t>
  </si>
  <si>
    <t>CAMPUS</t>
  </si>
  <si>
    <t xml:space="preserve">CAMPUS </t>
  </si>
  <si>
    <t>batiment</t>
  </si>
  <si>
    <t>45 douches de sécurité</t>
  </si>
  <si>
    <t>16 panneaux photovoltaiques, 6,4 kWc</t>
  </si>
  <si>
    <t>Prix total Annuel fourni posé
(2025-2026)</t>
  </si>
  <si>
    <t>Prix total Annuel fourni posé
(2026-2027)</t>
  </si>
  <si>
    <t>Prix total Annuel fourni posé
(2027-2028)</t>
  </si>
  <si>
    <t>Prix total Annuel fourni posé
(2028-2029)</t>
  </si>
  <si>
    <t>Prix total Annuel fourni posé
(2029-2030)</t>
  </si>
  <si>
    <t>Prix total Annuel fourni posé
(2030-2031)</t>
  </si>
  <si>
    <t>THERMIQUE</t>
  </si>
  <si>
    <r>
      <t xml:space="preserve">Recherche 3 + 
</t>
    </r>
    <r>
      <rPr>
        <b/>
        <sz val="9"/>
        <rFont val="Unistra A"/>
      </rPr>
      <t xml:space="preserve">Circuit récup' : </t>
    </r>
    <r>
      <rPr>
        <sz val="9"/>
        <rFont val="Unistra A"/>
      </rPr>
      <t xml:space="preserve">
1 pompe + 1 tamis + glycol PROPYL 38% </t>
    </r>
  </si>
  <si>
    <r>
      <rPr>
        <b/>
        <sz val="9"/>
        <rFont val="Unistra A"/>
      </rPr>
      <t>CTA02_120</t>
    </r>
    <r>
      <rPr>
        <sz val="9"/>
        <rFont val="Unistra A"/>
      </rPr>
      <t xml:space="preserve"> tertiaire de 1000m3/h avec une roue, une  batterie électrique et une régul adaptée
(hors courroie de roue de récupération)</t>
    </r>
  </si>
  <si>
    <r>
      <rPr>
        <b/>
        <sz val="9"/>
        <rFont val="Unistra A"/>
      </rPr>
      <t>CTA02_121</t>
    </r>
    <r>
      <rPr>
        <sz val="9"/>
        <rFont val="Unistra A"/>
      </rPr>
      <t xml:space="preserve"> tertiaire de 4000m3/h avec une roue, une  batterie chaude et une régul adaptée 
(hors courroie de roue de récupération)</t>
    </r>
  </si>
  <si>
    <t>FILTRATION</t>
  </si>
  <si>
    <t>COURANT FORT / FAIBLE</t>
  </si>
  <si>
    <t>SANITAIRE</t>
  </si>
  <si>
    <t>SSI + DESENFUMAGE</t>
  </si>
  <si>
    <r>
      <rPr>
        <b/>
        <sz val="9"/>
        <color theme="1"/>
        <rFont val="Unistra A"/>
      </rPr>
      <t>SSI type A (45 DI)</t>
    </r>
    <r>
      <rPr>
        <sz val="9"/>
        <color theme="1"/>
        <rFont val="Unistra A"/>
      </rPr>
      <t xml:space="preserve"> 
SDI : Adress IV Concept (125 points + 1 boucle)
CMSI : Concepta CDC 12</t>
    </r>
  </si>
  <si>
    <r>
      <t xml:space="preserve">Désenfumage
</t>
    </r>
    <r>
      <rPr>
        <sz val="9"/>
        <color theme="1"/>
        <rFont val="Unistra A"/>
      </rPr>
      <t>DAC : Dupuy TR20
DAS : Lanterneau</t>
    </r>
  </si>
  <si>
    <t>LEVAGE</t>
  </si>
  <si>
    <t>PORTES PORTAILS</t>
  </si>
  <si>
    <t>CLOS COUVERT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</si>
</sst>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m\ yyyy"/>
    <numFmt numFmtId="165" formatCode="0.0000"/>
    <numFmt numFmtId="166" formatCode="_-* #,##0.00\ [$€-40C]_-;\-* #,##0.00\ [$€-40C]_-;_-* &quot;-&quot;??\ [$€-40C]_-;_-@_-"/>
    <numFmt numFmtId="167" formatCode="#,##0.00\ &quot;€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Unistra A"/>
    </font>
    <font>
      <sz val="11"/>
      <color theme="1"/>
      <name val="Unistra A"/>
    </font>
    <font>
      <b/>
      <u/>
      <sz val="8"/>
      <color theme="1"/>
      <name val="Unistra A"/>
    </font>
    <font>
      <sz val="8"/>
      <color theme="1"/>
      <name val="Unistra A"/>
    </font>
    <font>
      <b/>
      <sz val="8"/>
      <color theme="1"/>
      <name val="Unistra A"/>
    </font>
    <font>
      <b/>
      <sz val="8"/>
      <color rgb="FFFF0000"/>
      <name val="Unistra A"/>
    </font>
    <font>
      <b/>
      <sz val="8"/>
      <name val="Unistra A"/>
    </font>
    <font>
      <b/>
      <sz val="11"/>
      <color rgb="FFFF0000"/>
      <name val="Unistra A"/>
    </font>
    <font>
      <sz val="8"/>
      <name val="Unistra A"/>
    </font>
    <font>
      <u/>
      <sz val="8"/>
      <color theme="1"/>
      <name val="Unistra A"/>
    </font>
    <font>
      <sz val="8"/>
      <color rgb="FFFF0000"/>
      <name val="Unistra A"/>
    </font>
    <font>
      <sz val="9"/>
      <color theme="1"/>
      <name val="Unistra A"/>
    </font>
    <font>
      <sz val="9"/>
      <name val="Unistra A"/>
    </font>
    <font>
      <b/>
      <sz val="9"/>
      <color theme="1"/>
      <name val="Unistra A"/>
    </font>
    <font>
      <b/>
      <sz val="9"/>
      <name val="Unistra A"/>
    </font>
    <font>
      <b/>
      <sz val="11"/>
      <color theme="1"/>
      <name val="Unistra A"/>
    </font>
    <font>
      <b/>
      <sz val="15"/>
      <color theme="1"/>
      <name val="Unistra A"/>
    </font>
    <font>
      <sz val="10"/>
      <color theme="1"/>
      <name val="Unistra A"/>
    </font>
    <font>
      <sz val="10"/>
      <name val="Unistra A"/>
    </font>
    <font>
      <b/>
      <sz val="10"/>
      <color theme="1"/>
      <name val="Unistra A"/>
    </font>
    <font>
      <b/>
      <sz val="10"/>
      <name val="Unistra A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hair">
        <color theme="0" tint="-0.34998626667073579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theme="0" tint="-0.34998626667073579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1036">
    <xf numFmtId="0" fontId="0" fillId="0" borderId="0" xfId="0"/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0" fontId="17" fillId="0" borderId="7" xfId="0" applyFont="1" applyFill="1" applyBorder="1"/>
    <xf numFmtId="0" fontId="17" fillId="2" borderId="36" xfId="0" applyFont="1" applyFill="1" applyBorder="1" applyAlignment="1">
      <alignment horizontal="center" vertical="center"/>
    </xf>
    <xf numFmtId="0" fontId="17" fillId="3" borderId="39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164" fontId="17" fillId="0" borderId="8" xfId="0" quotePrefix="1" applyNumberFormat="1" applyFont="1" applyFill="1" applyBorder="1" applyAlignment="1">
      <alignment horizontal="left"/>
    </xf>
    <xf numFmtId="0" fontId="17" fillId="4" borderId="34" xfId="0" applyFont="1" applyFill="1" applyBorder="1"/>
    <xf numFmtId="0" fontId="17" fillId="4" borderId="35" xfId="0" applyFont="1" applyFill="1" applyBorder="1" applyAlignment="1">
      <alignment horizontal="center"/>
    </xf>
    <xf numFmtId="0" fontId="18" fillId="0" borderId="15" xfId="0" applyFont="1" applyFill="1" applyBorder="1" applyAlignment="1">
      <alignment vertical="center"/>
    </xf>
    <xf numFmtId="0" fontId="17" fillId="0" borderId="16" xfId="0" applyFont="1" applyFill="1" applyBorder="1" applyAlignment="1">
      <alignment vertical="center" wrapText="1"/>
    </xf>
    <xf numFmtId="2" fontId="17" fillId="2" borderId="28" xfId="0" applyNumberFormat="1" applyFont="1" applyFill="1" applyBorder="1" applyAlignment="1">
      <alignment vertical="center"/>
    </xf>
    <xf numFmtId="165" fontId="18" fillId="2" borderId="29" xfId="1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2" fontId="17" fillId="5" borderId="28" xfId="0" applyNumberFormat="1" applyFont="1" applyFill="1" applyBorder="1" applyAlignment="1">
      <alignment vertical="center"/>
    </xf>
    <xf numFmtId="165" fontId="18" fillId="5" borderId="29" xfId="1" applyNumberFormat="1" applyFont="1" applyFill="1" applyBorder="1" applyAlignment="1">
      <alignment horizontal="center" vertical="center"/>
    </xf>
    <xf numFmtId="2" fontId="17" fillId="6" borderId="28" xfId="0" applyNumberFormat="1" applyFont="1" applyFill="1" applyBorder="1" applyAlignment="1">
      <alignment vertical="center"/>
    </xf>
    <xf numFmtId="165" fontId="20" fillId="6" borderId="29" xfId="1" applyNumberFormat="1" applyFont="1" applyFill="1" applyBorder="1" applyAlignment="1">
      <alignment horizontal="center" vertical="center"/>
    </xf>
    <xf numFmtId="2" fontId="17" fillId="8" borderId="28" xfId="0" applyNumberFormat="1" applyFont="1" applyFill="1" applyBorder="1" applyAlignment="1">
      <alignment vertical="center"/>
    </xf>
    <xf numFmtId="165" fontId="18" fillId="8" borderId="29" xfId="1" applyNumberFormat="1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vertical="center"/>
    </xf>
    <xf numFmtId="0" fontId="17" fillId="0" borderId="21" xfId="0" applyFont="1" applyFill="1" applyBorder="1" applyAlignment="1">
      <alignment vertical="center" wrapText="1"/>
    </xf>
    <xf numFmtId="2" fontId="17" fillId="7" borderId="30" xfId="0" applyNumberFormat="1" applyFont="1" applyFill="1" applyBorder="1" applyAlignment="1">
      <alignment vertical="center"/>
    </xf>
    <xf numFmtId="165" fontId="18" fillId="7" borderId="32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7" fillId="0" borderId="44" xfId="0" applyFont="1" applyBorder="1" applyAlignment="1">
      <alignment horizontal="center" vertical="center" wrapText="1"/>
    </xf>
    <xf numFmtId="0" fontId="17" fillId="0" borderId="4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horizontal="center" vertical="center"/>
    </xf>
    <xf numFmtId="10" fontId="17" fillId="0" borderId="0" xfId="0" applyNumberFormat="1" applyFont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center"/>
    </xf>
    <xf numFmtId="0" fontId="17" fillId="0" borderId="45" xfId="0" applyFont="1" applyFill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/>
    </xf>
    <xf numFmtId="166" fontId="22" fillId="0" borderId="45" xfId="0" applyNumberFormat="1" applyFont="1" applyBorder="1" applyAlignment="1">
      <alignment horizontal="center" vertical="center"/>
    </xf>
    <xf numFmtId="166" fontId="22" fillId="0" borderId="48" xfId="0" applyNumberFormat="1" applyFont="1" applyBorder="1" applyAlignment="1">
      <alignment horizontal="center" vertical="center"/>
    </xf>
    <xf numFmtId="166" fontId="22" fillId="0" borderId="35" xfId="0" applyNumberFormat="1" applyFont="1" applyBorder="1" applyAlignment="1">
      <alignment horizontal="center" vertical="center"/>
    </xf>
    <xf numFmtId="0" fontId="22" fillId="0" borderId="0" xfId="0" applyFont="1"/>
    <xf numFmtId="0" fontId="17" fillId="0" borderId="28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166" fontId="22" fillId="0" borderId="28" xfId="0" applyNumberFormat="1" applyFont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 wrapText="1"/>
    </xf>
    <xf numFmtId="0" fontId="22" fillId="0" borderId="31" xfId="0" applyFont="1" applyFill="1" applyBorder="1" applyAlignment="1">
      <alignment horizontal="center" vertical="center" wrapText="1"/>
    </xf>
    <xf numFmtId="0" fontId="22" fillId="0" borderId="31" xfId="0" applyFont="1" applyFill="1" applyBorder="1" applyAlignment="1">
      <alignment horizontal="center" vertical="center"/>
    </xf>
    <xf numFmtId="166" fontId="22" fillId="0" borderId="52" xfId="0" applyNumberFormat="1" applyFont="1" applyBorder="1" applyAlignment="1">
      <alignment horizontal="center" vertical="center"/>
    </xf>
    <xf numFmtId="166" fontId="22" fillId="0" borderId="72" xfId="0" applyNumberFormat="1" applyFont="1" applyBorder="1" applyAlignment="1">
      <alignment horizontal="center" vertical="center"/>
    </xf>
    <xf numFmtId="166" fontId="22" fillId="0" borderId="43" xfId="0" applyNumberFormat="1" applyFont="1" applyBorder="1" applyAlignment="1">
      <alignment horizontal="center" vertical="center"/>
    </xf>
    <xf numFmtId="0" fontId="17" fillId="0" borderId="74" xfId="0" applyFont="1" applyFill="1" applyBorder="1" applyAlignment="1">
      <alignment horizontal="center" vertical="center" wrapText="1"/>
    </xf>
    <xf numFmtId="0" fontId="22" fillId="0" borderId="4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166" fontId="22" fillId="0" borderId="2" xfId="0" applyNumberFormat="1" applyFont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166" fontId="22" fillId="0" borderId="71" xfId="0" applyNumberFormat="1" applyFont="1" applyBorder="1" applyAlignment="1">
      <alignment horizontal="center" vertical="center"/>
    </xf>
    <xf numFmtId="166" fontId="22" fillId="0" borderId="75" xfId="0" applyNumberFormat="1" applyFont="1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166" fontId="22" fillId="0" borderId="36" xfId="0" applyNumberFormat="1" applyFont="1" applyBorder="1" applyAlignment="1">
      <alignment horizontal="center" vertical="center"/>
    </xf>
    <xf numFmtId="166" fontId="22" fillId="0" borderId="39" xfId="0" applyNumberFormat="1" applyFont="1" applyBorder="1" applyAlignment="1">
      <alignment horizontal="center" vertical="center"/>
    </xf>
    <xf numFmtId="166" fontId="22" fillId="0" borderId="37" xfId="0" applyNumberFormat="1" applyFont="1" applyBorder="1" applyAlignment="1">
      <alignment horizontal="center" vertical="center"/>
    </xf>
    <xf numFmtId="0" fontId="17" fillId="0" borderId="11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right" vertical="center"/>
    </xf>
    <xf numFmtId="0" fontId="17" fillId="0" borderId="21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Border="1" applyAlignment="1">
      <alignment horizontal="center"/>
    </xf>
    <xf numFmtId="166" fontId="22" fillId="0" borderId="40" xfId="0" applyNumberFormat="1" applyFont="1" applyBorder="1" applyAlignment="1">
      <alignment vertical="center"/>
    </xf>
    <xf numFmtId="166" fontId="22" fillId="0" borderId="37" xfId="0" applyNumberFormat="1" applyFont="1" applyBorder="1" applyAlignment="1">
      <alignment vertical="center"/>
    </xf>
    <xf numFmtId="166" fontId="22" fillId="0" borderId="39" xfId="0" applyNumberFormat="1" applyFont="1" applyBorder="1" applyAlignment="1">
      <alignment vertical="center"/>
    </xf>
    <xf numFmtId="0" fontId="17" fillId="0" borderId="10" xfId="0" applyFont="1" applyFill="1" applyBorder="1"/>
    <xf numFmtId="0" fontId="17" fillId="4" borderId="3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165" fontId="17" fillId="2" borderId="29" xfId="1" applyNumberFormat="1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vertical="center"/>
    </xf>
    <xf numFmtId="165" fontId="17" fillId="5" borderId="29" xfId="1" applyNumberFormat="1" applyFont="1" applyFill="1" applyBorder="1" applyAlignment="1">
      <alignment horizontal="center" vertical="center"/>
    </xf>
    <xf numFmtId="165" fontId="22" fillId="6" borderId="29" xfId="1" applyNumberFormat="1" applyFont="1" applyFill="1" applyBorder="1" applyAlignment="1">
      <alignment horizontal="center" vertical="center"/>
    </xf>
    <xf numFmtId="165" fontId="17" fillId="8" borderId="29" xfId="1" applyNumberFormat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vertical="center"/>
    </xf>
    <xf numFmtId="165" fontId="17" fillId="7" borderId="32" xfId="1" applyNumberFormat="1" applyFont="1" applyFill="1" applyBorder="1" applyAlignment="1">
      <alignment horizontal="center" vertical="center"/>
    </xf>
    <xf numFmtId="0" fontId="17" fillId="0" borderId="76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22" fillId="0" borderId="41" xfId="0" applyFont="1" applyFill="1" applyBorder="1" applyAlignment="1">
      <alignment horizontal="center" vertical="center" wrapText="1"/>
    </xf>
    <xf numFmtId="0" fontId="17" fillId="0" borderId="79" xfId="0" applyFont="1" applyFill="1" applyBorder="1" applyAlignment="1">
      <alignment horizontal="center" vertical="center" wrapText="1"/>
    </xf>
    <xf numFmtId="0" fontId="17" fillId="0" borderId="62" xfId="0" applyFont="1" applyFill="1" applyBorder="1" applyAlignment="1">
      <alignment horizontal="center" vertical="center" wrapText="1"/>
    </xf>
    <xf numFmtId="10" fontId="22" fillId="9" borderId="12" xfId="1" applyNumberFormat="1" applyFont="1" applyFill="1" applyBorder="1" applyAlignment="1">
      <alignment horizontal="center" vertical="center" wrapText="1"/>
    </xf>
    <xf numFmtId="0" fontId="17" fillId="0" borderId="71" xfId="0" applyFont="1" applyBorder="1" applyAlignment="1">
      <alignment horizontal="center" vertical="center" wrapText="1"/>
    </xf>
    <xf numFmtId="0" fontId="22" fillId="0" borderId="71" xfId="0" applyFont="1" applyFill="1" applyBorder="1" applyAlignment="1">
      <alignment horizontal="center" vertical="center" wrapText="1"/>
    </xf>
    <xf numFmtId="166" fontId="22" fillId="9" borderId="62" xfId="0" applyNumberFormat="1" applyFont="1" applyFill="1" applyBorder="1" applyAlignment="1">
      <alignment horizontal="center" vertical="center" wrapText="1"/>
    </xf>
    <xf numFmtId="166" fontId="22" fillId="4" borderId="76" xfId="0" applyNumberFormat="1" applyFont="1" applyFill="1" applyBorder="1" applyAlignment="1">
      <alignment horizontal="center" vertical="center" wrapText="1"/>
    </xf>
    <xf numFmtId="166" fontId="22" fillId="4" borderId="41" xfId="0" applyNumberFormat="1" applyFont="1" applyFill="1" applyBorder="1" applyAlignment="1">
      <alignment horizontal="center" vertical="center" wrapText="1"/>
    </xf>
    <xf numFmtId="166" fontId="22" fillId="4" borderId="79" xfId="0" applyNumberFormat="1" applyFont="1" applyFill="1" applyBorder="1" applyAlignment="1">
      <alignment horizontal="center" vertical="center" wrapText="1"/>
    </xf>
    <xf numFmtId="166" fontId="22" fillId="4" borderId="25" xfId="0" applyNumberFormat="1" applyFont="1" applyFill="1" applyBorder="1" applyAlignment="1">
      <alignment horizontal="center" vertical="center" wrapText="1"/>
    </xf>
    <xf numFmtId="166" fontId="22" fillId="2" borderId="36" xfId="0" applyNumberFormat="1" applyFont="1" applyFill="1" applyBorder="1" applyAlignment="1">
      <alignment horizontal="center" vertical="center" wrapText="1"/>
    </xf>
    <xf numFmtId="166" fontId="22" fillId="2" borderId="37" xfId="0" applyNumberFormat="1" applyFont="1" applyFill="1" applyBorder="1" applyAlignment="1">
      <alignment horizontal="center" vertical="center" wrapText="1"/>
    </xf>
    <xf numFmtId="166" fontId="22" fillId="2" borderId="39" xfId="0" applyNumberFormat="1" applyFont="1" applyFill="1" applyBorder="1" applyAlignment="1">
      <alignment horizontal="center" vertical="center" wrapText="1"/>
    </xf>
    <xf numFmtId="166" fontId="22" fillId="2" borderId="54" xfId="0" applyNumberFormat="1" applyFont="1" applyFill="1" applyBorder="1" applyAlignment="1">
      <alignment horizontal="center" vertical="center" wrapText="1"/>
    </xf>
    <xf numFmtId="166" fontId="22" fillId="5" borderId="36" xfId="0" applyNumberFormat="1" applyFont="1" applyFill="1" applyBorder="1" applyAlignment="1">
      <alignment horizontal="center" vertical="center" wrapText="1"/>
    </xf>
    <xf numFmtId="166" fontId="22" fillId="5" borderId="37" xfId="0" applyNumberFormat="1" applyFont="1" applyFill="1" applyBorder="1" applyAlignment="1">
      <alignment horizontal="center" vertical="center" wrapText="1"/>
    </xf>
    <xf numFmtId="166" fontId="22" fillId="5" borderId="39" xfId="0" applyNumberFormat="1" applyFont="1" applyFill="1" applyBorder="1" applyAlignment="1">
      <alignment horizontal="center" vertical="center" wrapText="1"/>
    </xf>
    <xf numFmtId="166" fontId="22" fillId="5" borderId="54" xfId="0" applyNumberFormat="1" applyFont="1" applyFill="1" applyBorder="1" applyAlignment="1">
      <alignment horizontal="center" vertical="center" wrapText="1"/>
    </xf>
    <xf numFmtId="166" fontId="22" fillId="6" borderId="36" xfId="0" applyNumberFormat="1" applyFont="1" applyFill="1" applyBorder="1" applyAlignment="1">
      <alignment horizontal="center" vertical="center" wrapText="1"/>
    </xf>
    <xf numFmtId="166" fontId="22" fillId="6" borderId="37" xfId="0" applyNumberFormat="1" applyFont="1" applyFill="1" applyBorder="1" applyAlignment="1">
      <alignment horizontal="center" vertical="center" wrapText="1"/>
    </xf>
    <xf numFmtId="166" fontId="22" fillId="6" borderId="39" xfId="0" applyNumberFormat="1" applyFont="1" applyFill="1" applyBorder="1" applyAlignment="1">
      <alignment horizontal="center" vertical="center" wrapText="1"/>
    </xf>
    <xf numFmtId="166" fontId="22" fillId="6" borderId="54" xfId="0" applyNumberFormat="1" applyFont="1" applyFill="1" applyBorder="1" applyAlignment="1">
      <alignment horizontal="center" vertical="center" wrapText="1"/>
    </xf>
    <xf numFmtId="166" fontId="22" fillId="8" borderId="36" xfId="0" applyNumberFormat="1" applyFont="1" applyFill="1" applyBorder="1" applyAlignment="1">
      <alignment horizontal="center" vertical="center" wrapText="1"/>
    </xf>
    <xf numFmtId="166" fontId="22" fillId="8" borderId="37" xfId="0" applyNumberFormat="1" applyFont="1" applyFill="1" applyBorder="1" applyAlignment="1">
      <alignment horizontal="center" vertical="center" wrapText="1"/>
    </xf>
    <xf numFmtId="166" fontId="22" fillId="8" borderId="39" xfId="0" applyNumberFormat="1" applyFont="1" applyFill="1" applyBorder="1" applyAlignment="1">
      <alignment horizontal="center" vertical="center" wrapText="1"/>
    </xf>
    <xf numFmtId="166" fontId="22" fillId="8" borderId="54" xfId="0" applyNumberFormat="1" applyFont="1" applyFill="1" applyBorder="1" applyAlignment="1">
      <alignment horizontal="center" vertical="center" wrapText="1"/>
    </xf>
    <xf numFmtId="166" fontId="22" fillId="7" borderId="40" xfId="0" applyNumberFormat="1" applyFont="1" applyFill="1" applyBorder="1" applyAlignment="1">
      <alignment horizontal="center" vertical="center" wrapText="1"/>
    </xf>
    <xf numFmtId="166" fontId="22" fillId="7" borderId="39" xfId="0" applyNumberFormat="1" applyFont="1" applyFill="1" applyBorder="1" applyAlignment="1">
      <alignment horizontal="center" vertical="center" wrapText="1"/>
    </xf>
    <xf numFmtId="166" fontId="22" fillId="7" borderId="37" xfId="0" applyNumberFormat="1" applyFont="1" applyFill="1" applyBorder="1" applyAlignment="1">
      <alignment horizontal="center" vertical="center" wrapText="1"/>
    </xf>
    <xf numFmtId="166" fontId="22" fillId="7" borderId="27" xfId="0" applyNumberFormat="1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/>
    </xf>
    <xf numFmtId="0" fontId="22" fillId="0" borderId="5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22" fillId="0" borderId="71" xfId="0" applyFont="1" applyFill="1" applyBorder="1" applyAlignment="1">
      <alignment horizontal="center" vertical="center"/>
    </xf>
    <xf numFmtId="166" fontId="22" fillId="0" borderId="1" xfId="0" applyNumberFormat="1" applyFont="1" applyBorder="1" applyAlignment="1">
      <alignment horizontal="center" vertical="center"/>
    </xf>
    <xf numFmtId="0" fontId="22" fillId="0" borderId="50" xfId="0" applyFont="1" applyFill="1" applyBorder="1" applyAlignment="1">
      <alignment horizontal="center" vertical="center"/>
    </xf>
    <xf numFmtId="166" fontId="22" fillId="0" borderId="4" xfId="0" applyNumberFormat="1" applyFont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166" fontId="22" fillId="0" borderId="53" xfId="0" applyNumberFormat="1" applyFont="1" applyBorder="1" applyAlignment="1">
      <alignment vertical="center"/>
    </xf>
    <xf numFmtId="166" fontId="22" fillId="0" borderId="71" xfId="0" applyNumberFormat="1" applyFont="1" applyBorder="1" applyAlignment="1">
      <alignment vertical="center"/>
    </xf>
    <xf numFmtId="166" fontId="22" fillId="0" borderId="43" xfId="0" applyNumberFormat="1" applyFont="1" applyBorder="1" applyAlignment="1">
      <alignment vertical="center"/>
    </xf>
    <xf numFmtId="49" fontId="22" fillId="0" borderId="37" xfId="0" applyNumberFormat="1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 vertical="center"/>
    </xf>
    <xf numFmtId="0" fontId="25" fillId="0" borderId="45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left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3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left" vertical="center" wrapText="1"/>
    </xf>
    <xf numFmtId="0" fontId="25" fillId="0" borderId="3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0" xfId="0" applyFont="1" applyFill="1" applyBorder="1" applyAlignment="1">
      <alignment horizontal="center" vertical="center" wrapText="1"/>
    </xf>
    <xf numFmtId="0" fontId="25" fillId="0" borderId="31" xfId="0" applyFont="1" applyBorder="1" applyAlignment="1">
      <alignment horizontal="left" vertical="center" wrapText="1"/>
    </xf>
    <xf numFmtId="0" fontId="25" fillId="0" borderId="44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6" fillId="0" borderId="28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166" fontId="22" fillId="0" borderId="76" xfId="0" applyNumberFormat="1" applyFont="1" applyBorder="1" applyAlignment="1">
      <alignment horizontal="center" vertical="center"/>
    </xf>
    <xf numFmtId="166" fontId="22" fillId="0" borderId="74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6" fillId="0" borderId="7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8" fillId="0" borderId="7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9" fillId="0" borderId="7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166" fontId="19" fillId="0" borderId="23" xfId="0" applyNumberFormat="1" applyFont="1" applyBorder="1" applyAlignment="1">
      <alignment horizontal="center" vertical="center"/>
    </xf>
    <xf numFmtId="166" fontId="22" fillId="0" borderId="71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166" fontId="21" fillId="0" borderId="23" xfId="0" applyNumberFormat="1" applyFont="1" applyBorder="1" applyAlignment="1">
      <alignment horizontal="center" vertical="center"/>
    </xf>
    <xf numFmtId="166" fontId="22" fillId="0" borderId="41" xfId="0" applyNumberFormat="1" applyFont="1" applyBorder="1" applyAlignment="1">
      <alignment horizontal="center" vertical="center"/>
    </xf>
    <xf numFmtId="166" fontId="22" fillId="0" borderId="42" xfId="0" applyNumberFormat="1" applyFont="1" applyBorder="1" applyAlignment="1">
      <alignment horizontal="center" vertical="center"/>
    </xf>
    <xf numFmtId="166" fontId="22" fillId="0" borderId="77" xfId="0" applyNumberFormat="1" applyFont="1" applyBorder="1" applyAlignment="1">
      <alignment horizontal="center" vertical="center"/>
    </xf>
    <xf numFmtId="166" fontId="22" fillId="0" borderId="43" xfId="0" applyNumberFormat="1" applyFont="1" applyBorder="1" applyAlignment="1">
      <alignment horizontal="center" vertical="center"/>
    </xf>
    <xf numFmtId="166" fontId="22" fillId="0" borderId="72" xfId="0" applyNumberFormat="1" applyFont="1" applyBorder="1" applyAlignment="1">
      <alignment horizontal="center" vertical="center"/>
    </xf>
    <xf numFmtId="166" fontId="22" fillId="0" borderId="75" xfId="0" applyNumberFormat="1" applyFont="1" applyBorder="1" applyAlignment="1">
      <alignment horizontal="center" vertical="center"/>
    </xf>
    <xf numFmtId="166" fontId="22" fillId="0" borderId="63" xfId="0" applyNumberFormat="1" applyFont="1" applyBorder="1" applyAlignment="1">
      <alignment horizontal="center" vertical="center"/>
    </xf>
    <xf numFmtId="166" fontId="22" fillId="0" borderId="78" xfId="0" applyNumberFormat="1" applyFont="1" applyBorder="1" applyAlignment="1">
      <alignment horizontal="center" vertical="center"/>
    </xf>
    <xf numFmtId="166" fontId="22" fillId="0" borderId="53" xfId="0" applyNumberFormat="1" applyFont="1" applyBorder="1" applyAlignment="1">
      <alignment horizontal="center" vertical="center"/>
    </xf>
    <xf numFmtId="166" fontId="22" fillId="0" borderId="70" xfId="0" applyNumberFormat="1" applyFont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3" fillId="0" borderId="7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6" fontId="24" fillId="0" borderId="23" xfId="0" applyNumberFormat="1" applyFont="1" applyBorder="1" applyAlignment="1">
      <alignment horizontal="center" vertical="center"/>
    </xf>
    <xf numFmtId="166" fontId="22" fillId="0" borderId="81" xfId="0" applyNumberFormat="1" applyFont="1" applyBorder="1" applyAlignment="1">
      <alignment horizontal="center" vertical="center"/>
    </xf>
    <xf numFmtId="0" fontId="18" fillId="0" borderId="0" xfId="0" applyFont="1"/>
    <xf numFmtId="0" fontId="27" fillId="0" borderId="36" xfId="0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horizontal="center" vertical="center" wrapText="1"/>
    </xf>
    <xf numFmtId="0" fontId="28" fillId="0" borderId="37" xfId="0" applyFont="1" applyFill="1" applyBorder="1" applyAlignment="1">
      <alignment horizontal="center" vertical="center" wrapText="1"/>
    </xf>
    <xf numFmtId="0" fontId="27" fillId="0" borderId="38" xfId="0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center" vertical="center" wrapText="1"/>
    </xf>
    <xf numFmtId="166" fontId="28" fillId="9" borderId="27" xfId="0" applyNumberFormat="1" applyFont="1" applyFill="1" applyBorder="1" applyAlignment="1">
      <alignment horizontal="center" vertical="center" wrapText="1"/>
    </xf>
    <xf numFmtId="10" fontId="28" fillId="9" borderId="25" xfId="1" applyNumberFormat="1" applyFont="1" applyFill="1" applyBorder="1" applyAlignment="1">
      <alignment horizontal="center" vertical="center" wrapText="1"/>
    </xf>
    <xf numFmtId="166" fontId="28" fillId="4" borderId="36" xfId="0" applyNumberFormat="1" applyFont="1" applyFill="1" applyBorder="1" applyAlignment="1">
      <alignment horizontal="center" vertical="center" wrapText="1"/>
    </xf>
    <xf numFmtId="166" fontId="28" fillId="4" borderId="37" xfId="0" applyNumberFormat="1" applyFont="1" applyFill="1" applyBorder="1" applyAlignment="1">
      <alignment horizontal="center" vertical="center" wrapText="1"/>
    </xf>
    <xf numFmtId="166" fontId="28" fillId="4" borderId="38" xfId="0" applyNumberFormat="1" applyFont="1" applyFill="1" applyBorder="1" applyAlignment="1">
      <alignment horizontal="center" vertical="center" wrapText="1"/>
    </xf>
    <xf numFmtId="166" fontId="28" fillId="4" borderId="25" xfId="0" applyNumberFormat="1" applyFont="1" applyFill="1" applyBorder="1" applyAlignment="1">
      <alignment horizontal="center" vertical="center" wrapText="1"/>
    </xf>
    <xf numFmtId="166" fontId="28" fillId="2" borderId="36" xfId="0" applyNumberFormat="1" applyFont="1" applyFill="1" applyBorder="1" applyAlignment="1">
      <alignment horizontal="center" vertical="center" wrapText="1"/>
    </xf>
    <xf numFmtId="166" fontId="28" fillId="2" borderId="37" xfId="0" applyNumberFormat="1" applyFont="1" applyFill="1" applyBorder="1" applyAlignment="1">
      <alignment horizontal="center" vertical="center" wrapText="1"/>
    </xf>
    <xf numFmtId="166" fontId="28" fillId="2" borderId="39" xfId="0" applyNumberFormat="1" applyFont="1" applyFill="1" applyBorder="1" applyAlignment="1">
      <alignment horizontal="center" vertical="center" wrapText="1"/>
    </xf>
    <xf numFmtId="166" fontId="28" fillId="2" borderId="54" xfId="0" applyNumberFormat="1" applyFont="1" applyFill="1" applyBorder="1" applyAlignment="1">
      <alignment horizontal="center" vertical="center" wrapText="1"/>
    </xf>
    <xf numFmtId="166" fontId="28" fillId="5" borderId="36" xfId="0" applyNumberFormat="1" applyFont="1" applyFill="1" applyBorder="1" applyAlignment="1">
      <alignment horizontal="center" vertical="center" wrapText="1"/>
    </xf>
    <xf numFmtId="166" fontId="28" fillId="5" borderId="37" xfId="0" applyNumberFormat="1" applyFont="1" applyFill="1" applyBorder="1" applyAlignment="1">
      <alignment horizontal="center" vertical="center" wrapText="1"/>
    </xf>
    <xf numFmtId="166" fontId="28" fillId="5" borderId="39" xfId="0" applyNumberFormat="1" applyFont="1" applyFill="1" applyBorder="1" applyAlignment="1">
      <alignment horizontal="center" vertical="center" wrapText="1"/>
    </xf>
    <xf numFmtId="166" fontId="28" fillId="5" borderId="54" xfId="0" applyNumberFormat="1" applyFont="1" applyFill="1" applyBorder="1" applyAlignment="1">
      <alignment horizontal="center" vertical="center" wrapText="1"/>
    </xf>
    <xf numFmtId="166" fontId="28" fillId="6" borderId="36" xfId="0" applyNumberFormat="1" applyFont="1" applyFill="1" applyBorder="1" applyAlignment="1">
      <alignment horizontal="center" vertical="center" wrapText="1"/>
    </xf>
    <xf numFmtId="166" fontId="28" fillId="6" borderId="37" xfId="0" applyNumberFormat="1" applyFont="1" applyFill="1" applyBorder="1" applyAlignment="1">
      <alignment horizontal="center" vertical="center" wrapText="1"/>
    </xf>
    <xf numFmtId="166" fontId="28" fillId="6" borderId="39" xfId="0" applyNumberFormat="1" applyFont="1" applyFill="1" applyBorder="1" applyAlignment="1">
      <alignment horizontal="center" vertical="center" wrapText="1"/>
    </xf>
    <xf numFmtId="166" fontId="28" fillId="6" borderId="54" xfId="0" applyNumberFormat="1" applyFont="1" applyFill="1" applyBorder="1" applyAlignment="1">
      <alignment horizontal="center" vertical="center" wrapText="1"/>
    </xf>
    <xf numFmtId="166" fontId="28" fillId="8" borderId="36" xfId="0" applyNumberFormat="1" applyFont="1" applyFill="1" applyBorder="1" applyAlignment="1">
      <alignment horizontal="center" vertical="center" wrapText="1"/>
    </xf>
    <xf numFmtId="166" fontId="28" fillId="8" borderId="37" xfId="0" applyNumberFormat="1" applyFont="1" applyFill="1" applyBorder="1" applyAlignment="1">
      <alignment horizontal="center" vertical="center" wrapText="1"/>
    </xf>
    <xf numFmtId="166" fontId="28" fillId="8" borderId="39" xfId="0" applyNumberFormat="1" applyFont="1" applyFill="1" applyBorder="1" applyAlignment="1">
      <alignment horizontal="center" vertical="center" wrapText="1"/>
    </xf>
    <xf numFmtId="166" fontId="28" fillId="8" borderId="54" xfId="0" applyNumberFormat="1" applyFont="1" applyFill="1" applyBorder="1" applyAlignment="1">
      <alignment horizontal="center" vertical="center" wrapText="1"/>
    </xf>
    <xf numFmtId="166" fontId="28" fillId="7" borderId="40" xfId="0" applyNumberFormat="1" applyFont="1" applyFill="1" applyBorder="1" applyAlignment="1">
      <alignment horizontal="center" vertical="center" wrapText="1"/>
    </xf>
    <xf numFmtId="166" fontId="28" fillId="7" borderId="39" xfId="0" applyNumberFormat="1" applyFont="1" applyFill="1" applyBorder="1" applyAlignment="1">
      <alignment horizontal="center" vertical="center" wrapText="1"/>
    </xf>
    <xf numFmtId="166" fontId="28" fillId="7" borderId="37" xfId="0" applyNumberFormat="1" applyFont="1" applyFill="1" applyBorder="1" applyAlignment="1">
      <alignment horizontal="center" vertical="center" wrapText="1"/>
    </xf>
    <xf numFmtId="166" fontId="28" fillId="7" borderId="27" xfId="0" applyNumberFormat="1" applyFont="1" applyFill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6" fillId="0" borderId="44" xfId="0" applyFont="1" applyFill="1" applyBorder="1" applyAlignment="1">
      <alignment horizontal="center" vertical="center" wrapText="1"/>
    </xf>
    <xf numFmtId="0" fontId="26" fillId="0" borderId="44" xfId="0" applyFont="1" applyBorder="1" applyAlignment="1">
      <alignment vertical="center" wrapText="1"/>
    </xf>
    <xf numFmtId="0" fontId="26" fillId="0" borderId="44" xfId="0" applyFont="1" applyFill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6" fillId="0" borderId="48" xfId="0" applyFont="1" applyFill="1" applyBorder="1" applyAlignment="1">
      <alignment horizontal="center" vertical="center"/>
    </xf>
    <xf numFmtId="166" fontId="26" fillId="0" borderId="45" xfId="0" applyNumberFormat="1" applyFont="1" applyBorder="1" applyAlignment="1">
      <alignment horizontal="center" vertical="center"/>
    </xf>
    <xf numFmtId="166" fontId="26" fillId="0" borderId="48" xfId="0" applyNumberFormat="1" applyFont="1" applyBorder="1" applyAlignment="1">
      <alignment horizontal="center" vertical="center"/>
    </xf>
    <xf numFmtId="166" fontId="26" fillId="0" borderId="76" xfId="0" applyNumberFormat="1" applyFont="1" applyBorder="1" applyAlignment="1">
      <alignment horizontal="center" vertical="center"/>
    </xf>
    <xf numFmtId="166" fontId="26" fillId="0" borderId="0" xfId="0" applyNumberFormat="1" applyFont="1" applyBorder="1" applyAlignment="1">
      <alignment horizontal="center" vertical="center"/>
    </xf>
    <xf numFmtId="166" fontId="26" fillId="0" borderId="28" xfId="0" applyNumberFormat="1" applyFont="1" applyBorder="1" applyAlignment="1">
      <alignment horizontal="center" vertical="center"/>
    </xf>
    <xf numFmtId="166" fontId="26" fillId="0" borderId="1" xfId="0" applyNumberFormat="1" applyFont="1" applyBorder="1" applyAlignment="1">
      <alignment horizontal="center" vertical="center"/>
    </xf>
    <xf numFmtId="166" fontId="26" fillId="0" borderId="56" xfId="0" applyNumberFormat="1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6" fillId="0" borderId="29" xfId="0" applyFont="1" applyFill="1" applyBorder="1" applyAlignment="1">
      <alignment horizontal="center" vertical="center"/>
    </xf>
    <xf numFmtId="166" fontId="26" fillId="9" borderId="28" xfId="0" applyNumberFormat="1" applyFont="1" applyFill="1" applyBorder="1" applyAlignment="1">
      <alignment horizontal="center" vertical="center"/>
    </xf>
    <xf numFmtId="10" fontId="26" fillId="9" borderId="29" xfId="0" applyNumberFormat="1" applyFont="1" applyFill="1" applyBorder="1" applyAlignment="1">
      <alignment horizontal="center" vertical="center"/>
    </xf>
    <xf numFmtId="166" fontId="26" fillId="0" borderId="29" xfId="0" applyNumberFormat="1" applyFont="1" applyBorder="1" applyAlignment="1">
      <alignment horizontal="center" vertical="center"/>
    </xf>
    <xf numFmtId="166" fontId="26" fillId="0" borderId="74" xfId="0" applyNumberFormat="1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73" xfId="0" applyFont="1" applyFill="1" applyBorder="1" applyAlignment="1">
      <alignment horizontal="center" vertical="center"/>
    </xf>
    <xf numFmtId="166" fontId="26" fillId="0" borderId="52" xfId="0" applyNumberFormat="1" applyFont="1" applyBorder="1" applyAlignment="1">
      <alignment horizontal="center" vertical="center"/>
    </xf>
    <xf numFmtId="166" fontId="26" fillId="0" borderId="73" xfId="0" applyNumberFormat="1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6" fillId="0" borderId="41" xfId="0" applyFont="1" applyFill="1" applyBorder="1" applyAlignment="1">
      <alignment horizontal="center" vertical="center" wrapText="1"/>
    </xf>
    <xf numFmtId="0" fontId="26" fillId="0" borderId="41" xfId="0" applyFont="1" applyBorder="1" applyAlignment="1">
      <alignment vertical="center" wrapText="1"/>
    </xf>
    <xf numFmtId="0" fontId="26" fillId="0" borderId="41" xfId="0" applyFont="1" applyFill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6" fillId="0" borderId="77" xfId="0" applyFont="1" applyFill="1" applyBorder="1" applyAlignment="1">
      <alignment horizontal="center" vertical="center"/>
    </xf>
    <xf numFmtId="0" fontId="26" fillId="0" borderId="30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6" fillId="0" borderId="31" xfId="0" applyFont="1" applyFill="1" applyBorder="1" applyAlignment="1">
      <alignment horizontal="center" vertical="center" wrapText="1"/>
    </xf>
    <xf numFmtId="0" fontId="26" fillId="0" borderId="31" xfId="0" applyFont="1" applyBorder="1" applyAlignment="1">
      <alignment vertical="center" wrapText="1"/>
    </xf>
    <xf numFmtId="0" fontId="26" fillId="0" borderId="31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/>
    </xf>
    <xf numFmtId="166" fontId="26" fillId="0" borderId="30" xfId="0" applyNumberFormat="1" applyFont="1" applyBorder="1" applyAlignment="1">
      <alignment horizontal="center" vertical="center"/>
    </xf>
    <xf numFmtId="166" fontId="26" fillId="0" borderId="32" xfId="0" applyNumberFormat="1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0" fontId="26" fillId="0" borderId="37" xfId="0" applyFont="1" applyFill="1" applyBorder="1" applyAlignment="1">
      <alignment horizontal="center" vertical="center" wrapText="1"/>
    </xf>
    <xf numFmtId="0" fontId="26" fillId="0" borderId="37" xfId="0" applyFont="1" applyBorder="1" applyAlignment="1">
      <alignment vertical="center" wrapText="1"/>
    </xf>
    <xf numFmtId="0" fontId="26" fillId="0" borderId="37" xfId="0" applyFont="1" applyFill="1" applyBorder="1" applyAlignment="1">
      <alignment horizontal="center" vertical="center"/>
    </xf>
    <xf numFmtId="0" fontId="26" fillId="0" borderId="39" xfId="0" applyFont="1" applyFill="1" applyBorder="1" applyAlignment="1">
      <alignment horizontal="center" vertical="center"/>
    </xf>
    <xf numFmtId="166" fontId="26" fillId="0" borderId="36" xfId="0" applyNumberFormat="1" applyFont="1" applyBorder="1" applyAlignment="1">
      <alignment horizontal="center" vertical="center"/>
    </xf>
    <xf numFmtId="166" fontId="26" fillId="0" borderId="39" xfId="0" applyNumberFormat="1" applyFont="1" applyBorder="1" applyAlignment="1">
      <alignment horizontal="center" vertical="center"/>
    </xf>
    <xf numFmtId="0" fontId="26" fillId="8" borderId="45" xfId="0" applyFont="1" applyFill="1" applyBorder="1" applyAlignment="1">
      <alignment horizontal="center" vertical="center" wrapText="1"/>
    </xf>
    <xf numFmtId="0" fontId="26" fillId="8" borderId="44" xfId="0" applyFont="1" applyFill="1" applyBorder="1" applyAlignment="1">
      <alignment horizontal="center" vertical="center" wrapText="1"/>
    </xf>
    <xf numFmtId="0" fontId="28" fillId="8" borderId="44" xfId="0" applyFont="1" applyFill="1" applyBorder="1" applyAlignment="1">
      <alignment horizontal="center" vertical="center" wrapText="1"/>
    </xf>
    <xf numFmtId="0" fontId="26" fillId="8" borderId="44" xfId="0" applyFont="1" applyFill="1" applyBorder="1" applyAlignment="1">
      <alignment vertical="center" wrapText="1"/>
    </xf>
    <xf numFmtId="0" fontId="26" fillId="0" borderId="44" xfId="0" applyFont="1" applyFill="1" applyBorder="1" applyAlignment="1">
      <alignment vertical="center" wrapText="1"/>
    </xf>
    <xf numFmtId="166" fontId="26" fillId="0" borderId="34" xfId="0" applyNumberFormat="1" applyFont="1" applyBorder="1" applyAlignment="1">
      <alignment horizontal="center" vertical="center"/>
    </xf>
    <xf numFmtId="166" fontId="26" fillId="0" borderId="52" xfId="0" applyNumberFormat="1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6" fillId="0" borderId="44" xfId="0" applyFont="1" applyBorder="1" applyAlignment="1">
      <alignment horizontal="left" vertical="center" wrapText="1"/>
    </xf>
    <xf numFmtId="0" fontId="26" fillId="0" borderId="31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center" vertical="center" wrapText="1"/>
    </xf>
    <xf numFmtId="0" fontId="26" fillId="0" borderId="37" xfId="0" applyFont="1" applyFill="1" applyBorder="1" applyAlignment="1">
      <alignment horizontal="left" vertical="center" wrapText="1"/>
    </xf>
    <xf numFmtId="0" fontId="25" fillId="0" borderId="37" xfId="0" applyFont="1" applyBorder="1" applyAlignment="1">
      <alignment horizontal="center" vertical="center"/>
    </xf>
    <xf numFmtId="0" fontId="26" fillId="0" borderId="45" xfId="0" applyFont="1" applyFill="1" applyBorder="1" applyAlignment="1">
      <alignment horizontal="center" vertical="center" wrapText="1"/>
    </xf>
    <xf numFmtId="0" fontId="28" fillId="0" borderId="44" xfId="0" applyFont="1" applyFill="1" applyBorder="1" applyAlignment="1">
      <alignment horizontal="center" vertical="center" wrapText="1"/>
    </xf>
    <xf numFmtId="0" fontId="26" fillId="0" borderId="44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0" fontId="26" fillId="0" borderId="3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35" xfId="0" applyFont="1" applyFill="1" applyBorder="1" applyAlignment="1">
      <alignment horizontal="center" vertical="center"/>
    </xf>
    <xf numFmtId="166" fontId="26" fillId="0" borderId="34" xfId="0" applyNumberFormat="1" applyFont="1" applyBorder="1" applyAlignment="1">
      <alignment horizontal="center" vertical="center"/>
    </xf>
    <xf numFmtId="166" fontId="26" fillId="0" borderId="4" xfId="0" applyNumberFormat="1" applyFont="1" applyBorder="1" applyAlignment="1">
      <alignment horizontal="center" vertical="center"/>
    </xf>
    <xf numFmtId="166" fontId="26" fillId="0" borderId="71" xfId="0" applyNumberFormat="1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166" fontId="26" fillId="0" borderId="2" xfId="0" applyNumberFormat="1" applyFont="1" applyBorder="1" applyAlignment="1">
      <alignment horizontal="center" vertical="center"/>
    </xf>
    <xf numFmtId="166" fontId="26" fillId="0" borderId="1" xfId="0" applyNumberFormat="1" applyFont="1" applyBorder="1" applyAlignment="1">
      <alignment vertical="center"/>
    </xf>
    <xf numFmtId="166" fontId="26" fillId="0" borderId="29" xfId="0" applyNumberFormat="1" applyFont="1" applyBorder="1" applyAlignment="1">
      <alignment vertic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horizontal="center" vertical="center"/>
    </xf>
    <xf numFmtId="10" fontId="25" fillId="0" borderId="0" xfId="0" applyNumberFormat="1" applyFont="1" applyAlignment="1">
      <alignment horizontal="center" vertical="center"/>
    </xf>
    <xf numFmtId="167" fontId="26" fillId="0" borderId="45" xfId="0" applyNumberFormat="1" applyFont="1" applyBorder="1" applyAlignment="1">
      <alignment horizontal="center" vertical="center"/>
    </xf>
    <xf numFmtId="167" fontId="26" fillId="0" borderId="48" xfId="0" applyNumberFormat="1" applyFont="1" applyBorder="1" applyAlignment="1">
      <alignment horizontal="center" vertical="center"/>
    </xf>
    <xf numFmtId="167" fontId="26" fillId="0" borderId="76" xfId="0" applyNumberFormat="1" applyFont="1" applyBorder="1" applyAlignment="1">
      <alignment horizontal="center" vertical="center"/>
    </xf>
    <xf numFmtId="167" fontId="26" fillId="0" borderId="28" xfId="0" applyNumberFormat="1" applyFont="1" applyBorder="1" applyAlignment="1">
      <alignment horizontal="center" vertical="center"/>
    </xf>
    <xf numFmtId="167" fontId="26" fillId="0" borderId="29" xfId="0" applyNumberFormat="1" applyFont="1" applyBorder="1" applyAlignment="1">
      <alignment horizontal="center" vertical="center"/>
    </xf>
    <xf numFmtId="167" fontId="26" fillId="0" borderId="74" xfId="0" applyNumberFormat="1" applyFont="1" applyBorder="1" applyAlignment="1">
      <alignment horizontal="center" vertical="center"/>
    </xf>
    <xf numFmtId="167" fontId="26" fillId="0" borderId="52" xfId="0" applyNumberFormat="1" applyFont="1" applyBorder="1" applyAlignment="1">
      <alignment horizontal="center" vertical="center"/>
    </xf>
    <xf numFmtId="167" fontId="26" fillId="0" borderId="73" xfId="0" applyNumberFormat="1" applyFont="1" applyBorder="1" applyAlignment="1">
      <alignment horizontal="center" vertical="center"/>
    </xf>
    <xf numFmtId="167" fontId="26" fillId="0" borderId="76" xfId="0" applyNumberFormat="1" applyFont="1" applyBorder="1" applyAlignment="1">
      <alignment horizontal="center" vertical="center"/>
    </xf>
    <xf numFmtId="167" fontId="26" fillId="0" borderId="77" xfId="0" applyNumberFormat="1" applyFont="1" applyBorder="1" applyAlignment="1">
      <alignment horizontal="center" vertical="center"/>
    </xf>
    <xf numFmtId="167" fontId="26" fillId="0" borderId="30" xfId="0" applyNumberFormat="1" applyFont="1" applyBorder="1" applyAlignment="1">
      <alignment horizontal="center" vertical="center"/>
    </xf>
    <xf numFmtId="167" fontId="26" fillId="0" borderId="32" xfId="0" applyNumberFormat="1" applyFont="1" applyBorder="1" applyAlignment="1">
      <alignment horizontal="center" vertical="center"/>
    </xf>
    <xf numFmtId="167" fontId="26" fillId="0" borderId="36" xfId="0" applyNumberFormat="1" applyFont="1" applyBorder="1" applyAlignment="1">
      <alignment horizontal="center" vertical="center"/>
    </xf>
    <xf numFmtId="167" fontId="26" fillId="0" borderId="39" xfId="0" applyNumberFormat="1" applyFont="1" applyBorder="1" applyAlignment="1">
      <alignment horizontal="center" vertical="center"/>
    </xf>
    <xf numFmtId="167" fontId="26" fillId="0" borderId="34" xfId="0" applyNumberFormat="1" applyFont="1" applyBorder="1" applyAlignment="1">
      <alignment horizontal="center" vertical="center"/>
    </xf>
    <xf numFmtId="167" fontId="26" fillId="0" borderId="52" xfId="0" applyNumberFormat="1" applyFont="1" applyBorder="1" applyAlignment="1">
      <alignment horizontal="center" vertical="center"/>
    </xf>
    <xf numFmtId="167" fontId="26" fillId="0" borderId="34" xfId="0" applyNumberFormat="1" applyFont="1" applyBorder="1" applyAlignment="1">
      <alignment horizontal="center" vertical="center"/>
    </xf>
    <xf numFmtId="167" fontId="26" fillId="0" borderId="2" xfId="0" applyNumberFormat="1" applyFont="1" applyBorder="1" applyAlignment="1">
      <alignment horizontal="center" vertical="center"/>
    </xf>
    <xf numFmtId="167" fontId="26" fillId="0" borderId="4" xfId="0" applyNumberFormat="1" applyFont="1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167" fontId="26" fillId="0" borderId="71" xfId="0" applyNumberFormat="1" applyFont="1" applyBorder="1" applyAlignment="1">
      <alignment horizontal="center" vertical="center"/>
    </xf>
    <xf numFmtId="167" fontId="26" fillId="0" borderId="2" xfId="0" applyNumberFormat="1" applyFont="1" applyBorder="1" applyAlignment="1">
      <alignment horizontal="center" vertical="center"/>
    </xf>
    <xf numFmtId="167" fontId="26" fillId="9" borderId="45" xfId="0" applyNumberFormat="1" applyFont="1" applyFill="1" applyBorder="1" applyAlignment="1" applyProtection="1">
      <alignment horizontal="center" vertical="center"/>
      <protection locked="0"/>
    </xf>
    <xf numFmtId="10" fontId="26" fillId="9" borderId="48" xfId="0" applyNumberFormat="1" applyFont="1" applyFill="1" applyBorder="1" applyAlignment="1" applyProtection="1">
      <alignment horizontal="center" vertical="center"/>
      <protection locked="0"/>
    </xf>
    <xf numFmtId="167" fontId="26" fillId="9" borderId="28" xfId="0" applyNumberFormat="1" applyFont="1" applyFill="1" applyBorder="1" applyAlignment="1" applyProtection="1">
      <alignment horizontal="center" vertical="center"/>
      <protection locked="0"/>
    </xf>
    <xf numFmtId="10" fontId="26" fillId="9" borderId="29" xfId="0" applyNumberFormat="1" applyFont="1" applyFill="1" applyBorder="1" applyAlignment="1" applyProtection="1">
      <alignment horizontal="center" vertical="center"/>
      <protection locked="0"/>
    </xf>
    <xf numFmtId="167" fontId="26" fillId="9" borderId="52" xfId="0" applyNumberFormat="1" applyFont="1" applyFill="1" applyBorder="1" applyAlignment="1" applyProtection="1">
      <alignment horizontal="center" vertical="center"/>
      <protection locked="0"/>
    </xf>
    <xf numFmtId="10" fontId="26" fillId="9" borderId="73" xfId="0" applyNumberFormat="1" applyFont="1" applyFill="1" applyBorder="1" applyAlignment="1" applyProtection="1">
      <alignment horizontal="center" vertical="center"/>
      <protection locked="0"/>
    </xf>
    <xf numFmtId="167" fontId="26" fillId="9" borderId="76" xfId="0" applyNumberFormat="1" applyFont="1" applyFill="1" applyBorder="1" applyAlignment="1" applyProtection="1">
      <alignment horizontal="center" vertical="center"/>
      <protection locked="0"/>
    </xf>
    <xf numFmtId="10" fontId="26" fillId="9" borderId="77" xfId="0" applyNumberFormat="1" applyFont="1" applyFill="1" applyBorder="1" applyAlignment="1" applyProtection="1">
      <alignment horizontal="center" vertical="center"/>
      <protection locked="0"/>
    </xf>
    <xf numFmtId="167" fontId="26" fillId="9" borderId="30" xfId="0" applyNumberFormat="1" applyFont="1" applyFill="1" applyBorder="1" applyAlignment="1" applyProtection="1">
      <alignment horizontal="center" vertical="center"/>
      <protection locked="0"/>
    </xf>
    <xf numFmtId="10" fontId="26" fillId="9" borderId="32" xfId="0" applyNumberFormat="1" applyFont="1" applyFill="1" applyBorder="1" applyAlignment="1" applyProtection="1">
      <alignment horizontal="center" vertical="center"/>
      <protection locked="0"/>
    </xf>
    <xf numFmtId="167" fontId="26" fillId="9" borderId="36" xfId="0" applyNumberFormat="1" applyFont="1" applyFill="1" applyBorder="1" applyAlignment="1" applyProtection="1">
      <alignment horizontal="center" vertical="center"/>
      <protection locked="0"/>
    </xf>
    <xf numFmtId="10" fontId="26" fillId="9" borderId="39" xfId="0" applyNumberFormat="1" applyFont="1" applyFill="1" applyBorder="1" applyAlignment="1" applyProtection="1">
      <alignment horizontal="center" vertical="center"/>
      <protection locked="0"/>
    </xf>
    <xf numFmtId="167" fontId="26" fillId="9" borderId="34" xfId="0" applyNumberFormat="1" applyFont="1" applyFill="1" applyBorder="1" applyAlignment="1" applyProtection="1">
      <alignment horizontal="center" vertical="center"/>
      <protection locked="0"/>
    </xf>
    <xf numFmtId="10" fontId="26" fillId="9" borderId="3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center" vertical="center"/>
    </xf>
    <xf numFmtId="166" fontId="8" fillId="0" borderId="0" xfId="0" applyNumberFormat="1" applyFont="1" applyAlignment="1" applyProtection="1">
      <alignment horizontal="center" vertical="center"/>
    </xf>
    <xf numFmtId="10" fontId="8" fillId="0" borderId="0" xfId="0" applyNumberFormat="1" applyFont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/>
    </xf>
    <xf numFmtId="0" fontId="8" fillId="0" borderId="0" xfId="0" applyFont="1" applyFill="1" applyProtection="1"/>
    <xf numFmtId="0" fontId="8" fillId="0" borderId="0" xfId="0" applyFont="1" applyFill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left"/>
    </xf>
    <xf numFmtId="0" fontId="8" fillId="0" borderId="7" xfId="0" applyFont="1" applyFill="1" applyBorder="1" applyProtection="1"/>
    <xf numFmtId="0" fontId="10" fillId="0" borderId="7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left"/>
    </xf>
    <xf numFmtId="0" fontId="11" fillId="0" borderId="7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3" borderId="25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Protection="1"/>
    <xf numFmtId="164" fontId="8" fillId="0" borderId="8" xfId="0" quotePrefix="1" applyNumberFormat="1" applyFont="1" applyFill="1" applyBorder="1" applyAlignment="1" applyProtection="1">
      <alignment horizontal="left"/>
    </xf>
    <xf numFmtId="0" fontId="8" fillId="0" borderId="11" xfId="0" applyFont="1" applyFill="1" applyBorder="1" applyAlignment="1" applyProtection="1">
      <alignment horizontal="right"/>
    </xf>
    <xf numFmtId="0" fontId="8" fillId="4" borderId="12" xfId="0" applyFont="1" applyFill="1" applyBorder="1" applyProtection="1"/>
    <xf numFmtId="0" fontId="8" fillId="4" borderId="14" xfId="0" applyFont="1" applyFill="1" applyBorder="1" applyProtection="1"/>
    <xf numFmtId="0" fontId="10" fillId="0" borderId="15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vertical="center" wrapText="1"/>
    </xf>
    <xf numFmtId="0" fontId="8" fillId="0" borderId="16" xfId="0" applyFont="1" applyFill="1" applyBorder="1" applyAlignment="1" applyProtection="1">
      <alignment horizontal="right" vertical="center"/>
    </xf>
    <xf numFmtId="2" fontId="8" fillId="2" borderId="17" xfId="0" applyNumberFormat="1" applyFont="1" applyFill="1" applyBorder="1" applyAlignment="1" applyProtection="1">
      <alignment vertical="center"/>
    </xf>
    <xf numFmtId="2" fontId="8" fillId="2" borderId="84" xfId="0" applyNumberFormat="1" applyFont="1" applyFill="1" applyBorder="1" applyAlignment="1" applyProtection="1">
      <alignment vertical="center"/>
    </xf>
    <xf numFmtId="165" fontId="10" fillId="2" borderId="18" xfId="1" applyNumberFormat="1" applyFont="1" applyFill="1" applyBorder="1" applyAlignment="1" applyProtection="1">
      <alignment horizontal="center" vertical="center"/>
    </xf>
    <xf numFmtId="0" fontId="10" fillId="0" borderId="19" xfId="0" applyFont="1" applyFill="1" applyBorder="1" applyAlignment="1" applyProtection="1">
      <alignment vertical="center"/>
    </xf>
    <xf numFmtId="2" fontId="8" fillId="5" borderId="17" xfId="0" applyNumberFormat="1" applyFont="1" applyFill="1" applyBorder="1" applyAlignment="1" applyProtection="1">
      <alignment vertical="center"/>
    </xf>
    <xf numFmtId="2" fontId="8" fillId="5" borderId="7" xfId="0" applyNumberFormat="1" applyFont="1" applyFill="1" applyBorder="1" applyAlignment="1" applyProtection="1">
      <alignment vertical="center"/>
    </xf>
    <xf numFmtId="165" fontId="10" fillId="5" borderId="18" xfId="1" applyNumberFormat="1" applyFont="1" applyFill="1" applyBorder="1" applyAlignment="1" applyProtection="1">
      <alignment horizontal="center" vertical="center"/>
    </xf>
    <xf numFmtId="2" fontId="8" fillId="6" borderId="17" xfId="0" applyNumberFormat="1" applyFont="1" applyFill="1" applyBorder="1" applyAlignment="1" applyProtection="1">
      <alignment vertical="center"/>
    </xf>
    <xf numFmtId="2" fontId="8" fillId="6" borderId="7" xfId="0" applyNumberFormat="1" applyFont="1" applyFill="1" applyBorder="1" applyAlignment="1" applyProtection="1">
      <alignment vertical="center"/>
    </xf>
    <xf numFmtId="165" fontId="12" fillId="6" borderId="18" xfId="1" applyNumberFormat="1" applyFont="1" applyFill="1" applyBorder="1" applyAlignment="1" applyProtection="1">
      <alignment horizontal="center" vertical="center"/>
    </xf>
    <xf numFmtId="2" fontId="8" fillId="8" borderId="17" xfId="0" applyNumberFormat="1" applyFont="1" applyFill="1" applyBorder="1" applyAlignment="1" applyProtection="1">
      <alignment vertical="center"/>
    </xf>
    <xf numFmtId="2" fontId="8" fillId="8" borderId="7" xfId="0" applyNumberFormat="1" applyFont="1" applyFill="1" applyBorder="1" applyAlignment="1" applyProtection="1">
      <alignment vertical="center"/>
    </xf>
    <xf numFmtId="165" fontId="10" fillId="8" borderId="18" xfId="1" applyNumberFormat="1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vertical="center"/>
    </xf>
    <xf numFmtId="0" fontId="8" fillId="0" borderId="21" xfId="0" applyFont="1" applyFill="1" applyBorder="1" applyAlignment="1" applyProtection="1">
      <alignment vertical="center" wrapText="1"/>
    </xf>
    <xf numFmtId="0" fontId="8" fillId="0" borderId="21" xfId="0" applyFont="1" applyFill="1" applyBorder="1" applyAlignment="1" applyProtection="1">
      <alignment horizontal="right" vertical="center"/>
    </xf>
    <xf numFmtId="2" fontId="8" fillId="7" borderId="22" xfId="0" applyNumberFormat="1" applyFont="1" applyFill="1" applyBorder="1" applyAlignment="1" applyProtection="1">
      <alignment vertical="center"/>
    </xf>
    <xf numFmtId="2" fontId="8" fillId="7" borderId="68" xfId="0" applyNumberFormat="1" applyFont="1" applyFill="1" applyBorder="1" applyAlignment="1" applyProtection="1">
      <alignment vertical="center"/>
    </xf>
    <xf numFmtId="165" fontId="10" fillId="7" borderId="24" xfId="1" applyNumberFormat="1" applyFont="1" applyFill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/>
    </xf>
    <xf numFmtId="0" fontId="8" fillId="0" borderId="54" xfId="0" applyFont="1" applyBorder="1" applyAlignment="1" applyProtection="1">
      <alignment horizontal="center"/>
    </xf>
    <xf numFmtId="0" fontId="8" fillId="0" borderId="27" xfId="0" applyFont="1" applyBorder="1" applyAlignment="1" applyProtection="1">
      <alignment horizontal="center"/>
    </xf>
    <xf numFmtId="166" fontId="11" fillId="0" borderId="68" xfId="0" applyNumberFormat="1" applyFont="1" applyBorder="1" applyAlignment="1" applyProtection="1">
      <alignment horizontal="center" vertical="center"/>
    </xf>
    <xf numFmtId="166" fontId="11" fillId="0" borderId="23" xfId="0" applyNumberFormat="1" applyFont="1" applyBorder="1" applyAlignment="1" applyProtection="1">
      <alignment horizontal="center" vertical="center"/>
    </xf>
    <xf numFmtId="166" fontId="11" fillId="0" borderId="0" xfId="0" applyNumberFormat="1" applyFont="1" applyBorder="1" applyAlignment="1" applyProtection="1">
      <alignment horizontal="center" vertical="center"/>
    </xf>
    <xf numFmtId="0" fontId="3" fillId="0" borderId="36" xfId="0" applyFont="1" applyFill="1" applyBorder="1" applyAlignment="1" applyProtection="1">
      <alignment horizontal="center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9" xfId="0" applyFont="1" applyFill="1" applyBorder="1" applyAlignment="1" applyProtection="1">
      <alignment horizontal="center" vertical="center" wrapText="1"/>
    </xf>
    <xf numFmtId="0" fontId="13" fillId="0" borderId="36" xfId="0" applyFont="1" applyFill="1" applyBorder="1" applyAlignment="1" applyProtection="1">
      <alignment horizontal="center" vertical="center" wrapText="1"/>
    </xf>
    <xf numFmtId="0" fontId="13" fillId="0" borderId="37" xfId="0" applyFont="1" applyFill="1" applyBorder="1" applyAlignment="1" applyProtection="1">
      <alignment horizontal="center" vertical="center" wrapText="1"/>
    </xf>
    <xf numFmtId="0" fontId="13" fillId="0" borderId="40" xfId="0" applyFont="1" applyFill="1" applyBorder="1" applyAlignment="1" applyProtection="1">
      <alignment horizontal="center" vertical="center" wrapText="1"/>
    </xf>
    <xf numFmtId="0" fontId="13" fillId="0" borderId="38" xfId="0" applyFont="1" applyFill="1" applyBorder="1" applyAlignment="1" applyProtection="1">
      <alignment horizontal="center" vertical="center" wrapText="1"/>
    </xf>
    <xf numFmtId="0" fontId="3" fillId="9" borderId="39" xfId="0" applyFont="1" applyFill="1" applyBorder="1" applyAlignment="1" applyProtection="1">
      <alignment horizontal="center" vertical="center" wrapText="1"/>
    </xf>
    <xf numFmtId="166" fontId="13" fillId="9" borderId="25" xfId="0" applyNumberFormat="1" applyFont="1" applyFill="1" applyBorder="1" applyAlignment="1" applyProtection="1">
      <alignment horizontal="center" vertical="center" wrapText="1"/>
    </xf>
    <xf numFmtId="10" fontId="13" fillId="9" borderId="26" xfId="1" applyNumberFormat="1" applyFont="1" applyFill="1" applyBorder="1" applyAlignment="1" applyProtection="1">
      <alignment horizontal="center" vertical="center" wrapText="1"/>
    </xf>
    <xf numFmtId="10" fontId="13" fillId="0" borderId="25" xfId="1" applyNumberFormat="1" applyFont="1" applyFill="1" applyBorder="1" applyAlignment="1" applyProtection="1">
      <alignment horizontal="center" vertical="center" wrapText="1"/>
    </xf>
    <xf numFmtId="10" fontId="13" fillId="0" borderId="26" xfId="1" applyNumberFormat="1" applyFont="1" applyFill="1" applyBorder="1" applyAlignment="1" applyProtection="1">
      <alignment horizontal="center" vertical="center" wrapText="1"/>
    </xf>
    <xf numFmtId="10" fontId="13" fillId="4" borderId="25" xfId="1" applyNumberFormat="1" applyFont="1" applyFill="1" applyBorder="1" applyAlignment="1" applyProtection="1">
      <alignment horizontal="center" vertical="center" wrapText="1"/>
    </xf>
    <xf numFmtId="166" fontId="13" fillId="4" borderId="37" xfId="0" applyNumberFormat="1" applyFont="1" applyFill="1" applyBorder="1" applyAlignment="1" applyProtection="1">
      <alignment horizontal="center" vertical="center" wrapText="1"/>
    </xf>
    <xf numFmtId="166" fontId="13" fillId="4" borderId="54" xfId="0" applyNumberFormat="1" applyFont="1" applyFill="1" applyBorder="1" applyAlignment="1" applyProtection="1">
      <alignment horizontal="center" vertical="center" wrapText="1"/>
    </xf>
    <xf numFmtId="166" fontId="13" fillId="2" borderId="36" xfId="0" applyNumberFormat="1" applyFont="1" applyFill="1" applyBorder="1" applyAlignment="1" applyProtection="1">
      <alignment horizontal="center" vertical="center" wrapText="1"/>
    </xf>
    <xf numFmtId="166" fontId="13" fillId="2" borderId="37" xfId="0" applyNumberFormat="1" applyFont="1" applyFill="1" applyBorder="1" applyAlignment="1" applyProtection="1">
      <alignment horizontal="center" vertical="center" wrapText="1"/>
    </xf>
    <xf numFmtId="166" fontId="13" fillId="2" borderId="39" xfId="0" applyNumberFormat="1" applyFont="1" applyFill="1" applyBorder="1" applyAlignment="1" applyProtection="1">
      <alignment horizontal="center" vertical="center" wrapText="1"/>
    </xf>
    <xf numFmtId="166" fontId="13" fillId="2" borderId="54" xfId="0" applyNumberFormat="1" applyFont="1" applyFill="1" applyBorder="1" applyAlignment="1" applyProtection="1">
      <alignment horizontal="center" vertical="center" wrapText="1"/>
    </xf>
    <xf numFmtId="166" fontId="13" fillId="5" borderId="36" xfId="0" applyNumberFormat="1" applyFont="1" applyFill="1" applyBorder="1" applyAlignment="1" applyProtection="1">
      <alignment horizontal="center" vertical="center" wrapText="1"/>
    </xf>
    <xf numFmtId="166" fontId="13" fillId="5" borderId="37" xfId="0" applyNumberFormat="1" applyFont="1" applyFill="1" applyBorder="1" applyAlignment="1" applyProtection="1">
      <alignment horizontal="center" vertical="center" wrapText="1"/>
    </xf>
    <xf numFmtId="166" fontId="13" fillId="5" borderId="39" xfId="0" applyNumberFormat="1" applyFont="1" applyFill="1" applyBorder="1" applyAlignment="1" applyProtection="1">
      <alignment horizontal="center" vertical="center" wrapText="1"/>
    </xf>
    <xf numFmtId="166" fontId="13" fillId="5" borderId="54" xfId="0" applyNumberFormat="1" applyFont="1" applyFill="1" applyBorder="1" applyAlignment="1" applyProtection="1">
      <alignment horizontal="center" vertical="center" wrapText="1"/>
    </xf>
    <xf numFmtId="166" fontId="13" fillId="6" borderId="36" xfId="0" applyNumberFormat="1" applyFont="1" applyFill="1" applyBorder="1" applyAlignment="1" applyProtection="1">
      <alignment horizontal="center" vertical="center" wrapText="1"/>
    </xf>
    <xf numFmtId="166" fontId="13" fillId="6" borderId="37" xfId="0" applyNumberFormat="1" applyFont="1" applyFill="1" applyBorder="1" applyAlignment="1" applyProtection="1">
      <alignment horizontal="center" vertical="center" wrapText="1"/>
    </xf>
    <xf numFmtId="166" fontId="13" fillId="6" borderId="39" xfId="0" applyNumberFormat="1" applyFont="1" applyFill="1" applyBorder="1" applyAlignment="1" applyProtection="1">
      <alignment horizontal="center" vertical="center" wrapText="1"/>
    </xf>
    <xf numFmtId="166" fontId="13" fillId="6" borderId="54" xfId="0" applyNumberFormat="1" applyFont="1" applyFill="1" applyBorder="1" applyAlignment="1" applyProtection="1">
      <alignment horizontal="center" vertical="center" wrapText="1"/>
    </xf>
    <xf numFmtId="166" fontId="13" fillId="8" borderId="36" xfId="0" applyNumberFormat="1" applyFont="1" applyFill="1" applyBorder="1" applyAlignment="1" applyProtection="1">
      <alignment horizontal="center" vertical="center" wrapText="1"/>
    </xf>
    <xf numFmtId="166" fontId="13" fillId="8" borderId="37" xfId="0" applyNumberFormat="1" applyFont="1" applyFill="1" applyBorder="1" applyAlignment="1" applyProtection="1">
      <alignment horizontal="center" vertical="center" wrapText="1"/>
    </xf>
    <xf numFmtId="166" fontId="13" fillId="8" borderId="39" xfId="0" applyNumberFormat="1" applyFont="1" applyFill="1" applyBorder="1" applyAlignment="1" applyProtection="1">
      <alignment horizontal="center" vertical="center" wrapText="1"/>
    </xf>
    <xf numFmtId="166" fontId="13" fillId="8" borderId="54" xfId="0" applyNumberFormat="1" applyFont="1" applyFill="1" applyBorder="1" applyAlignment="1" applyProtection="1">
      <alignment horizontal="center" vertical="center" wrapText="1"/>
    </xf>
    <xf numFmtId="166" fontId="13" fillId="7" borderId="40" xfId="0" applyNumberFormat="1" applyFont="1" applyFill="1" applyBorder="1" applyAlignment="1" applyProtection="1">
      <alignment horizontal="center" vertical="center" wrapText="1"/>
    </xf>
    <xf numFmtId="166" fontId="13" fillId="7" borderId="37" xfId="0" applyNumberFormat="1" applyFont="1" applyFill="1" applyBorder="1" applyAlignment="1" applyProtection="1">
      <alignment horizontal="center" vertical="center" wrapText="1"/>
    </xf>
    <xf numFmtId="166" fontId="13" fillId="7" borderId="27" xfId="0" applyNumberFormat="1" applyFont="1" applyFill="1" applyBorder="1" applyAlignment="1" applyProtection="1">
      <alignment horizontal="center" vertical="center" wrapText="1"/>
    </xf>
    <xf numFmtId="0" fontId="6" fillId="0" borderId="28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56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56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7" fillId="0" borderId="55" xfId="0" applyFont="1" applyFill="1" applyBorder="1" applyAlignment="1" applyProtection="1">
      <alignment horizontal="center" vertical="center"/>
    </xf>
    <xf numFmtId="167" fontId="7" fillId="0" borderId="1" xfId="0" applyNumberFormat="1" applyFont="1" applyFill="1" applyBorder="1" applyAlignment="1" applyProtection="1">
      <alignment horizontal="center" vertical="center"/>
    </xf>
    <xf numFmtId="167" fontId="7" fillId="0" borderId="2" xfId="0" applyNumberFormat="1" applyFont="1" applyFill="1" applyBorder="1" applyAlignment="1" applyProtection="1">
      <alignment horizontal="center" vertical="center"/>
    </xf>
    <xf numFmtId="167" fontId="8" fillId="0" borderId="41" xfId="0" applyNumberFormat="1" applyFont="1" applyBorder="1" applyAlignment="1" applyProtection="1">
      <alignment horizontal="center" vertical="center"/>
    </xf>
    <xf numFmtId="166" fontId="8" fillId="0" borderId="41" xfId="0" applyNumberFormat="1" applyFont="1" applyBorder="1" applyAlignment="1" applyProtection="1">
      <alignment horizontal="center" vertical="center"/>
    </xf>
    <xf numFmtId="166" fontId="8" fillId="0" borderId="66" xfId="0" applyNumberFormat="1" applyFont="1" applyBorder="1" applyAlignment="1" applyProtection="1">
      <alignment horizontal="center" vertical="center"/>
    </xf>
    <xf numFmtId="166" fontId="8" fillId="0" borderId="28" xfId="0" applyNumberFormat="1" applyFont="1" applyBorder="1" applyAlignment="1" applyProtection="1">
      <alignment horizontal="center" vertical="center"/>
    </xf>
    <xf numFmtId="0" fontId="6" fillId="0" borderId="71" xfId="0" applyFont="1" applyFill="1" applyBorder="1" applyAlignment="1" applyProtection="1">
      <alignment horizontal="center" vertical="center" wrapText="1"/>
    </xf>
    <xf numFmtId="167" fontId="8" fillId="0" borderId="71" xfId="0" applyNumberFormat="1" applyFont="1" applyBorder="1" applyAlignment="1" applyProtection="1">
      <alignment horizontal="center" vertical="center"/>
    </xf>
    <xf numFmtId="166" fontId="8" fillId="0" borderId="71" xfId="0" applyNumberFormat="1" applyFont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80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55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52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80" xfId="0" applyFont="1" applyFill="1" applyBorder="1" applyAlignment="1" applyProtection="1">
      <alignment horizontal="center" vertical="center"/>
    </xf>
    <xf numFmtId="0" fontId="7" fillId="0" borderId="43" xfId="0" applyFont="1" applyFill="1" applyBorder="1" applyAlignment="1" applyProtection="1">
      <alignment horizontal="center" vertical="center"/>
    </xf>
    <xf numFmtId="0" fontId="7" fillId="0" borderId="81" xfId="0" applyFont="1" applyFill="1" applyBorder="1" applyAlignment="1" applyProtection="1">
      <alignment horizontal="center" vertical="center"/>
    </xf>
    <xf numFmtId="0" fontId="6" fillId="0" borderId="45" xfId="0" applyFont="1" applyFill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/>
    </xf>
    <xf numFmtId="49" fontId="7" fillId="0" borderId="44" xfId="0" applyNumberFormat="1" applyFont="1" applyBorder="1" applyAlignment="1" applyProtection="1">
      <alignment horizontal="center" vertical="center"/>
    </xf>
    <xf numFmtId="0" fontId="6" fillId="0" borderId="46" xfId="0" applyFont="1" applyFill="1" applyBorder="1" applyAlignment="1" applyProtection="1">
      <alignment horizontal="center" vertical="center" wrapText="1"/>
    </xf>
    <xf numFmtId="0" fontId="6" fillId="0" borderId="44" xfId="0" applyFont="1" applyFill="1" applyBorder="1" applyAlignment="1" applyProtection="1">
      <alignment horizontal="center" vertical="center" wrapText="1"/>
    </xf>
    <xf numFmtId="0" fontId="6" fillId="0" borderId="61" xfId="0" applyFont="1" applyFill="1" applyBorder="1" applyAlignment="1" applyProtection="1">
      <alignment horizontal="center" vertical="center" wrapText="1"/>
    </xf>
    <xf numFmtId="0" fontId="6" fillId="0" borderId="44" xfId="0" applyFont="1" applyFill="1" applyBorder="1" applyAlignment="1" applyProtection="1">
      <alignment horizontal="center" vertical="center"/>
    </xf>
    <xf numFmtId="0" fontId="7" fillId="0" borderId="44" xfId="0" applyFont="1" applyFill="1" applyBorder="1" applyAlignment="1" applyProtection="1">
      <alignment horizontal="center" vertical="center"/>
    </xf>
    <xf numFmtId="0" fontId="7" fillId="0" borderId="61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0" fontId="6" fillId="0" borderId="57" xfId="0" applyFont="1" applyFill="1" applyBorder="1" applyAlignment="1" applyProtection="1">
      <alignment horizontal="center" vertical="center" wrapText="1"/>
    </xf>
    <xf numFmtId="0" fontId="6" fillId="0" borderId="31" xfId="0" applyFont="1" applyFill="1" applyBorder="1" applyAlignment="1" applyProtection="1">
      <alignment horizontal="center" vertical="center"/>
    </xf>
    <xf numFmtId="0" fontId="7" fillId="0" borderId="57" xfId="0" applyFont="1" applyFill="1" applyBorder="1" applyAlignment="1" applyProtection="1">
      <alignment horizontal="center" vertical="center"/>
    </xf>
    <xf numFmtId="0" fontId="7" fillId="0" borderId="31" xfId="0" applyFont="1" applyFill="1" applyBorder="1" applyAlignment="1" applyProtection="1">
      <alignment horizontal="center" vertical="center"/>
    </xf>
    <xf numFmtId="0" fontId="7" fillId="0" borderId="72" xfId="0" applyFont="1" applyFill="1" applyBorder="1" applyAlignment="1" applyProtection="1">
      <alignment horizontal="center" vertical="center"/>
    </xf>
    <xf numFmtId="0" fontId="7" fillId="0" borderId="82" xfId="0" applyFont="1" applyFill="1" applyBorder="1" applyAlignment="1" applyProtection="1">
      <alignment horizontal="center" vertical="center"/>
    </xf>
    <xf numFmtId="0" fontId="7" fillId="0" borderId="41" xfId="0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</xf>
    <xf numFmtId="0" fontId="6" fillId="0" borderId="42" xfId="0" applyFont="1" applyFill="1" applyBorder="1" applyAlignment="1" applyProtection="1">
      <alignment horizontal="center" vertical="center" wrapText="1"/>
    </xf>
    <xf numFmtId="0" fontId="6" fillId="0" borderId="32" xfId="0" applyFont="1" applyFill="1" applyBorder="1" applyAlignment="1" applyProtection="1">
      <alignment horizontal="center" vertical="center"/>
    </xf>
    <xf numFmtId="0" fontId="6" fillId="0" borderId="48" xfId="0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49" fontId="7" fillId="0" borderId="31" xfId="0" applyNumberFormat="1" applyFont="1" applyFill="1" applyBorder="1" applyAlignment="1" applyProtection="1">
      <alignment horizontal="center" vertical="center"/>
    </xf>
    <xf numFmtId="0" fontId="7" fillId="0" borderId="42" xfId="0" applyFont="1" applyFill="1" applyBorder="1" applyAlignment="1" applyProtection="1">
      <alignment horizontal="center" vertical="center"/>
    </xf>
    <xf numFmtId="167" fontId="7" fillId="0" borderId="4" xfId="0" applyNumberFormat="1" applyFont="1" applyFill="1" applyBorder="1" applyAlignment="1" applyProtection="1">
      <alignment horizontal="center" vertical="center"/>
    </xf>
    <xf numFmtId="167" fontId="7" fillId="0" borderId="71" xfId="0" applyNumberFormat="1" applyFont="1" applyFill="1" applyBorder="1" applyAlignment="1" applyProtection="1">
      <alignment horizontal="center" vertical="center"/>
    </xf>
    <xf numFmtId="167" fontId="8" fillId="0" borderId="42" xfId="0" applyNumberFormat="1" applyFont="1" applyBorder="1" applyAlignment="1" applyProtection="1">
      <alignment horizontal="center" vertical="center"/>
    </xf>
    <xf numFmtId="166" fontId="8" fillId="0" borderId="42" xfId="0" applyNumberFormat="1" applyFont="1" applyBorder="1" applyAlignment="1" applyProtection="1">
      <alignment horizontal="center" vertical="center"/>
    </xf>
    <xf numFmtId="166" fontId="8" fillId="0" borderId="8" xfId="0" applyNumberFormat="1" applyFont="1" applyBorder="1" applyAlignment="1" applyProtection="1">
      <alignment horizontal="center" vertical="center"/>
    </xf>
    <xf numFmtId="166" fontId="8" fillId="0" borderId="52" xfId="0" applyNumberFormat="1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 wrapText="1"/>
    </xf>
    <xf numFmtId="167" fontId="7" fillId="0" borderId="44" xfId="0" applyNumberFormat="1" applyFont="1" applyFill="1" applyBorder="1" applyAlignment="1" applyProtection="1">
      <alignment horizontal="center" vertical="center"/>
    </xf>
    <xf numFmtId="166" fontId="8" fillId="0" borderId="65" xfId="0" applyNumberFormat="1" applyFont="1" applyBorder="1" applyAlignment="1" applyProtection="1">
      <alignment horizontal="center" vertical="center"/>
    </xf>
    <xf numFmtId="166" fontId="8" fillId="0" borderId="45" xfId="0" applyNumberFormat="1" applyFont="1" applyBorder="1" applyAlignment="1" applyProtection="1">
      <alignment horizontal="center" vertical="center"/>
    </xf>
    <xf numFmtId="167" fontId="7" fillId="0" borderId="31" xfId="0" applyNumberFormat="1" applyFont="1" applyFill="1" applyBorder="1" applyAlignment="1" applyProtection="1">
      <alignment horizontal="center" vertical="center"/>
    </xf>
    <xf numFmtId="167" fontId="7" fillId="0" borderId="42" xfId="0" applyNumberFormat="1" applyFont="1" applyFill="1" applyBorder="1" applyAlignment="1" applyProtection="1">
      <alignment horizontal="center" vertical="center"/>
    </xf>
    <xf numFmtId="166" fontId="8" fillId="0" borderId="67" xfId="0" applyNumberFormat="1" applyFont="1" applyBorder="1" applyAlignment="1" applyProtection="1">
      <alignment horizontal="center" vertical="center"/>
    </xf>
    <xf numFmtId="166" fontId="8" fillId="0" borderId="30" xfId="0" applyNumberFormat="1" applyFont="1" applyBorder="1" applyAlignment="1" applyProtection="1">
      <alignment horizontal="center" vertical="center"/>
    </xf>
    <xf numFmtId="167" fontId="8" fillId="0" borderId="0" xfId="0" applyNumberFormat="1" applyFont="1" applyAlignment="1" applyProtection="1">
      <alignment horizontal="center" vertical="center"/>
    </xf>
    <xf numFmtId="0" fontId="7" fillId="9" borderId="56" xfId="0" applyNumberFormat="1" applyFont="1" applyFill="1" applyBorder="1" applyAlignment="1" applyProtection="1">
      <alignment horizontal="center" vertical="center"/>
      <protection locked="0"/>
    </xf>
    <xf numFmtId="167" fontId="7" fillId="9" borderId="33" xfId="0" applyNumberFormat="1" applyFont="1" applyFill="1" applyBorder="1" applyAlignment="1" applyProtection="1">
      <alignment horizontal="center" vertical="center"/>
      <protection locked="0"/>
    </xf>
    <xf numFmtId="10" fontId="7" fillId="9" borderId="20" xfId="0" applyNumberFormat="1" applyFont="1" applyFill="1" applyBorder="1" applyAlignment="1" applyProtection="1">
      <alignment horizontal="center" vertical="center"/>
      <protection locked="0"/>
    </xf>
    <xf numFmtId="0" fontId="7" fillId="9" borderId="80" xfId="0" applyNumberFormat="1" applyFont="1" applyFill="1" applyBorder="1" applyAlignment="1" applyProtection="1">
      <alignment horizontal="center" vertical="center"/>
      <protection locked="0"/>
    </xf>
    <xf numFmtId="167" fontId="7" fillId="9" borderId="53" xfId="0" applyNumberFormat="1" applyFont="1" applyFill="1" applyBorder="1" applyAlignment="1" applyProtection="1">
      <alignment horizontal="center" vertical="center"/>
      <protection locked="0"/>
    </xf>
    <xf numFmtId="10" fontId="7" fillId="9" borderId="19" xfId="0" applyNumberFormat="1" applyFont="1" applyFill="1" applyBorder="1" applyAlignment="1" applyProtection="1">
      <alignment horizontal="center" vertical="center"/>
      <protection locked="0"/>
    </xf>
    <xf numFmtId="0" fontId="7" fillId="9" borderId="61" xfId="0" applyNumberFormat="1" applyFont="1" applyFill="1" applyBorder="1" applyAlignment="1" applyProtection="1">
      <alignment horizontal="center" vertical="center"/>
      <protection locked="0"/>
    </xf>
    <xf numFmtId="167" fontId="7" fillId="9" borderId="47" xfId="0" applyNumberFormat="1" applyFont="1" applyFill="1" applyBorder="1" applyAlignment="1" applyProtection="1">
      <alignment horizontal="center" vertical="center"/>
      <protection locked="0"/>
    </xf>
    <xf numFmtId="10" fontId="7" fillId="9" borderId="46" xfId="0" applyNumberFormat="1" applyFont="1" applyFill="1" applyBorder="1" applyAlignment="1" applyProtection="1">
      <alignment horizontal="center" vertical="center"/>
      <protection locked="0"/>
    </xf>
    <xf numFmtId="0" fontId="7" fillId="9" borderId="57" xfId="0" applyNumberFormat="1" applyFont="1" applyFill="1" applyBorder="1" applyAlignment="1" applyProtection="1">
      <alignment horizontal="center" vertical="center"/>
      <protection locked="0"/>
    </xf>
    <xf numFmtId="167" fontId="7" fillId="9" borderId="70" xfId="0" applyNumberFormat="1" applyFont="1" applyFill="1" applyBorder="1" applyAlignment="1" applyProtection="1">
      <alignment horizontal="center" vertical="center"/>
      <protection locked="0"/>
    </xf>
    <xf numFmtId="10" fontId="7" fillId="9" borderId="83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166" fontId="8" fillId="0" borderId="0" xfId="0" applyNumberFormat="1" applyFont="1" applyAlignment="1" applyProtection="1">
      <alignment horizontal="center" vertical="center"/>
      <protection locked="0"/>
    </xf>
    <xf numFmtId="10" fontId="8" fillId="0" borderId="0" xfId="0" applyNumberFormat="1" applyFont="1" applyAlignment="1" applyProtection="1">
      <alignment horizontal="center" vertical="center"/>
      <protection locked="0"/>
    </xf>
    <xf numFmtId="10" fontId="7" fillId="9" borderId="2" xfId="1" applyNumberFormat="1" applyFont="1" applyFill="1" applyBorder="1" applyAlignment="1" applyProtection="1">
      <alignment horizontal="center" vertical="center"/>
      <protection locked="0"/>
    </xf>
    <xf numFmtId="10" fontId="7" fillId="9" borderId="71" xfId="1" applyNumberFormat="1" applyFont="1" applyFill="1" applyBorder="1" applyAlignment="1" applyProtection="1">
      <alignment horizontal="center" vertical="center"/>
      <protection locked="0"/>
    </xf>
    <xf numFmtId="10" fontId="7" fillId="9" borderId="44" xfId="1" applyNumberFormat="1" applyFont="1" applyFill="1" applyBorder="1" applyAlignment="1" applyProtection="1">
      <alignment horizontal="center" vertical="center"/>
      <protection locked="0"/>
    </xf>
    <xf numFmtId="10" fontId="7" fillId="9" borderId="42" xfId="1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center"/>
    </xf>
    <xf numFmtId="0" fontId="27" fillId="0" borderId="76" xfId="0" applyFont="1" applyFill="1" applyBorder="1" applyAlignment="1">
      <alignment horizontal="center" vertical="center" wrapText="1"/>
    </xf>
    <xf numFmtId="0" fontId="27" fillId="0" borderId="41" xfId="0" applyFont="1" applyFill="1" applyBorder="1" applyAlignment="1">
      <alignment horizontal="center"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27" fillId="0" borderId="79" xfId="0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166" fontId="28" fillId="9" borderId="62" xfId="0" applyNumberFormat="1" applyFont="1" applyFill="1" applyBorder="1" applyAlignment="1">
      <alignment horizontal="center" vertical="center" wrapText="1"/>
    </xf>
    <xf numFmtId="10" fontId="28" fillId="9" borderId="12" xfId="1" applyNumberFormat="1" applyFont="1" applyFill="1" applyBorder="1" applyAlignment="1">
      <alignment horizontal="center" vertical="center" wrapText="1"/>
    </xf>
    <xf numFmtId="166" fontId="28" fillId="4" borderId="76" xfId="0" applyNumberFormat="1" applyFont="1" applyFill="1" applyBorder="1" applyAlignment="1">
      <alignment horizontal="center" vertical="center" wrapText="1"/>
    </xf>
    <xf numFmtId="166" fontId="28" fillId="4" borderId="41" xfId="0" applyNumberFormat="1" applyFont="1" applyFill="1" applyBorder="1" applyAlignment="1">
      <alignment horizontal="center" vertical="center" wrapText="1"/>
    </xf>
    <xf numFmtId="166" fontId="28" fillId="4" borderId="79" xfId="0" applyNumberFormat="1" applyFont="1" applyFill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center" vertical="center" wrapText="1"/>
    </xf>
    <xf numFmtId="166" fontId="26" fillId="0" borderId="12" xfId="0" applyNumberFormat="1" applyFont="1" applyBorder="1" applyAlignment="1">
      <alignment horizontal="center" vertical="center"/>
    </xf>
    <xf numFmtId="166" fontId="26" fillId="0" borderId="62" xfId="0" applyNumberFormat="1" applyFont="1" applyBorder="1" applyAlignment="1">
      <alignment horizontal="center" vertical="center"/>
    </xf>
    <xf numFmtId="166" fontId="26" fillId="0" borderId="14" xfId="0" applyNumberFormat="1" applyFont="1" applyBorder="1" applyAlignment="1">
      <alignment horizontal="center" vertical="center"/>
    </xf>
    <xf numFmtId="166" fontId="26" fillId="0" borderId="6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1" xfId="0" applyFont="1" applyFill="1" applyBorder="1" applyAlignment="1">
      <alignment horizontal="center" vertical="center" wrapText="1"/>
    </xf>
    <xf numFmtId="166" fontId="26" fillId="0" borderId="7" xfId="0" applyNumberFormat="1" applyFont="1" applyBorder="1" applyAlignment="1">
      <alignment horizontal="center" vertical="center"/>
    </xf>
    <xf numFmtId="166" fontId="26" fillId="0" borderId="81" xfId="0" applyNumberFormat="1" applyFont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 wrapText="1"/>
    </xf>
    <xf numFmtId="166" fontId="26" fillId="0" borderId="68" xfId="0" applyNumberFormat="1" applyFont="1" applyBorder="1" applyAlignment="1">
      <alignment horizontal="center" vertical="center"/>
    </xf>
    <xf numFmtId="166" fontId="26" fillId="0" borderId="64" xfId="0" applyNumberFormat="1" applyFont="1" applyBorder="1" applyAlignment="1">
      <alignment horizontal="center" vertical="center"/>
    </xf>
    <xf numFmtId="166" fontId="26" fillId="0" borderId="82" xfId="0" applyNumberFormat="1" applyFont="1" applyBorder="1" applyAlignment="1">
      <alignment horizontal="center" vertical="center"/>
    </xf>
    <xf numFmtId="0" fontId="25" fillId="0" borderId="37" xfId="0" applyFont="1" applyFill="1" applyBorder="1" applyAlignment="1">
      <alignment horizontal="center" vertical="center" wrapText="1"/>
    </xf>
    <xf numFmtId="166" fontId="26" fillId="0" borderId="54" xfId="0" applyNumberFormat="1" applyFont="1" applyBorder="1" applyAlignment="1">
      <alignment vertical="center"/>
    </xf>
    <xf numFmtId="166" fontId="26" fillId="0" borderId="25" xfId="0" applyNumberFormat="1" applyFont="1" applyBorder="1" applyAlignment="1">
      <alignment vertical="center"/>
    </xf>
    <xf numFmtId="166" fontId="26" fillId="0" borderId="27" xfId="0" applyNumberFormat="1" applyFont="1" applyBorder="1" applyAlignment="1">
      <alignment vertical="center"/>
    </xf>
    <xf numFmtId="166" fontId="26" fillId="0" borderId="35" xfId="0" applyNumberFormat="1" applyFont="1" applyBorder="1" applyAlignment="1">
      <alignment horizontal="center" vertical="center"/>
    </xf>
    <xf numFmtId="166" fontId="26" fillId="0" borderId="75" xfId="0" applyNumberFormat="1" applyFont="1" applyBorder="1" applyAlignment="1">
      <alignment horizontal="center" vertical="center"/>
    </xf>
    <xf numFmtId="167" fontId="26" fillId="9" borderId="47" xfId="0" applyNumberFormat="1" applyFont="1" applyFill="1" applyBorder="1" applyAlignment="1" applyProtection="1">
      <alignment horizontal="center" vertical="center"/>
      <protection locked="0"/>
    </xf>
    <xf numFmtId="167" fontId="26" fillId="9" borderId="6" xfId="0" applyNumberFormat="1" applyFont="1" applyFill="1" applyBorder="1" applyAlignment="1" applyProtection="1">
      <alignment horizontal="center" vertical="center"/>
      <protection locked="0"/>
    </xf>
    <xf numFmtId="167" fontId="26" fillId="9" borderId="9" xfId="0" applyNumberFormat="1" applyFont="1" applyFill="1" applyBorder="1" applyAlignment="1" applyProtection="1">
      <alignment horizontal="center" vertical="center"/>
      <protection locked="0"/>
    </xf>
    <xf numFmtId="167" fontId="26" fillId="9" borderId="40" xfId="0" applyNumberFormat="1" applyFont="1" applyFill="1" applyBorder="1" applyAlignment="1" applyProtection="1">
      <alignment horizontal="center" vertical="center"/>
      <protection locked="0"/>
    </xf>
    <xf numFmtId="167" fontId="26" fillId="9" borderId="33" xfId="0" applyNumberFormat="1" applyFont="1" applyFill="1" applyBorder="1" applyAlignment="1" applyProtection="1">
      <alignment horizontal="center" vertical="center"/>
      <protection locked="0"/>
    </xf>
    <xf numFmtId="167" fontId="26" fillId="9" borderId="69" xfId="0" applyNumberFormat="1" applyFont="1" applyFill="1" applyBorder="1" applyAlignment="1" applyProtection="1">
      <alignment horizontal="center" vertical="center"/>
      <protection locked="0"/>
    </xf>
    <xf numFmtId="10" fontId="26" fillId="9" borderId="46" xfId="0" applyNumberFormat="1" applyFont="1" applyFill="1" applyBorder="1" applyAlignment="1" applyProtection="1">
      <alignment horizontal="center" vertical="center"/>
      <protection locked="0"/>
    </xf>
    <xf numFmtId="10" fontId="26" fillId="9" borderId="3" xfId="0" applyNumberFormat="1" applyFont="1" applyFill="1" applyBorder="1" applyAlignment="1" applyProtection="1">
      <alignment horizontal="center" vertical="center"/>
      <protection locked="0"/>
    </xf>
    <xf numFmtId="10" fontId="26" fillId="9" borderId="10" xfId="0" applyNumberFormat="1" applyFont="1" applyFill="1" applyBorder="1" applyAlignment="1" applyProtection="1">
      <alignment horizontal="center" vertical="center"/>
      <protection locked="0"/>
    </xf>
    <xf numFmtId="10" fontId="26" fillId="9" borderId="38" xfId="0" applyNumberFormat="1" applyFont="1" applyFill="1" applyBorder="1" applyAlignment="1" applyProtection="1">
      <alignment horizontal="center" vertical="center"/>
      <protection locked="0"/>
    </xf>
    <xf numFmtId="10" fontId="26" fillId="9" borderId="20" xfId="0" applyNumberFormat="1" applyFont="1" applyFill="1" applyBorder="1" applyAlignment="1" applyProtection="1">
      <alignment horizontal="center" vertical="center"/>
      <protection locked="0"/>
    </xf>
    <xf numFmtId="10" fontId="26" fillId="9" borderId="5" xfId="0" applyNumberFormat="1" applyFont="1" applyFill="1" applyBorder="1" applyAlignment="1" applyProtection="1">
      <alignment horizontal="center" vertical="center"/>
      <protection locked="0"/>
    </xf>
    <xf numFmtId="167" fontId="22" fillId="0" borderId="45" xfId="0" applyNumberFormat="1" applyFont="1" applyBorder="1" applyAlignment="1">
      <alignment horizontal="center" vertical="center"/>
    </xf>
    <xf numFmtId="167" fontId="22" fillId="0" borderId="48" xfId="0" applyNumberFormat="1" applyFont="1" applyBorder="1" applyAlignment="1">
      <alignment horizontal="center" vertical="center"/>
    </xf>
    <xf numFmtId="167" fontId="22" fillId="0" borderId="76" xfId="0" applyNumberFormat="1" applyFont="1" applyBorder="1" applyAlignment="1">
      <alignment horizontal="center" vertical="center"/>
    </xf>
    <xf numFmtId="167" fontId="22" fillId="0" borderId="41" xfId="0" applyNumberFormat="1" applyFont="1" applyBorder="1" applyAlignment="1">
      <alignment horizontal="center" vertical="center"/>
    </xf>
    <xf numFmtId="167" fontId="22" fillId="0" borderId="28" xfId="0" applyNumberFormat="1" applyFont="1" applyBorder="1" applyAlignment="1">
      <alignment horizontal="center" vertical="center"/>
    </xf>
    <xf numFmtId="167" fontId="22" fillId="0" borderId="29" xfId="0" applyNumberFormat="1" applyFont="1" applyBorder="1" applyAlignment="1">
      <alignment horizontal="center" vertical="center"/>
    </xf>
    <xf numFmtId="167" fontId="22" fillId="0" borderId="74" xfId="0" applyNumberFormat="1" applyFont="1" applyBorder="1" applyAlignment="1">
      <alignment horizontal="center" vertical="center"/>
    </xf>
    <xf numFmtId="167" fontId="22" fillId="0" borderId="71" xfId="0" applyNumberFormat="1" applyFont="1" applyBorder="1" applyAlignment="1">
      <alignment horizontal="center" vertical="center"/>
    </xf>
    <xf numFmtId="167" fontId="22" fillId="0" borderId="30" xfId="0" applyNumberFormat="1" applyFont="1" applyBorder="1" applyAlignment="1">
      <alignment horizontal="center" vertical="center"/>
    </xf>
    <xf numFmtId="167" fontId="22" fillId="0" borderId="32" xfId="0" applyNumberFormat="1" applyFont="1" applyBorder="1" applyAlignment="1">
      <alignment horizontal="center" vertical="center"/>
    </xf>
    <xf numFmtId="167" fontId="22" fillId="0" borderId="75" xfId="0" applyNumberFormat="1" applyFont="1" applyBorder="1" applyAlignment="1">
      <alignment horizontal="center" vertical="center"/>
    </xf>
    <xf numFmtId="167" fontId="22" fillId="0" borderId="42" xfId="0" applyNumberFormat="1" applyFont="1" applyBorder="1" applyAlignment="1">
      <alignment horizontal="center" vertical="center"/>
    </xf>
    <xf numFmtId="167" fontId="22" fillId="0" borderId="36" xfId="0" applyNumberFormat="1" applyFont="1" applyBorder="1" applyAlignment="1">
      <alignment horizontal="center" vertical="center"/>
    </xf>
    <xf numFmtId="167" fontId="22" fillId="0" borderId="39" xfId="0" applyNumberFormat="1" applyFont="1" applyBorder="1" applyAlignment="1">
      <alignment horizontal="center" vertical="center"/>
    </xf>
    <xf numFmtId="167" fontId="22" fillId="0" borderId="40" xfId="0" applyNumberFormat="1" applyFont="1" applyBorder="1" applyAlignment="1">
      <alignment vertical="center"/>
    </xf>
    <xf numFmtId="167" fontId="22" fillId="0" borderId="37" xfId="0" applyNumberFormat="1" applyFont="1" applyBorder="1" applyAlignment="1">
      <alignment vertical="center"/>
    </xf>
    <xf numFmtId="167" fontId="22" fillId="0" borderId="74" xfId="0" applyNumberFormat="1" applyFont="1" applyBorder="1" applyAlignment="1">
      <alignment horizontal="center" vertical="center"/>
    </xf>
    <xf numFmtId="167" fontId="22" fillId="0" borderId="43" xfId="0" applyNumberFormat="1" applyFont="1" applyBorder="1" applyAlignment="1">
      <alignment horizontal="center" vertical="center"/>
    </xf>
    <xf numFmtId="167" fontId="22" fillId="0" borderId="53" xfId="0" applyNumberFormat="1" applyFont="1" applyBorder="1" applyAlignment="1">
      <alignment vertical="center"/>
    </xf>
    <xf numFmtId="167" fontId="22" fillId="0" borderId="71" xfId="0" applyNumberFormat="1" applyFont="1" applyBorder="1" applyAlignment="1">
      <alignment vertical="center"/>
    </xf>
    <xf numFmtId="167" fontId="17" fillId="0" borderId="0" xfId="0" applyNumberFormat="1" applyFont="1" applyAlignment="1">
      <alignment horizontal="center" vertical="center"/>
    </xf>
    <xf numFmtId="167" fontId="22" fillId="9" borderId="45" xfId="0" applyNumberFormat="1" applyFont="1" applyFill="1" applyBorder="1" applyAlignment="1" applyProtection="1">
      <alignment horizontal="center" vertical="center"/>
      <protection locked="0"/>
    </xf>
    <xf numFmtId="167" fontId="22" fillId="9" borderId="28" xfId="0" applyNumberFormat="1" applyFont="1" applyFill="1" applyBorder="1" applyAlignment="1" applyProtection="1">
      <alignment horizontal="center" vertical="center"/>
      <protection locked="0"/>
    </xf>
    <xf numFmtId="167" fontId="22" fillId="9" borderId="30" xfId="0" applyNumberFormat="1" applyFont="1" applyFill="1" applyBorder="1" applyAlignment="1" applyProtection="1">
      <alignment horizontal="center" vertical="center"/>
      <protection locked="0"/>
    </xf>
    <xf numFmtId="167" fontId="22" fillId="9" borderId="36" xfId="0" applyNumberFormat="1" applyFont="1" applyFill="1" applyBorder="1" applyAlignment="1" applyProtection="1">
      <alignment horizontal="center" vertical="center"/>
      <protection locked="0"/>
    </xf>
    <xf numFmtId="167" fontId="22" fillId="9" borderId="74" xfId="0" applyNumberFormat="1" applyFont="1" applyFill="1" applyBorder="1" applyAlignment="1" applyProtection="1">
      <alignment horizontal="center" vertical="center"/>
      <protection locked="0"/>
    </xf>
    <xf numFmtId="167" fontId="26" fillId="0" borderId="45" xfId="0" applyNumberFormat="1" applyFont="1" applyBorder="1" applyAlignment="1" applyProtection="1">
      <alignment horizontal="center" vertical="center"/>
    </xf>
    <xf numFmtId="167" fontId="26" fillId="0" borderId="48" xfId="0" applyNumberFormat="1" applyFont="1" applyBorder="1" applyAlignment="1" applyProtection="1">
      <alignment horizontal="center" vertical="center"/>
    </xf>
    <xf numFmtId="167" fontId="26" fillId="0" borderId="12" xfId="0" applyNumberFormat="1" applyFont="1" applyBorder="1" applyAlignment="1" applyProtection="1">
      <alignment horizontal="center" vertical="center"/>
    </xf>
    <xf numFmtId="167" fontId="26" fillId="0" borderId="62" xfId="0" applyNumberFormat="1" applyFont="1" applyBorder="1" applyAlignment="1" applyProtection="1">
      <alignment horizontal="center" vertical="center"/>
    </xf>
    <xf numFmtId="167" fontId="26" fillId="0" borderId="28" xfId="0" applyNumberFormat="1" applyFont="1" applyBorder="1" applyAlignment="1" applyProtection="1">
      <alignment horizontal="center" vertical="center"/>
    </xf>
    <xf numFmtId="167" fontId="26" fillId="0" borderId="29" xfId="0" applyNumberFormat="1" applyFont="1" applyBorder="1" applyAlignment="1" applyProtection="1">
      <alignment horizontal="center" vertical="center"/>
    </xf>
    <xf numFmtId="167" fontId="26" fillId="0" borderId="7" xfId="0" applyNumberFormat="1" applyFont="1" applyBorder="1" applyAlignment="1" applyProtection="1">
      <alignment horizontal="center" vertical="center"/>
    </xf>
    <xf numFmtId="167" fontId="26" fillId="0" borderId="63" xfId="0" applyNumberFormat="1" applyFont="1" applyBorder="1" applyAlignment="1" applyProtection="1">
      <alignment horizontal="center" vertical="center"/>
    </xf>
    <xf numFmtId="167" fontId="26" fillId="0" borderId="52" xfId="0" applyNumberFormat="1" applyFont="1" applyBorder="1" applyAlignment="1" applyProtection="1">
      <alignment horizontal="center" vertical="center"/>
    </xf>
    <xf numFmtId="167" fontId="26" fillId="0" borderId="73" xfId="0" applyNumberFormat="1" applyFont="1" applyBorder="1" applyAlignment="1" applyProtection="1">
      <alignment horizontal="center" vertical="center"/>
    </xf>
    <xf numFmtId="167" fontId="26" fillId="0" borderId="68" xfId="0" applyNumberFormat="1" applyFont="1" applyBorder="1" applyAlignment="1" applyProtection="1">
      <alignment horizontal="center" vertical="center"/>
    </xf>
    <xf numFmtId="167" fontId="26" fillId="0" borderId="64" xfId="0" applyNumberFormat="1" applyFont="1" applyBorder="1" applyAlignment="1" applyProtection="1">
      <alignment horizontal="center" vertical="center"/>
    </xf>
    <xf numFmtId="167" fontId="26" fillId="0" borderId="36" xfId="0" applyNumberFormat="1" applyFont="1" applyBorder="1" applyAlignment="1" applyProtection="1">
      <alignment horizontal="center" vertical="center"/>
    </xf>
    <xf numFmtId="167" fontId="26" fillId="0" borderId="39" xfId="0" applyNumberFormat="1" applyFont="1" applyBorder="1" applyAlignment="1" applyProtection="1">
      <alignment horizontal="center" vertical="center"/>
    </xf>
    <xf numFmtId="167" fontId="26" fillId="0" borderId="54" xfId="0" applyNumberFormat="1" applyFont="1" applyBorder="1" applyAlignment="1" applyProtection="1">
      <alignment vertical="center"/>
    </xf>
    <xf numFmtId="167" fontId="26" fillId="0" borderId="25" xfId="0" applyNumberFormat="1" applyFont="1" applyBorder="1" applyAlignment="1" applyProtection="1">
      <alignment vertical="center"/>
    </xf>
    <xf numFmtId="167" fontId="26" fillId="0" borderId="34" xfId="0" applyNumberFormat="1" applyFont="1" applyBorder="1" applyAlignment="1" applyProtection="1">
      <alignment horizontal="center" vertical="center"/>
    </xf>
    <xf numFmtId="167" fontId="26" fillId="0" borderId="35" xfId="0" applyNumberFormat="1" applyFont="1" applyBorder="1" applyAlignment="1" applyProtection="1">
      <alignment horizontal="center" vertical="center"/>
    </xf>
    <xf numFmtId="167" fontId="26" fillId="0" borderId="76" xfId="0" applyNumberFormat="1" applyFont="1" applyBorder="1" applyAlignment="1" applyProtection="1">
      <alignment horizontal="center" vertical="center"/>
    </xf>
    <xf numFmtId="167" fontId="26" fillId="0" borderId="74" xfId="0" applyNumberFormat="1" applyFont="1" applyBorder="1" applyAlignment="1" applyProtection="1">
      <alignment horizontal="center" vertical="center"/>
    </xf>
    <xf numFmtId="167" fontId="26" fillId="0" borderId="30" xfId="0" applyNumberFormat="1" applyFont="1" applyBorder="1" applyAlignment="1" applyProtection="1">
      <alignment horizontal="center" vertical="center"/>
    </xf>
    <xf numFmtId="167" fontId="26" fillId="0" borderId="32" xfId="0" applyNumberFormat="1" applyFont="1" applyBorder="1" applyAlignment="1" applyProtection="1">
      <alignment horizontal="center" vertical="center"/>
    </xf>
    <xf numFmtId="167" fontId="26" fillId="0" borderId="75" xfId="0" applyNumberFormat="1" applyFont="1" applyBorder="1" applyAlignment="1" applyProtection="1">
      <alignment horizontal="center" vertical="center"/>
    </xf>
    <xf numFmtId="167" fontId="15" fillId="0" borderId="0" xfId="0" applyNumberFormat="1" applyFont="1" applyAlignment="1" applyProtection="1">
      <alignment horizontal="center" vertical="center"/>
    </xf>
    <xf numFmtId="10" fontId="22" fillId="9" borderId="48" xfId="0" applyNumberFormat="1" applyFont="1" applyFill="1" applyBorder="1" applyAlignment="1" applyProtection="1">
      <alignment horizontal="center" vertical="center"/>
      <protection locked="0"/>
    </xf>
    <xf numFmtId="10" fontId="22" fillId="9" borderId="29" xfId="0" applyNumberFormat="1" applyFont="1" applyFill="1" applyBorder="1" applyAlignment="1" applyProtection="1">
      <alignment horizontal="center" vertical="center"/>
      <protection locked="0"/>
    </xf>
    <xf numFmtId="10" fontId="22" fillId="9" borderId="32" xfId="0" applyNumberFormat="1" applyFont="1" applyFill="1" applyBorder="1" applyAlignment="1" applyProtection="1">
      <alignment horizontal="center" vertical="center"/>
      <protection locked="0"/>
    </xf>
    <xf numFmtId="10" fontId="22" fillId="9" borderId="39" xfId="0" applyNumberFormat="1" applyFont="1" applyFill="1" applyBorder="1" applyAlignment="1" applyProtection="1">
      <alignment horizontal="center" vertical="center"/>
      <protection locked="0"/>
    </xf>
    <xf numFmtId="10" fontId="22" fillId="9" borderId="4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26" fillId="0" borderId="46" xfId="0" applyFont="1" applyFill="1" applyBorder="1" applyAlignment="1">
      <alignment horizontal="center" vertical="center"/>
    </xf>
    <xf numFmtId="0" fontId="26" fillId="0" borderId="58" xfId="0" applyFont="1" applyFill="1" applyBorder="1" applyAlignment="1">
      <alignment horizontal="center" vertical="center"/>
    </xf>
    <xf numFmtId="167" fontId="26" fillId="0" borderId="47" xfId="0" applyNumberFormat="1" applyFont="1" applyBorder="1" applyAlignment="1">
      <alignment horizontal="center" vertical="center"/>
    </xf>
    <xf numFmtId="167" fontId="26" fillId="0" borderId="46" xfId="0" applyNumberFormat="1" applyFont="1" applyBorder="1" applyAlignment="1">
      <alignment horizontal="center" vertical="center"/>
    </xf>
    <xf numFmtId="167" fontId="26" fillId="0" borderId="12" xfId="0" applyNumberFormat="1" applyFont="1" applyBorder="1" applyAlignment="1">
      <alignment horizontal="center" vertical="center"/>
    </xf>
    <xf numFmtId="167" fontId="26" fillId="0" borderId="41" xfId="0" applyNumberFormat="1" applyFont="1" applyBorder="1" applyAlignment="1">
      <alignment horizontal="center" vertical="center"/>
    </xf>
    <xf numFmtId="166" fontId="26" fillId="0" borderId="47" xfId="0" applyNumberFormat="1" applyFont="1" applyBorder="1" applyAlignment="1">
      <alignment horizontal="center" vertical="center"/>
    </xf>
    <xf numFmtId="166" fontId="26" fillId="0" borderId="46" xfId="0" applyNumberFormat="1" applyFont="1" applyBorder="1" applyAlignment="1">
      <alignment horizontal="center" vertical="center"/>
    </xf>
    <xf numFmtId="166" fontId="26" fillId="0" borderId="41" xfId="0" applyNumberFormat="1" applyFont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59" xfId="0" applyFont="1" applyFill="1" applyBorder="1" applyAlignment="1">
      <alignment horizontal="center" vertical="center"/>
    </xf>
    <xf numFmtId="167" fontId="26" fillId="0" borderId="6" xfId="0" applyNumberFormat="1" applyFont="1" applyBorder="1" applyAlignment="1">
      <alignment horizontal="center" vertical="center"/>
    </xf>
    <xf numFmtId="167" fontId="26" fillId="0" borderId="3" xfId="0" applyNumberFormat="1" applyFont="1" applyBorder="1" applyAlignment="1">
      <alignment horizontal="center" vertical="center"/>
    </xf>
    <xf numFmtId="167" fontId="26" fillId="0" borderId="7" xfId="0" applyNumberFormat="1" applyFont="1" applyBorder="1" applyAlignment="1">
      <alignment horizontal="center" vertical="center"/>
    </xf>
    <xf numFmtId="166" fontId="26" fillId="0" borderId="6" xfId="0" applyNumberFormat="1" applyFont="1" applyBorder="1" applyAlignment="1">
      <alignment horizontal="center" vertical="center"/>
    </xf>
    <xf numFmtId="166" fontId="26" fillId="0" borderId="3" xfId="0" applyNumberFormat="1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/>
    </xf>
    <xf numFmtId="0" fontId="26" fillId="0" borderId="60" xfId="0" applyFont="1" applyFill="1" applyBorder="1" applyAlignment="1">
      <alignment horizontal="center" vertical="center"/>
    </xf>
    <xf numFmtId="167" fontId="26" fillId="0" borderId="69" xfId="0" applyNumberFormat="1" applyFont="1" applyBorder="1" applyAlignment="1">
      <alignment horizontal="center" vertical="center"/>
    </xf>
    <xf numFmtId="167" fontId="26" fillId="0" borderId="5" xfId="0" applyNumberFormat="1" applyFont="1" applyBorder="1" applyAlignment="1">
      <alignment horizontal="center" vertical="center"/>
    </xf>
    <xf numFmtId="167" fontId="26" fillId="0" borderId="68" xfId="0" applyNumberFormat="1" applyFont="1" applyBorder="1" applyAlignment="1">
      <alignment horizontal="center" vertical="center"/>
    </xf>
    <xf numFmtId="167" fontId="26" fillId="0" borderId="42" xfId="0" applyNumberFormat="1" applyFont="1" applyBorder="1" applyAlignment="1">
      <alignment horizontal="center" vertical="center"/>
    </xf>
    <xf numFmtId="166" fontId="26" fillId="0" borderId="69" xfId="0" applyNumberFormat="1" applyFont="1" applyBorder="1" applyAlignment="1">
      <alignment horizontal="center" vertical="center"/>
    </xf>
    <xf numFmtId="166" fontId="26" fillId="0" borderId="5" xfId="0" applyNumberFormat="1" applyFont="1" applyBorder="1" applyAlignment="1">
      <alignment horizontal="center" vertical="center"/>
    </xf>
    <xf numFmtId="166" fontId="26" fillId="0" borderId="42" xfId="0" applyNumberFormat="1" applyFont="1" applyBorder="1" applyAlignment="1">
      <alignment horizontal="center" vertical="center"/>
    </xf>
    <xf numFmtId="0" fontId="26" fillId="0" borderId="34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167" fontId="26" fillId="0" borderId="20" xfId="0" applyNumberFormat="1" applyFont="1" applyBorder="1" applyAlignment="1">
      <alignment horizontal="center" vertical="center"/>
    </xf>
    <xf numFmtId="166" fontId="26" fillId="0" borderId="20" xfId="0" applyNumberFormat="1" applyFont="1" applyBorder="1" applyAlignment="1">
      <alignment horizontal="center" vertical="center"/>
    </xf>
    <xf numFmtId="49" fontId="25" fillId="0" borderId="44" xfId="0" applyNumberFormat="1" applyFont="1" applyFill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left" vertical="center" wrapText="1"/>
    </xf>
    <xf numFmtId="0" fontId="26" fillId="0" borderId="49" xfId="0" applyFont="1" applyFill="1" applyBorder="1" applyAlignment="1">
      <alignment horizontal="center" vertical="center"/>
    </xf>
    <xf numFmtId="166" fontId="26" fillId="0" borderId="77" xfId="0" applyNumberFormat="1" applyFont="1" applyBorder="1" applyAlignment="1">
      <alignment horizontal="center" vertical="center"/>
    </xf>
    <xf numFmtId="49" fontId="25" fillId="0" borderId="31" xfId="0" applyNumberFormat="1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left" vertical="center" wrapText="1"/>
    </xf>
    <xf numFmtId="0" fontId="26" fillId="0" borderId="51" xfId="0" applyFont="1" applyFill="1" applyBorder="1" applyAlignment="1">
      <alignment horizontal="center" vertical="center"/>
    </xf>
    <xf numFmtId="167" fontId="26" fillId="0" borderId="75" xfId="0" applyNumberFormat="1" applyFont="1" applyBorder="1" applyAlignment="1">
      <alignment horizontal="center" vertical="center"/>
    </xf>
    <xf numFmtId="166" fontId="26" fillId="0" borderId="72" xfId="0" applyNumberFormat="1" applyFont="1" applyBorder="1" applyAlignment="1">
      <alignment horizontal="center" vertical="center"/>
    </xf>
    <xf numFmtId="167" fontId="25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/>
    </xf>
    <xf numFmtId="167" fontId="26" fillId="9" borderId="75" xfId="0" applyNumberFormat="1" applyFont="1" applyFill="1" applyBorder="1" applyAlignment="1" applyProtection="1">
      <alignment horizontal="center" vertical="center"/>
      <protection locked="0"/>
    </xf>
    <xf numFmtId="10" fontId="26" fillId="9" borderId="72" xfId="0" applyNumberFormat="1" applyFont="1" applyFill="1" applyBorder="1" applyAlignment="1" applyProtection="1">
      <alignment horizontal="center" vertical="center"/>
      <protection locked="0"/>
    </xf>
    <xf numFmtId="0" fontId="25" fillId="0" borderId="76" xfId="0" applyFont="1" applyFill="1" applyBorder="1" applyAlignment="1">
      <alignment horizontal="center" vertical="center" wrapText="1"/>
    </xf>
    <xf numFmtId="0" fontId="25" fillId="0" borderId="41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79" xfId="0" applyFont="1" applyFill="1" applyBorder="1" applyAlignment="1">
      <alignment horizontal="center" vertical="center" wrapText="1"/>
    </xf>
    <xf numFmtId="0" fontId="25" fillId="0" borderId="62" xfId="0" applyFont="1" applyFill="1" applyBorder="1" applyAlignment="1">
      <alignment horizontal="center" vertical="center" wrapText="1"/>
    </xf>
    <xf numFmtId="166" fontId="26" fillId="9" borderId="62" xfId="0" applyNumberFormat="1" applyFont="1" applyFill="1" applyBorder="1" applyAlignment="1">
      <alignment horizontal="center" vertical="center" wrapText="1"/>
    </xf>
    <xf numFmtId="10" fontId="26" fillId="9" borderId="12" xfId="1" applyNumberFormat="1" applyFont="1" applyFill="1" applyBorder="1" applyAlignment="1">
      <alignment horizontal="center" vertical="center" wrapText="1"/>
    </xf>
    <xf numFmtId="166" fontId="26" fillId="4" borderId="76" xfId="0" applyNumberFormat="1" applyFont="1" applyFill="1" applyBorder="1" applyAlignment="1">
      <alignment horizontal="center" vertical="center" wrapText="1"/>
    </xf>
    <xf numFmtId="166" fontId="26" fillId="4" borderId="41" xfId="0" applyNumberFormat="1" applyFont="1" applyFill="1" applyBorder="1" applyAlignment="1">
      <alignment horizontal="center" vertical="center" wrapText="1"/>
    </xf>
    <xf numFmtId="166" fontId="26" fillId="4" borderId="79" xfId="0" applyNumberFormat="1" applyFont="1" applyFill="1" applyBorder="1" applyAlignment="1">
      <alignment horizontal="center" vertical="center" wrapText="1"/>
    </xf>
    <xf numFmtId="166" fontId="26" fillId="4" borderId="25" xfId="0" applyNumberFormat="1" applyFont="1" applyFill="1" applyBorder="1" applyAlignment="1">
      <alignment horizontal="center" vertical="center" wrapText="1"/>
    </xf>
    <xf numFmtId="166" fontId="26" fillId="2" borderId="36" xfId="0" applyNumberFormat="1" applyFont="1" applyFill="1" applyBorder="1" applyAlignment="1">
      <alignment horizontal="center" vertical="center" wrapText="1"/>
    </xf>
    <xf numFmtId="166" fontId="26" fillId="2" borderId="37" xfId="0" applyNumberFormat="1" applyFont="1" applyFill="1" applyBorder="1" applyAlignment="1">
      <alignment horizontal="center" vertical="center" wrapText="1"/>
    </xf>
    <xf numFmtId="166" fontId="26" fillId="2" borderId="39" xfId="0" applyNumberFormat="1" applyFont="1" applyFill="1" applyBorder="1" applyAlignment="1">
      <alignment horizontal="center" vertical="center" wrapText="1"/>
    </xf>
    <xf numFmtId="166" fontId="26" fillId="2" borderId="54" xfId="0" applyNumberFormat="1" applyFont="1" applyFill="1" applyBorder="1" applyAlignment="1">
      <alignment horizontal="center" vertical="center" wrapText="1"/>
    </xf>
    <xf numFmtId="166" fontId="26" fillId="5" borderId="36" xfId="0" applyNumberFormat="1" applyFont="1" applyFill="1" applyBorder="1" applyAlignment="1">
      <alignment horizontal="center" vertical="center" wrapText="1"/>
    </xf>
    <xf numFmtId="166" fontId="26" fillId="5" borderId="37" xfId="0" applyNumberFormat="1" applyFont="1" applyFill="1" applyBorder="1" applyAlignment="1">
      <alignment horizontal="center" vertical="center" wrapText="1"/>
    </xf>
    <xf numFmtId="166" fontId="26" fillId="5" borderId="39" xfId="0" applyNumberFormat="1" applyFont="1" applyFill="1" applyBorder="1" applyAlignment="1">
      <alignment horizontal="center" vertical="center" wrapText="1"/>
    </xf>
    <xf numFmtId="166" fontId="26" fillId="5" borderId="54" xfId="0" applyNumberFormat="1" applyFont="1" applyFill="1" applyBorder="1" applyAlignment="1">
      <alignment horizontal="center" vertical="center" wrapText="1"/>
    </xf>
    <xf numFmtId="166" fontId="26" fillId="6" borderId="36" xfId="0" applyNumberFormat="1" applyFont="1" applyFill="1" applyBorder="1" applyAlignment="1">
      <alignment horizontal="center" vertical="center" wrapText="1"/>
    </xf>
    <xf numFmtId="166" fontId="26" fillId="6" borderId="37" xfId="0" applyNumberFormat="1" applyFont="1" applyFill="1" applyBorder="1" applyAlignment="1">
      <alignment horizontal="center" vertical="center" wrapText="1"/>
    </xf>
    <xf numFmtId="166" fontId="26" fillId="6" borderId="39" xfId="0" applyNumberFormat="1" applyFont="1" applyFill="1" applyBorder="1" applyAlignment="1">
      <alignment horizontal="center" vertical="center" wrapText="1"/>
    </xf>
    <xf numFmtId="166" fontId="26" fillId="6" borderId="54" xfId="0" applyNumberFormat="1" applyFont="1" applyFill="1" applyBorder="1" applyAlignment="1">
      <alignment horizontal="center" vertical="center" wrapText="1"/>
    </xf>
    <xf numFmtId="166" fontId="26" fillId="8" borderId="36" xfId="0" applyNumberFormat="1" applyFont="1" applyFill="1" applyBorder="1" applyAlignment="1">
      <alignment horizontal="center" vertical="center" wrapText="1"/>
    </xf>
    <xf numFmtId="166" fontId="26" fillId="8" borderId="37" xfId="0" applyNumberFormat="1" applyFont="1" applyFill="1" applyBorder="1" applyAlignment="1">
      <alignment horizontal="center" vertical="center" wrapText="1"/>
    </xf>
    <xf numFmtId="166" fontId="26" fillId="8" borderId="39" xfId="0" applyNumberFormat="1" applyFont="1" applyFill="1" applyBorder="1" applyAlignment="1">
      <alignment horizontal="center" vertical="center" wrapText="1"/>
    </xf>
    <xf numFmtId="166" fontId="26" fillId="8" borderId="54" xfId="0" applyNumberFormat="1" applyFont="1" applyFill="1" applyBorder="1" applyAlignment="1">
      <alignment horizontal="center" vertical="center" wrapText="1"/>
    </xf>
    <xf numFmtId="166" fontId="26" fillId="7" borderId="40" xfId="0" applyNumberFormat="1" applyFont="1" applyFill="1" applyBorder="1" applyAlignment="1">
      <alignment horizontal="center" vertical="center" wrapText="1"/>
    </xf>
    <xf numFmtId="166" fontId="26" fillId="7" borderId="39" xfId="0" applyNumberFormat="1" applyFont="1" applyFill="1" applyBorder="1" applyAlignment="1">
      <alignment horizontal="center" vertical="center" wrapText="1"/>
    </xf>
    <xf numFmtId="166" fontId="26" fillId="7" borderId="37" xfId="0" applyNumberFormat="1" applyFont="1" applyFill="1" applyBorder="1" applyAlignment="1">
      <alignment horizontal="center" vertical="center" wrapText="1"/>
    </xf>
    <xf numFmtId="166" fontId="26" fillId="7" borderId="27" xfId="0" applyNumberFormat="1" applyFont="1" applyFill="1" applyBorder="1" applyAlignment="1">
      <alignment horizontal="center" vertical="center" wrapText="1"/>
    </xf>
    <xf numFmtId="0" fontId="26" fillId="0" borderId="37" xfId="0" applyFont="1" applyFill="1" applyBorder="1" applyAlignment="1">
      <alignment vertical="center" wrapText="1"/>
    </xf>
    <xf numFmtId="0" fontId="26" fillId="0" borderId="37" xfId="2" applyFont="1" applyBorder="1" applyAlignment="1">
      <alignment horizontal="center" vertical="center" wrapText="1"/>
    </xf>
    <xf numFmtId="0" fontId="26" fillId="0" borderId="39" xfId="0" applyFont="1" applyFill="1" applyBorder="1" applyAlignment="1">
      <alignment horizontal="center" vertical="center" wrapText="1"/>
    </xf>
    <xf numFmtId="0" fontId="26" fillId="0" borderId="27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74" xfId="0" applyFont="1" applyFill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/>
    </xf>
    <xf numFmtId="0" fontId="26" fillId="0" borderId="71" xfId="0" applyFont="1" applyFill="1" applyBorder="1" applyAlignment="1">
      <alignment horizontal="center" vertical="center" wrapText="1"/>
    </xf>
    <xf numFmtId="0" fontId="26" fillId="0" borderId="71" xfId="0" applyFont="1" applyFill="1" applyBorder="1" applyAlignment="1">
      <alignment vertical="center" wrapText="1"/>
    </xf>
    <xf numFmtId="0" fontId="26" fillId="0" borderId="71" xfId="2" applyFont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center" vertical="center" wrapText="1"/>
    </xf>
    <xf numFmtId="0" fontId="26" fillId="0" borderId="37" xfId="2" applyFont="1" applyBorder="1" applyAlignment="1">
      <alignment horizontal="center" vertical="center"/>
    </xf>
    <xf numFmtId="0" fontId="26" fillId="0" borderId="71" xfId="2" applyFont="1" applyBorder="1" applyAlignment="1">
      <alignment horizontal="center" vertical="center"/>
    </xf>
    <xf numFmtId="0" fontId="26" fillId="0" borderId="37" xfId="2" applyFont="1" applyFill="1" applyBorder="1" applyAlignment="1">
      <alignment horizontal="center" vertical="center"/>
    </xf>
    <xf numFmtId="0" fontId="26" fillId="0" borderId="37" xfId="2" applyFont="1" applyFill="1" applyBorder="1" applyAlignment="1">
      <alignment horizontal="center" vertical="center" wrapText="1"/>
    </xf>
    <xf numFmtId="0" fontId="26" fillId="0" borderId="71" xfId="2" applyFont="1" applyFill="1" applyBorder="1" applyAlignment="1">
      <alignment horizontal="center" vertical="center"/>
    </xf>
    <xf numFmtId="0" fontId="26" fillId="0" borderId="71" xfId="2" applyFont="1" applyFill="1" applyBorder="1" applyAlignment="1">
      <alignment horizontal="center" vertical="center" wrapText="1"/>
    </xf>
    <xf numFmtId="0" fontId="25" fillId="0" borderId="37" xfId="0" quotePrefix="1" applyFont="1" applyBorder="1" applyAlignment="1">
      <alignment horizontal="center" vertical="center"/>
    </xf>
    <xf numFmtId="166" fontId="26" fillId="0" borderId="26" xfId="0" applyNumberFormat="1" applyFont="1" applyBorder="1" applyAlignment="1">
      <alignment vertical="center"/>
    </xf>
    <xf numFmtId="0" fontId="26" fillId="0" borderId="44" xfId="0" applyFont="1" applyBorder="1" applyAlignment="1">
      <alignment horizontal="center" vertical="center"/>
    </xf>
    <xf numFmtId="0" fontId="26" fillId="0" borderId="48" xfId="0" applyFont="1" applyFill="1" applyBorder="1" applyAlignment="1">
      <alignment horizontal="center" vertical="center" wrapText="1"/>
    </xf>
    <xf numFmtId="0" fontId="26" fillId="0" borderId="6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29" xfId="0" applyFont="1" applyFill="1" applyBorder="1" applyAlignment="1">
      <alignment horizontal="center" vertical="center" wrapText="1"/>
    </xf>
    <xf numFmtId="0" fontId="26" fillId="0" borderId="80" xfId="0" applyFont="1" applyFill="1" applyBorder="1" applyAlignment="1">
      <alignment horizontal="center" vertical="center"/>
    </xf>
    <xf numFmtId="0" fontId="26" fillId="0" borderId="31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center" vertical="center" wrapText="1"/>
    </xf>
    <xf numFmtId="0" fontId="26" fillId="0" borderId="31" xfId="2" applyFont="1" applyBorder="1" applyAlignment="1">
      <alignment horizontal="center" vertical="center" wrapText="1"/>
    </xf>
    <xf numFmtId="0" fontId="26" fillId="0" borderId="31" xfId="2" applyFont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/>
    </xf>
    <xf numFmtId="166" fontId="26" fillId="0" borderId="13" xfId="0" applyNumberFormat="1" applyFont="1" applyFill="1" applyBorder="1" applyAlignment="1">
      <alignment vertical="center"/>
    </xf>
    <xf numFmtId="0" fontId="31" fillId="0" borderId="0" xfId="0" applyFont="1"/>
    <xf numFmtId="0" fontId="32" fillId="0" borderId="37" xfId="0" applyFont="1" applyFill="1" applyBorder="1" applyAlignment="1">
      <alignment horizontal="center" vertical="center" wrapText="1"/>
    </xf>
    <xf numFmtId="166" fontId="32" fillId="0" borderId="36" xfId="0" applyNumberFormat="1" applyFont="1" applyBorder="1" applyAlignment="1">
      <alignment horizontal="center" vertical="center"/>
    </xf>
    <xf numFmtId="166" fontId="32" fillId="0" borderId="39" xfId="0" applyNumberFormat="1" applyFont="1" applyBorder="1" applyAlignment="1">
      <alignment horizontal="center" vertical="center"/>
    </xf>
    <xf numFmtId="0" fontId="32" fillId="0" borderId="0" xfId="0" applyFont="1"/>
    <xf numFmtId="0" fontId="32" fillId="0" borderId="37" xfId="0" applyFont="1" applyFill="1" applyBorder="1" applyAlignment="1">
      <alignment horizontal="center" vertical="center"/>
    </xf>
    <xf numFmtId="167" fontId="26" fillId="0" borderId="26" xfId="0" applyNumberFormat="1" applyFont="1" applyBorder="1" applyAlignment="1">
      <alignment vertical="center"/>
    </xf>
    <xf numFmtId="167" fontId="26" fillId="0" borderId="25" xfId="0" applyNumberFormat="1" applyFont="1" applyBorder="1" applyAlignment="1">
      <alignment vertical="center"/>
    </xf>
    <xf numFmtId="167" fontId="26" fillId="0" borderId="62" xfId="0" applyNumberFormat="1" applyFont="1" applyBorder="1" applyAlignment="1">
      <alignment horizontal="center" vertical="center"/>
    </xf>
    <xf numFmtId="167" fontId="26" fillId="0" borderId="63" xfId="0" applyNumberFormat="1" applyFont="1" applyBorder="1" applyAlignment="1">
      <alignment horizontal="center" vertical="center"/>
    </xf>
    <xf numFmtId="167" fontId="26" fillId="0" borderId="64" xfId="0" applyNumberFormat="1" applyFont="1" applyBorder="1" applyAlignment="1">
      <alignment horizontal="center" vertical="center"/>
    </xf>
    <xf numFmtId="0" fontId="33" fillId="0" borderId="76" xfId="0" applyFont="1" applyFill="1" applyBorder="1" applyAlignment="1">
      <alignment horizontal="center" vertical="center" wrapText="1"/>
    </xf>
    <xf numFmtId="0" fontId="33" fillId="0" borderId="41" xfId="0" applyFont="1" applyFill="1" applyBorder="1" applyAlignment="1">
      <alignment horizontal="center" vertical="center" wrapText="1"/>
    </xf>
    <xf numFmtId="0" fontId="34" fillId="0" borderId="41" xfId="0" applyFont="1" applyFill="1" applyBorder="1" applyAlignment="1">
      <alignment horizontal="center" vertical="center" wrapText="1"/>
    </xf>
    <xf numFmtId="0" fontId="33" fillId="0" borderId="79" xfId="0" applyFont="1" applyFill="1" applyBorder="1" applyAlignment="1">
      <alignment horizontal="center" vertical="center" wrapText="1"/>
    </xf>
    <xf numFmtId="0" fontId="33" fillId="0" borderId="62" xfId="0" applyFont="1" applyFill="1" applyBorder="1" applyAlignment="1">
      <alignment horizontal="center" vertical="center" wrapText="1"/>
    </xf>
    <xf numFmtId="166" fontId="34" fillId="9" borderId="62" xfId="0" applyNumberFormat="1" applyFont="1" applyFill="1" applyBorder="1" applyAlignment="1">
      <alignment horizontal="center" vertical="center" wrapText="1"/>
    </xf>
    <xf numFmtId="10" fontId="34" fillId="9" borderId="12" xfId="1" applyNumberFormat="1" applyFont="1" applyFill="1" applyBorder="1" applyAlignment="1">
      <alignment horizontal="center" vertical="center" wrapText="1"/>
    </xf>
    <xf numFmtId="166" fontId="34" fillId="4" borderId="36" xfId="0" applyNumberFormat="1" applyFont="1" applyFill="1" applyBorder="1" applyAlignment="1">
      <alignment horizontal="center" vertical="center" wrapText="1"/>
    </xf>
    <xf numFmtId="166" fontId="34" fillId="4" borderId="39" xfId="0" applyNumberFormat="1" applyFont="1" applyFill="1" applyBorder="1" applyAlignment="1">
      <alignment horizontal="center" vertical="center" wrapText="1"/>
    </xf>
    <xf numFmtId="166" fontId="34" fillId="4" borderId="78" xfId="0" applyNumberFormat="1" applyFont="1" applyFill="1" applyBorder="1" applyAlignment="1">
      <alignment horizontal="center" vertical="center" wrapText="1"/>
    </xf>
    <xf numFmtId="166" fontId="34" fillId="4" borderId="41" xfId="0" applyNumberFormat="1" applyFont="1" applyFill="1" applyBorder="1" applyAlignment="1">
      <alignment horizontal="center" vertical="center" wrapText="1"/>
    </xf>
    <xf numFmtId="166" fontId="34" fillId="4" borderId="79" xfId="0" applyNumberFormat="1" applyFont="1" applyFill="1" applyBorder="1" applyAlignment="1">
      <alignment horizontal="center" vertical="center" wrapText="1"/>
    </xf>
    <xf numFmtId="166" fontId="34" fillId="4" borderId="25" xfId="0" applyNumberFormat="1" applyFont="1" applyFill="1" applyBorder="1" applyAlignment="1">
      <alignment horizontal="center" vertical="center" wrapText="1"/>
    </xf>
    <xf numFmtId="166" fontId="34" fillId="2" borderId="36" xfId="0" applyNumberFormat="1" applyFont="1" applyFill="1" applyBorder="1" applyAlignment="1">
      <alignment horizontal="center" vertical="center" wrapText="1"/>
    </xf>
    <xf numFmtId="166" fontId="34" fillId="2" borderId="37" xfId="0" applyNumberFormat="1" applyFont="1" applyFill="1" applyBorder="1" applyAlignment="1">
      <alignment horizontal="center" vertical="center" wrapText="1"/>
    </xf>
    <xf numFmtId="166" fontId="34" fillId="2" borderId="39" xfId="0" applyNumberFormat="1" applyFont="1" applyFill="1" applyBorder="1" applyAlignment="1">
      <alignment horizontal="center" vertical="center" wrapText="1"/>
    </xf>
    <xf numFmtId="166" fontId="34" fillId="2" borderId="54" xfId="0" applyNumberFormat="1" applyFont="1" applyFill="1" applyBorder="1" applyAlignment="1">
      <alignment horizontal="center" vertical="center" wrapText="1"/>
    </xf>
    <xf numFmtId="166" fontId="34" fillId="5" borderId="36" xfId="0" applyNumberFormat="1" applyFont="1" applyFill="1" applyBorder="1" applyAlignment="1">
      <alignment horizontal="center" vertical="center" wrapText="1"/>
    </xf>
    <xf numFmtId="166" fontId="34" fillId="5" borderId="37" xfId="0" applyNumberFormat="1" applyFont="1" applyFill="1" applyBorder="1" applyAlignment="1">
      <alignment horizontal="center" vertical="center" wrapText="1"/>
    </xf>
    <xf numFmtId="166" fontId="34" fillId="5" borderId="39" xfId="0" applyNumberFormat="1" applyFont="1" applyFill="1" applyBorder="1" applyAlignment="1">
      <alignment horizontal="center" vertical="center" wrapText="1"/>
    </xf>
    <xf numFmtId="166" fontId="34" fillId="5" borderId="54" xfId="0" applyNumberFormat="1" applyFont="1" applyFill="1" applyBorder="1" applyAlignment="1">
      <alignment horizontal="center" vertical="center" wrapText="1"/>
    </xf>
    <xf numFmtId="166" fontId="34" fillId="6" borderId="36" xfId="0" applyNumberFormat="1" applyFont="1" applyFill="1" applyBorder="1" applyAlignment="1">
      <alignment horizontal="center" vertical="center" wrapText="1"/>
    </xf>
    <xf numFmtId="166" fontId="34" fillId="6" borderId="37" xfId="0" applyNumberFormat="1" applyFont="1" applyFill="1" applyBorder="1" applyAlignment="1">
      <alignment horizontal="center" vertical="center" wrapText="1"/>
    </xf>
    <xf numFmtId="166" fontId="34" fillId="6" borderId="39" xfId="0" applyNumberFormat="1" applyFont="1" applyFill="1" applyBorder="1" applyAlignment="1">
      <alignment horizontal="center" vertical="center" wrapText="1"/>
    </xf>
    <xf numFmtId="166" fontId="34" fillId="6" borderId="54" xfId="0" applyNumberFormat="1" applyFont="1" applyFill="1" applyBorder="1" applyAlignment="1">
      <alignment horizontal="center" vertical="center" wrapText="1"/>
    </xf>
    <xf numFmtId="166" fontId="34" fillId="8" borderId="36" xfId="0" applyNumberFormat="1" applyFont="1" applyFill="1" applyBorder="1" applyAlignment="1">
      <alignment horizontal="center" vertical="center" wrapText="1"/>
    </xf>
    <xf numFmtId="166" fontId="34" fillId="8" borderId="37" xfId="0" applyNumberFormat="1" applyFont="1" applyFill="1" applyBorder="1" applyAlignment="1">
      <alignment horizontal="center" vertical="center" wrapText="1"/>
    </xf>
    <xf numFmtId="166" fontId="34" fillId="8" borderId="39" xfId="0" applyNumberFormat="1" applyFont="1" applyFill="1" applyBorder="1" applyAlignment="1">
      <alignment horizontal="center" vertical="center" wrapText="1"/>
    </xf>
    <xf numFmtId="166" fontId="34" fillId="8" borderId="54" xfId="0" applyNumberFormat="1" applyFont="1" applyFill="1" applyBorder="1" applyAlignment="1">
      <alignment horizontal="center" vertical="center" wrapText="1"/>
    </xf>
    <xf numFmtId="166" fontId="34" fillId="7" borderId="40" xfId="0" applyNumberFormat="1" applyFont="1" applyFill="1" applyBorder="1" applyAlignment="1">
      <alignment horizontal="center" vertical="center" wrapText="1"/>
    </xf>
    <xf numFmtId="166" fontId="34" fillId="7" borderId="39" xfId="0" applyNumberFormat="1" applyFont="1" applyFill="1" applyBorder="1" applyAlignment="1">
      <alignment horizontal="center" vertical="center" wrapText="1"/>
    </xf>
    <xf numFmtId="166" fontId="34" fillId="7" borderId="37" xfId="0" applyNumberFormat="1" applyFont="1" applyFill="1" applyBorder="1" applyAlignment="1">
      <alignment horizontal="center" vertical="center" wrapText="1"/>
    </xf>
    <xf numFmtId="166" fontId="34" fillId="7" borderId="27" xfId="0" applyNumberFormat="1" applyFont="1" applyFill="1" applyBorder="1" applyAlignment="1">
      <alignment horizontal="center" vertical="center" wrapText="1"/>
    </xf>
    <xf numFmtId="0" fontId="31" fillId="0" borderId="36" xfId="0" applyFont="1" applyFill="1" applyBorder="1" applyAlignment="1">
      <alignment horizontal="center" vertical="center" wrapText="1"/>
    </xf>
    <xf numFmtId="0" fontId="31" fillId="0" borderId="37" xfId="0" applyFont="1" applyFill="1" applyBorder="1" applyAlignment="1">
      <alignment horizontal="center" vertical="center" wrapText="1"/>
    </xf>
    <xf numFmtId="49" fontId="31" fillId="0" borderId="37" xfId="0" applyNumberFormat="1" applyFont="1" applyFill="1" applyBorder="1" applyAlignment="1">
      <alignment horizontal="center" vertical="center" wrapText="1"/>
    </xf>
    <xf numFmtId="0" fontId="32" fillId="0" borderId="38" xfId="0" applyFont="1" applyFill="1" applyBorder="1" applyAlignment="1">
      <alignment horizontal="center" vertical="center"/>
    </xf>
    <xf numFmtId="166" fontId="32" fillId="0" borderId="39" xfId="0" applyNumberFormat="1" applyFont="1" applyBorder="1" applyAlignment="1">
      <alignment vertical="center"/>
    </xf>
    <xf numFmtId="166" fontId="32" fillId="0" borderId="81" xfId="0" applyNumberFormat="1" applyFont="1" applyBorder="1" applyAlignment="1">
      <alignment horizontal="center" vertical="center"/>
    </xf>
    <xf numFmtId="166" fontId="32" fillId="0" borderId="40" xfId="0" applyNumberFormat="1" applyFont="1" applyBorder="1" applyAlignment="1">
      <alignment horizontal="center" vertical="center"/>
    </xf>
    <xf numFmtId="166" fontId="32" fillId="0" borderId="37" xfId="0" applyNumberFormat="1" applyFont="1" applyBorder="1" applyAlignment="1">
      <alignment horizontal="center" vertical="center"/>
    </xf>
    <xf numFmtId="166" fontId="32" fillId="0" borderId="63" xfId="0" applyNumberFormat="1" applyFont="1" applyBorder="1" applyAlignment="1">
      <alignment horizontal="center" vertical="center"/>
    </xf>
    <xf numFmtId="167" fontId="32" fillId="0" borderId="36" xfId="0" applyNumberFormat="1" applyFont="1" applyBorder="1" applyAlignment="1">
      <alignment horizontal="center" vertical="center"/>
    </xf>
    <xf numFmtId="167" fontId="32" fillId="0" borderId="39" xfId="0" applyNumberFormat="1" applyFont="1" applyBorder="1" applyAlignment="1">
      <alignment horizontal="center" vertical="center"/>
    </xf>
    <xf numFmtId="167" fontId="32" fillId="0" borderId="40" xfId="0" applyNumberFormat="1" applyFont="1" applyBorder="1" applyAlignment="1">
      <alignment vertical="center"/>
    </xf>
    <xf numFmtId="167" fontId="32" fillId="0" borderId="37" xfId="0" applyNumberFormat="1" applyFont="1" applyBorder="1" applyAlignment="1">
      <alignment vertical="center"/>
    </xf>
    <xf numFmtId="167" fontId="32" fillId="9" borderId="36" xfId="0" applyNumberFormat="1" applyFont="1" applyFill="1" applyBorder="1" applyAlignment="1" applyProtection="1">
      <alignment horizontal="center" vertical="center"/>
      <protection locked="0"/>
    </xf>
    <xf numFmtId="10" fontId="32" fillId="9" borderId="39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horizontal="center"/>
    </xf>
    <xf numFmtId="0" fontId="17" fillId="0" borderId="0" xfId="0" applyFont="1" applyFill="1" applyProtection="1"/>
    <xf numFmtId="0" fontId="17" fillId="0" borderId="0" xfId="0" applyFont="1" applyFill="1" applyAlignment="1" applyProtection="1">
      <alignment horizontal="center"/>
    </xf>
    <xf numFmtId="0" fontId="17" fillId="0" borderId="0" xfId="0" applyFont="1" applyProtection="1"/>
    <xf numFmtId="0" fontId="17" fillId="0" borderId="0" xfId="0" applyFont="1" applyAlignment="1" applyProtection="1">
      <alignment horizontal="center" vertical="center"/>
    </xf>
    <xf numFmtId="166" fontId="17" fillId="0" borderId="0" xfId="0" applyNumberFormat="1" applyFont="1" applyAlignment="1" applyProtection="1">
      <alignment horizontal="center" vertical="center"/>
    </xf>
    <xf numFmtId="10" fontId="17" fillId="0" borderId="0" xfId="0" applyNumberFormat="1" applyFont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left"/>
    </xf>
    <xf numFmtId="0" fontId="16" fillId="0" borderId="0" xfId="0" applyFont="1" applyFill="1" applyBorder="1" applyAlignment="1" applyProtection="1">
      <alignment horizontal="left"/>
    </xf>
    <xf numFmtId="0" fontId="17" fillId="0" borderId="7" xfId="0" applyFont="1" applyFill="1" applyBorder="1" applyProtection="1"/>
    <xf numFmtId="0" fontId="18" fillId="0" borderId="7" xfId="0" applyFont="1" applyFill="1" applyBorder="1" applyAlignment="1" applyProtection="1">
      <alignment horizontal="left"/>
    </xf>
    <xf numFmtId="0" fontId="18" fillId="0" borderId="0" xfId="0" applyFont="1" applyFill="1" applyBorder="1" applyAlignment="1" applyProtection="1">
      <alignment horizontal="left"/>
    </xf>
    <xf numFmtId="0" fontId="19" fillId="0" borderId="7" xfId="0" applyFont="1" applyFill="1" applyBorder="1" applyAlignment="1" applyProtection="1">
      <alignment horizontal="left"/>
    </xf>
    <xf numFmtId="0" fontId="19" fillId="0" borderId="0" xfId="0" applyFont="1" applyFill="1" applyBorder="1" applyAlignment="1" applyProtection="1">
      <alignment horizontal="left"/>
    </xf>
    <xf numFmtId="0" fontId="17" fillId="2" borderId="36" xfId="0" applyFont="1" applyFill="1" applyBorder="1" applyAlignment="1" applyProtection="1">
      <alignment horizontal="center" vertical="center"/>
    </xf>
    <xf numFmtId="0" fontId="17" fillId="3" borderId="39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Protection="1"/>
    <xf numFmtId="164" fontId="17" fillId="0" borderId="8" xfId="0" quotePrefix="1" applyNumberFormat="1" applyFont="1" applyFill="1" applyBorder="1" applyAlignment="1" applyProtection="1">
      <alignment horizontal="left"/>
    </xf>
    <xf numFmtId="0" fontId="17" fillId="0" borderId="11" xfId="0" applyFont="1" applyFill="1" applyBorder="1" applyAlignment="1" applyProtection="1">
      <alignment horizontal="center"/>
    </xf>
    <xf numFmtId="0" fontId="17" fillId="4" borderId="34" xfId="0" applyFont="1" applyFill="1" applyBorder="1" applyProtection="1"/>
    <xf numFmtId="0" fontId="17" fillId="4" borderId="35" xfId="0" applyFont="1" applyFill="1" applyBorder="1" applyAlignment="1" applyProtection="1">
      <alignment horizontal="center"/>
    </xf>
    <xf numFmtId="0" fontId="18" fillId="0" borderId="15" xfId="0" applyFont="1" applyFill="1" applyBorder="1" applyAlignment="1" applyProtection="1">
      <alignment vertical="center"/>
    </xf>
    <xf numFmtId="0" fontId="17" fillId="0" borderId="16" xfId="0" applyFont="1" applyFill="1" applyBorder="1" applyAlignment="1" applyProtection="1">
      <alignment vertical="center" wrapText="1"/>
    </xf>
    <xf numFmtId="0" fontId="17" fillId="0" borderId="16" xfId="0" applyFont="1" applyFill="1" applyBorder="1" applyAlignment="1" applyProtection="1">
      <alignment horizontal="center" vertical="center"/>
    </xf>
    <xf numFmtId="2" fontId="17" fillId="2" borderId="28" xfId="0" applyNumberFormat="1" applyFont="1" applyFill="1" applyBorder="1" applyAlignment="1" applyProtection="1">
      <alignment vertical="center"/>
    </xf>
    <xf numFmtId="165" fontId="18" fillId="2" borderId="29" xfId="1" applyNumberFormat="1" applyFont="1" applyFill="1" applyBorder="1" applyAlignment="1" applyProtection="1">
      <alignment horizontal="center" vertical="center"/>
    </xf>
    <xf numFmtId="0" fontId="18" fillId="0" borderId="19" xfId="0" applyFont="1" applyFill="1" applyBorder="1" applyAlignment="1" applyProtection="1">
      <alignment vertical="center"/>
    </xf>
    <xf numFmtId="2" fontId="17" fillId="5" borderId="28" xfId="0" applyNumberFormat="1" applyFont="1" applyFill="1" applyBorder="1" applyAlignment="1" applyProtection="1">
      <alignment vertical="center"/>
    </xf>
    <xf numFmtId="165" fontId="18" fillId="5" borderId="29" xfId="1" applyNumberFormat="1" applyFont="1" applyFill="1" applyBorder="1" applyAlignment="1" applyProtection="1">
      <alignment horizontal="center" vertical="center"/>
    </xf>
    <xf numFmtId="2" fontId="17" fillId="6" borderId="28" xfId="0" applyNumberFormat="1" applyFont="1" applyFill="1" applyBorder="1" applyAlignment="1" applyProtection="1">
      <alignment vertical="center"/>
    </xf>
    <xf numFmtId="165" fontId="20" fillId="6" borderId="29" xfId="1" applyNumberFormat="1" applyFont="1" applyFill="1" applyBorder="1" applyAlignment="1" applyProtection="1">
      <alignment horizontal="center" vertical="center"/>
    </xf>
    <xf numFmtId="2" fontId="17" fillId="8" borderId="28" xfId="0" applyNumberFormat="1" applyFont="1" applyFill="1" applyBorder="1" applyAlignment="1" applyProtection="1">
      <alignment vertical="center"/>
    </xf>
    <xf numFmtId="165" fontId="18" fillId="8" borderId="29" xfId="1" applyNumberFormat="1" applyFont="1" applyFill="1" applyBorder="1" applyAlignment="1" applyProtection="1">
      <alignment horizontal="center" vertical="center"/>
    </xf>
    <xf numFmtId="0" fontId="18" fillId="0" borderId="20" xfId="0" applyFont="1" applyFill="1" applyBorder="1" applyAlignment="1" applyProtection="1">
      <alignment vertical="center"/>
    </xf>
    <xf numFmtId="0" fontId="17" fillId="0" borderId="21" xfId="0" applyFont="1" applyFill="1" applyBorder="1" applyAlignment="1" applyProtection="1">
      <alignment vertical="center" wrapText="1"/>
    </xf>
    <xf numFmtId="0" fontId="17" fillId="0" borderId="21" xfId="0" applyFont="1" applyFill="1" applyBorder="1" applyAlignment="1" applyProtection="1">
      <alignment horizontal="center" vertical="center"/>
    </xf>
    <xf numFmtId="2" fontId="17" fillId="7" borderId="30" xfId="0" applyNumberFormat="1" applyFont="1" applyFill="1" applyBorder="1" applyAlignment="1" applyProtection="1">
      <alignment vertical="center"/>
    </xf>
    <xf numFmtId="165" fontId="18" fillId="7" borderId="32" xfId="1" applyNumberFormat="1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</xf>
    <xf numFmtId="166" fontId="19" fillId="0" borderId="23" xfId="0" applyNumberFormat="1" applyFont="1" applyBorder="1" applyAlignment="1" applyProtection="1">
      <alignment horizontal="center" vertical="center"/>
    </xf>
    <xf numFmtId="0" fontId="27" fillId="0" borderId="76" xfId="0" applyFont="1" applyFill="1" applyBorder="1" applyAlignment="1" applyProtection="1">
      <alignment horizontal="center" vertical="center" wrapText="1"/>
    </xf>
    <xf numFmtId="0" fontId="27" fillId="0" borderId="41" xfId="0" applyFont="1" applyFill="1" applyBorder="1" applyAlignment="1" applyProtection="1">
      <alignment horizontal="center" vertical="center" wrapText="1"/>
    </xf>
    <xf numFmtId="0" fontId="28" fillId="0" borderId="41" xfId="0" applyFont="1" applyFill="1" applyBorder="1" applyAlignment="1" applyProtection="1">
      <alignment horizontal="center" vertical="center" wrapText="1"/>
    </xf>
    <xf numFmtId="0" fontId="27" fillId="0" borderId="38" xfId="0" applyFont="1" applyFill="1" applyBorder="1" applyAlignment="1" applyProtection="1">
      <alignment horizontal="center" vertical="center" wrapText="1"/>
    </xf>
    <xf numFmtId="0" fontId="27" fillId="0" borderId="25" xfId="0" applyFont="1" applyFill="1" applyBorder="1" applyAlignment="1" applyProtection="1">
      <alignment horizontal="center" vertical="center" wrapText="1"/>
    </xf>
    <xf numFmtId="166" fontId="28" fillId="9" borderId="25" xfId="0" applyNumberFormat="1" applyFont="1" applyFill="1" applyBorder="1" applyAlignment="1" applyProtection="1">
      <alignment horizontal="center" vertical="center" wrapText="1"/>
    </xf>
    <xf numFmtId="10" fontId="28" fillId="9" borderId="26" xfId="1" applyNumberFormat="1" applyFont="1" applyFill="1" applyBorder="1" applyAlignment="1" applyProtection="1">
      <alignment horizontal="center" vertical="center" wrapText="1"/>
    </xf>
    <xf numFmtId="166" fontId="28" fillId="4" borderId="36" xfId="0" applyNumberFormat="1" applyFont="1" applyFill="1" applyBorder="1" applyAlignment="1" applyProtection="1">
      <alignment horizontal="center" vertical="center" wrapText="1"/>
    </xf>
    <xf numFmtId="166" fontId="28" fillId="4" borderId="37" xfId="0" applyNumberFormat="1" applyFont="1" applyFill="1" applyBorder="1" applyAlignment="1" applyProtection="1">
      <alignment horizontal="center" vertical="center" wrapText="1"/>
    </xf>
    <xf numFmtId="166" fontId="28" fillId="4" borderId="38" xfId="0" applyNumberFormat="1" applyFont="1" applyFill="1" applyBorder="1" applyAlignment="1" applyProtection="1">
      <alignment horizontal="center" vertical="center" wrapText="1"/>
    </xf>
    <xf numFmtId="166" fontId="28" fillId="4" borderId="25" xfId="0" applyNumberFormat="1" applyFont="1" applyFill="1" applyBorder="1" applyAlignment="1" applyProtection="1">
      <alignment horizontal="center" vertical="center" wrapText="1"/>
    </xf>
    <xf numFmtId="166" fontId="28" fillId="2" borderId="36" xfId="0" applyNumberFormat="1" applyFont="1" applyFill="1" applyBorder="1" applyAlignment="1" applyProtection="1">
      <alignment horizontal="center" vertical="center" wrapText="1"/>
    </xf>
    <xf numFmtId="166" fontId="28" fillId="2" borderId="37" xfId="0" applyNumberFormat="1" applyFont="1" applyFill="1" applyBorder="1" applyAlignment="1" applyProtection="1">
      <alignment horizontal="center" vertical="center" wrapText="1"/>
    </xf>
    <xf numFmtId="166" fontId="28" fillId="2" borderId="39" xfId="0" applyNumberFormat="1" applyFont="1" applyFill="1" applyBorder="1" applyAlignment="1" applyProtection="1">
      <alignment horizontal="center" vertical="center" wrapText="1"/>
    </xf>
    <xf numFmtId="166" fontId="28" fillId="2" borderId="54" xfId="0" applyNumberFormat="1" applyFont="1" applyFill="1" applyBorder="1" applyAlignment="1" applyProtection="1">
      <alignment horizontal="center" vertical="center" wrapText="1"/>
    </xf>
    <xf numFmtId="166" fontId="28" fillId="5" borderId="36" xfId="0" applyNumberFormat="1" applyFont="1" applyFill="1" applyBorder="1" applyAlignment="1" applyProtection="1">
      <alignment horizontal="center" vertical="center" wrapText="1"/>
    </xf>
    <xf numFmtId="166" fontId="28" fillId="5" borderId="37" xfId="0" applyNumberFormat="1" applyFont="1" applyFill="1" applyBorder="1" applyAlignment="1" applyProtection="1">
      <alignment horizontal="center" vertical="center" wrapText="1"/>
    </xf>
    <xf numFmtId="166" fontId="28" fillId="5" borderId="39" xfId="0" applyNumberFormat="1" applyFont="1" applyFill="1" applyBorder="1" applyAlignment="1" applyProtection="1">
      <alignment horizontal="center" vertical="center" wrapText="1"/>
    </xf>
    <xf numFmtId="166" fontId="28" fillId="5" borderId="54" xfId="0" applyNumberFormat="1" applyFont="1" applyFill="1" applyBorder="1" applyAlignment="1" applyProtection="1">
      <alignment horizontal="center" vertical="center" wrapText="1"/>
    </xf>
    <xf numFmtId="166" fontId="28" fillId="6" borderId="36" xfId="0" applyNumberFormat="1" applyFont="1" applyFill="1" applyBorder="1" applyAlignment="1" applyProtection="1">
      <alignment horizontal="center" vertical="center" wrapText="1"/>
    </xf>
    <xf numFmtId="166" fontId="28" fillId="6" borderId="37" xfId="0" applyNumberFormat="1" applyFont="1" applyFill="1" applyBorder="1" applyAlignment="1" applyProtection="1">
      <alignment horizontal="center" vertical="center" wrapText="1"/>
    </xf>
    <xf numFmtId="166" fontId="28" fillId="6" borderId="39" xfId="0" applyNumberFormat="1" applyFont="1" applyFill="1" applyBorder="1" applyAlignment="1" applyProtection="1">
      <alignment horizontal="center" vertical="center" wrapText="1"/>
    </xf>
    <xf numFmtId="166" fontId="28" fillId="6" borderId="54" xfId="0" applyNumberFormat="1" applyFont="1" applyFill="1" applyBorder="1" applyAlignment="1" applyProtection="1">
      <alignment horizontal="center" vertical="center" wrapText="1"/>
    </xf>
    <xf numFmtId="166" fontId="28" fillId="8" borderId="36" xfId="0" applyNumberFormat="1" applyFont="1" applyFill="1" applyBorder="1" applyAlignment="1" applyProtection="1">
      <alignment horizontal="center" vertical="center" wrapText="1"/>
    </xf>
    <xf numFmtId="166" fontId="28" fillId="8" borderId="37" xfId="0" applyNumberFormat="1" applyFont="1" applyFill="1" applyBorder="1" applyAlignment="1" applyProtection="1">
      <alignment horizontal="center" vertical="center" wrapText="1"/>
    </xf>
    <xf numFmtId="166" fontId="28" fillId="8" borderId="39" xfId="0" applyNumberFormat="1" applyFont="1" applyFill="1" applyBorder="1" applyAlignment="1" applyProtection="1">
      <alignment horizontal="center" vertical="center" wrapText="1"/>
    </xf>
    <xf numFmtId="166" fontId="28" fillId="8" borderId="54" xfId="0" applyNumberFormat="1" applyFont="1" applyFill="1" applyBorder="1" applyAlignment="1" applyProtection="1">
      <alignment horizontal="center" vertical="center" wrapText="1"/>
    </xf>
    <xf numFmtId="166" fontId="28" fillId="7" borderId="40" xfId="0" applyNumberFormat="1" applyFont="1" applyFill="1" applyBorder="1" applyAlignment="1" applyProtection="1">
      <alignment horizontal="center" vertical="center" wrapText="1"/>
    </xf>
    <xf numFmtId="166" fontId="28" fillId="7" borderId="39" xfId="0" applyNumberFormat="1" applyFont="1" applyFill="1" applyBorder="1" applyAlignment="1" applyProtection="1">
      <alignment horizontal="center" vertical="center" wrapText="1"/>
    </xf>
    <xf numFmtId="166" fontId="28" fillId="7" borderId="37" xfId="0" applyNumberFormat="1" applyFont="1" applyFill="1" applyBorder="1" applyAlignment="1" applyProtection="1">
      <alignment horizontal="center" vertical="center" wrapText="1"/>
    </xf>
    <xf numFmtId="166" fontId="28" fillId="7" borderId="27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Protection="1"/>
    <xf numFmtId="0" fontId="25" fillId="0" borderId="45" xfId="0" applyFont="1" applyFill="1" applyBorder="1" applyAlignment="1" applyProtection="1">
      <alignment horizontal="center" vertical="center" wrapText="1"/>
    </xf>
    <xf numFmtId="0" fontId="25" fillId="0" borderId="44" xfId="0" applyFont="1" applyBorder="1" applyAlignment="1" applyProtection="1">
      <alignment horizontal="center" vertical="center" wrapText="1"/>
    </xf>
    <xf numFmtId="0" fontId="25" fillId="0" borderId="44" xfId="0" applyFont="1" applyFill="1" applyBorder="1" applyAlignment="1" applyProtection="1">
      <alignment horizontal="center" vertical="center" wrapText="1"/>
    </xf>
    <xf numFmtId="0" fontId="26" fillId="0" borderId="41" xfId="0" applyFont="1" applyFill="1" applyBorder="1" applyAlignment="1" applyProtection="1">
      <alignment horizontal="center" vertical="center" wrapText="1"/>
    </xf>
    <xf numFmtId="0" fontId="26" fillId="0" borderId="44" xfId="0" applyFont="1" applyFill="1" applyBorder="1" applyAlignment="1" applyProtection="1">
      <alignment horizontal="center" vertical="center" wrapText="1"/>
    </xf>
    <xf numFmtId="0" fontId="26" fillId="0" borderId="44" xfId="0" applyFont="1" applyFill="1" applyBorder="1" applyAlignment="1" applyProtection="1">
      <alignment horizontal="center" vertical="center"/>
    </xf>
    <xf numFmtId="0" fontId="26" fillId="0" borderId="44" xfId="0" applyFont="1" applyBorder="1" applyAlignment="1" applyProtection="1">
      <alignment horizontal="center" vertical="center"/>
    </xf>
    <xf numFmtId="0" fontId="26" fillId="0" borderId="61" xfId="0" applyFont="1" applyFill="1" applyBorder="1" applyAlignment="1" applyProtection="1">
      <alignment horizontal="center" vertical="center"/>
    </xf>
    <xf numFmtId="167" fontId="26" fillId="0" borderId="46" xfId="0" applyNumberFormat="1" applyFont="1" applyBorder="1" applyAlignment="1" applyProtection="1">
      <alignment horizontal="center" vertical="center"/>
    </xf>
    <xf numFmtId="166" fontId="26" fillId="0" borderId="14" xfId="0" applyNumberFormat="1" applyFont="1" applyBorder="1" applyAlignment="1" applyProtection="1">
      <alignment horizontal="center" vertical="center"/>
    </xf>
    <xf numFmtId="166" fontId="26" fillId="0" borderId="63" xfId="0" applyNumberFormat="1" applyFont="1" applyBorder="1" applyAlignment="1" applyProtection="1">
      <alignment horizontal="center" vertical="center"/>
    </xf>
    <xf numFmtId="166" fontId="26" fillId="0" borderId="45" xfId="0" applyNumberFormat="1" applyFont="1" applyBorder="1" applyAlignment="1" applyProtection="1">
      <alignment horizontal="center" vertical="center"/>
    </xf>
    <xf numFmtId="166" fontId="26" fillId="0" borderId="48" xfId="0" applyNumberFormat="1" applyFont="1" applyBorder="1" applyAlignment="1" applyProtection="1">
      <alignment horizontal="center" vertical="center"/>
    </xf>
    <xf numFmtId="166" fontId="26" fillId="0" borderId="12" xfId="0" applyNumberFormat="1" applyFont="1" applyBorder="1" applyAlignment="1" applyProtection="1">
      <alignment horizontal="center" vertical="center"/>
    </xf>
    <xf numFmtId="166" fontId="26" fillId="0" borderId="62" xfId="0" applyNumberFormat="1" applyFont="1" applyBorder="1" applyAlignment="1" applyProtection="1">
      <alignment horizontal="center" vertical="center"/>
    </xf>
    <xf numFmtId="166" fontId="26" fillId="0" borderId="34" xfId="0" applyNumberFormat="1" applyFont="1" applyBorder="1" applyAlignment="1" applyProtection="1">
      <alignment horizontal="center" vertical="center"/>
    </xf>
    <xf numFmtId="166" fontId="26" fillId="0" borderId="35" xfId="0" applyNumberFormat="1" applyFont="1" applyBorder="1" applyAlignment="1" applyProtection="1">
      <alignment horizontal="center" vertical="center"/>
    </xf>
    <xf numFmtId="0" fontId="26" fillId="0" borderId="0" xfId="0" applyFont="1" applyProtection="1"/>
    <xf numFmtId="0" fontId="25" fillId="0" borderId="28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</xf>
    <xf numFmtId="0" fontId="26" fillId="0" borderId="71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center" vertical="center"/>
    </xf>
    <xf numFmtId="0" fontId="26" fillId="0" borderId="56" xfId="0" applyFont="1" applyFill="1" applyBorder="1" applyAlignment="1" applyProtection="1">
      <alignment horizontal="center" vertical="center"/>
    </xf>
    <xf numFmtId="167" fontId="26" fillId="0" borderId="3" xfId="0" applyNumberFormat="1" applyFont="1" applyBorder="1" applyAlignment="1" applyProtection="1">
      <alignment horizontal="center" vertical="center"/>
    </xf>
    <xf numFmtId="166" fontId="26" fillId="0" borderId="81" xfId="0" applyNumberFormat="1" applyFont="1" applyBorder="1" applyAlignment="1" applyProtection="1">
      <alignment horizontal="center" vertical="center"/>
    </xf>
    <xf numFmtId="166" fontId="26" fillId="0" borderId="28" xfId="0" applyNumberFormat="1" applyFont="1" applyBorder="1" applyAlignment="1" applyProtection="1">
      <alignment horizontal="center" vertical="center"/>
    </xf>
    <xf numFmtId="166" fontId="26" fillId="0" borderId="29" xfId="0" applyNumberFormat="1" applyFont="1" applyBorder="1" applyAlignment="1" applyProtection="1">
      <alignment horizontal="center" vertical="center"/>
    </xf>
    <xf numFmtId="166" fontId="26" fillId="0" borderId="7" xfId="0" applyNumberFormat="1" applyFont="1" applyBorder="1" applyAlignment="1" applyProtection="1">
      <alignment horizontal="center" vertical="center"/>
    </xf>
    <xf numFmtId="0" fontId="25" fillId="0" borderId="50" xfId="0" applyFont="1" applyFill="1" applyBorder="1" applyAlignment="1" applyProtection="1">
      <alignment horizontal="center" vertical="center" wrapText="1"/>
    </xf>
    <xf numFmtId="0" fontId="25" fillId="0" borderId="30" xfId="0" applyFont="1" applyFill="1" applyBorder="1" applyAlignment="1" applyProtection="1">
      <alignment horizontal="center" vertical="center" wrapText="1"/>
    </xf>
    <xf numFmtId="0" fontId="25" fillId="0" borderId="31" xfId="0" applyFont="1" applyBorder="1" applyAlignment="1" applyProtection="1">
      <alignment horizontal="center" vertical="center" wrapText="1"/>
    </xf>
    <xf numFmtId="0" fontId="25" fillId="0" borderId="31" xfId="0" applyFont="1" applyFill="1" applyBorder="1" applyAlignment="1" applyProtection="1">
      <alignment horizontal="center" vertical="center" wrapText="1"/>
    </xf>
    <xf numFmtId="0" fontId="26" fillId="0" borderId="42" xfId="0" applyFont="1" applyFill="1" applyBorder="1" applyAlignment="1" applyProtection="1">
      <alignment horizontal="center" vertical="center" wrapText="1"/>
    </xf>
    <xf numFmtId="0" fontId="26" fillId="0" borderId="31" xfId="0" applyFont="1" applyFill="1" applyBorder="1" applyAlignment="1" applyProtection="1">
      <alignment horizontal="center" vertical="center" wrapText="1"/>
    </xf>
    <xf numFmtId="0" fontId="26" fillId="0" borderId="31" xfId="0" applyFont="1" applyFill="1" applyBorder="1" applyAlignment="1" applyProtection="1">
      <alignment horizontal="center" vertical="center"/>
    </xf>
    <xf numFmtId="0" fontId="26" fillId="0" borderId="31" xfId="0" applyFont="1" applyBorder="1" applyAlignment="1" applyProtection="1">
      <alignment horizontal="center" vertical="center"/>
    </xf>
    <xf numFmtId="0" fontId="26" fillId="0" borderId="57" xfId="0" applyFont="1" applyFill="1" applyBorder="1" applyAlignment="1" applyProtection="1">
      <alignment horizontal="center" vertical="center"/>
    </xf>
    <xf numFmtId="167" fontId="26" fillId="0" borderId="5" xfId="0" applyNumberFormat="1" applyFont="1" applyBorder="1" applyAlignment="1" applyProtection="1">
      <alignment horizontal="center" vertical="center"/>
    </xf>
    <xf numFmtId="166" fontId="26" fillId="0" borderId="82" xfId="0" applyNumberFormat="1" applyFont="1" applyBorder="1" applyAlignment="1" applyProtection="1">
      <alignment horizontal="center" vertical="center"/>
    </xf>
    <xf numFmtId="166" fontId="26" fillId="0" borderId="30" xfId="0" applyNumberFormat="1" applyFont="1" applyBorder="1" applyAlignment="1" applyProtection="1">
      <alignment horizontal="center" vertical="center"/>
    </xf>
    <xf numFmtId="166" fontId="26" fillId="0" borderId="32" xfId="0" applyNumberFormat="1" applyFont="1" applyBorder="1" applyAlignment="1" applyProtection="1">
      <alignment horizontal="center" vertical="center"/>
    </xf>
    <xf numFmtId="166" fontId="26" fillId="0" borderId="68" xfId="0" applyNumberFormat="1" applyFont="1" applyBorder="1" applyAlignment="1" applyProtection="1">
      <alignment horizontal="center" vertical="center"/>
    </xf>
    <xf numFmtId="166" fontId="26" fillId="0" borderId="64" xfId="0" applyNumberFormat="1" applyFont="1" applyBorder="1" applyAlignment="1" applyProtection="1">
      <alignment horizontal="center" vertical="center"/>
    </xf>
    <xf numFmtId="166" fontId="26" fillId="0" borderId="52" xfId="0" applyNumberFormat="1" applyFont="1" applyBorder="1" applyAlignment="1" applyProtection="1">
      <alignment horizontal="center" vertical="center"/>
    </xf>
    <xf numFmtId="166" fontId="26" fillId="0" borderId="73" xfId="0" applyNumberFormat="1" applyFont="1" applyBorder="1" applyAlignment="1" applyProtection="1">
      <alignment horizontal="center" vertical="center"/>
    </xf>
    <xf numFmtId="0" fontId="25" fillId="0" borderId="44" xfId="0" applyFont="1" applyBorder="1" applyAlignment="1" applyProtection="1">
      <alignment horizontal="center" wrapText="1"/>
    </xf>
    <xf numFmtId="0" fontId="25" fillId="0" borderId="1" xfId="0" applyFont="1" applyBorder="1" applyAlignment="1" applyProtection="1">
      <alignment horizontal="center" wrapText="1"/>
    </xf>
    <xf numFmtId="0" fontId="25" fillId="0" borderId="31" xfId="0" applyFont="1" applyBorder="1" applyAlignment="1" applyProtection="1">
      <alignment horizontal="center" wrapText="1"/>
    </xf>
    <xf numFmtId="166" fontId="26" fillId="0" borderId="72" xfId="0" applyNumberFormat="1" applyFont="1" applyBorder="1" applyAlignment="1" applyProtection="1">
      <alignment horizontal="center" vertical="center"/>
    </xf>
    <xf numFmtId="166" fontId="26" fillId="0" borderId="43" xfId="0" applyNumberFormat="1" applyFont="1" applyBorder="1" applyAlignment="1" applyProtection="1">
      <alignment horizontal="center" vertical="center"/>
    </xf>
    <xf numFmtId="0" fontId="25" fillId="0" borderId="74" xfId="0" applyFont="1" applyFill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wrapText="1"/>
    </xf>
    <xf numFmtId="0" fontId="26" fillId="0" borderId="2" xfId="0" applyFont="1" applyFill="1" applyBorder="1" applyAlignment="1" applyProtection="1">
      <alignment horizontal="center" vertical="center" wrapText="1"/>
    </xf>
    <xf numFmtId="0" fontId="26" fillId="0" borderId="2" xfId="0" applyFont="1" applyFill="1" applyBorder="1" applyAlignment="1" applyProtection="1">
      <alignment horizontal="center" vertical="center"/>
    </xf>
    <xf numFmtId="0" fontId="25" fillId="0" borderId="2" xfId="0" applyFont="1" applyFill="1" applyBorder="1" applyAlignment="1" applyProtection="1">
      <alignment horizontal="center" vertical="center" wrapText="1"/>
    </xf>
    <xf numFmtId="0" fontId="26" fillId="0" borderId="20" xfId="0" applyFont="1" applyBorder="1" applyAlignment="1" applyProtection="1">
      <alignment horizontal="center" vertical="center"/>
    </xf>
    <xf numFmtId="0" fontId="26" fillId="0" borderId="48" xfId="0" applyFont="1" applyFill="1" applyBorder="1" applyAlignment="1" applyProtection="1">
      <alignment horizontal="center" vertical="center"/>
    </xf>
    <xf numFmtId="167" fontId="26" fillId="0" borderId="33" xfId="0" applyNumberFormat="1" applyFont="1" applyBorder="1" applyAlignment="1" applyProtection="1">
      <alignment horizontal="center" vertical="center"/>
    </xf>
    <xf numFmtId="167" fontId="26" fillId="0" borderId="20" xfId="0" applyNumberFormat="1" applyFont="1" applyBorder="1" applyAlignment="1" applyProtection="1">
      <alignment horizontal="center" vertical="center"/>
    </xf>
    <xf numFmtId="0" fontId="25" fillId="0" borderId="52" xfId="0" applyFont="1" applyFill="1" applyBorder="1" applyAlignment="1" applyProtection="1">
      <alignment horizontal="center" vertical="center" wrapText="1"/>
    </xf>
    <xf numFmtId="0" fontId="26" fillId="0" borderId="3" xfId="0" applyFont="1" applyBorder="1" applyAlignment="1" applyProtection="1">
      <alignment horizontal="center" vertical="center"/>
    </xf>
    <xf numFmtId="0" fontId="26" fillId="0" borderId="29" xfId="0" applyFont="1" applyFill="1" applyBorder="1" applyAlignment="1" applyProtection="1">
      <alignment horizontal="center" vertical="center"/>
    </xf>
    <xf numFmtId="167" fontId="26" fillId="0" borderId="6" xfId="0" applyNumberFormat="1" applyFont="1" applyBorder="1" applyAlignment="1" applyProtection="1">
      <alignment horizontal="center" vertical="center"/>
    </xf>
    <xf numFmtId="0" fontId="26" fillId="0" borderId="28" xfId="0" applyFont="1" applyFill="1" applyBorder="1" applyAlignment="1" applyProtection="1">
      <alignment horizontal="center" vertical="center" wrapText="1"/>
    </xf>
    <xf numFmtId="166" fontId="26" fillId="0" borderId="2" xfId="0" applyNumberFormat="1" applyFont="1" applyBorder="1" applyAlignment="1" applyProtection="1">
      <alignment horizontal="center" vertical="center"/>
    </xf>
    <xf numFmtId="0" fontId="26" fillId="0" borderId="30" xfId="0" applyFont="1" applyFill="1" applyBorder="1" applyAlignment="1" applyProtection="1">
      <alignment horizontal="center" vertical="center" wrapText="1"/>
    </xf>
    <xf numFmtId="0" fontId="26" fillId="0" borderId="5" xfId="0" applyFont="1" applyBorder="1" applyAlignment="1" applyProtection="1">
      <alignment horizontal="center" vertical="center"/>
    </xf>
    <xf numFmtId="0" fontId="26" fillId="0" borderId="32" xfId="0" applyFont="1" applyFill="1" applyBorder="1" applyAlignment="1" applyProtection="1">
      <alignment horizontal="center" vertical="center"/>
    </xf>
    <xf numFmtId="167" fontId="26" fillId="0" borderId="69" xfId="0" applyNumberFormat="1" applyFont="1" applyBorder="1" applyAlignment="1" applyProtection="1">
      <alignment horizontal="center" vertical="center"/>
    </xf>
    <xf numFmtId="166" fontId="26" fillId="0" borderId="71" xfId="0" applyNumberFormat="1" applyFont="1" applyBorder="1" applyAlignment="1" applyProtection="1">
      <alignment horizontal="center" vertical="center"/>
    </xf>
    <xf numFmtId="0" fontId="26" fillId="0" borderId="45" xfId="0" applyFont="1" applyFill="1" applyBorder="1" applyAlignment="1" applyProtection="1">
      <alignment horizontal="center" vertical="center" wrapText="1"/>
    </xf>
    <xf numFmtId="0" fontId="26" fillId="0" borderId="46" xfId="0" applyFont="1" applyBorder="1" applyAlignment="1" applyProtection="1">
      <alignment horizontal="center" vertical="center"/>
    </xf>
    <xf numFmtId="167" fontId="26" fillId="0" borderId="47" xfId="0" applyNumberFormat="1" applyFont="1" applyBorder="1" applyAlignment="1" applyProtection="1">
      <alignment horizontal="center" vertical="center"/>
    </xf>
    <xf numFmtId="166" fontId="26" fillId="0" borderId="44" xfId="0" applyNumberFormat="1" applyFont="1" applyBorder="1" applyAlignment="1" applyProtection="1">
      <alignment horizontal="center" vertical="center"/>
    </xf>
    <xf numFmtId="166" fontId="26" fillId="0" borderId="42" xfId="0" applyNumberFormat="1" applyFont="1" applyBorder="1" applyAlignment="1" applyProtection="1">
      <alignment horizontal="center" vertical="center"/>
    </xf>
    <xf numFmtId="166" fontId="26" fillId="0" borderId="75" xfId="0" applyNumberFormat="1" applyFont="1" applyBorder="1" applyAlignment="1" applyProtection="1">
      <alignment horizontal="center" vertical="center"/>
    </xf>
    <xf numFmtId="49" fontId="25" fillId="0" borderId="44" xfId="0" applyNumberFormat="1" applyFont="1" applyFill="1" applyBorder="1" applyAlignment="1" applyProtection="1">
      <alignment horizontal="center" vertical="center" wrapText="1"/>
    </xf>
    <xf numFmtId="49" fontId="25" fillId="0" borderId="31" xfId="0" applyNumberFormat="1" applyFont="1" applyFill="1" applyBorder="1" applyAlignment="1" applyProtection="1">
      <alignment horizontal="center" vertical="center" wrapText="1"/>
    </xf>
    <xf numFmtId="49" fontId="25" fillId="0" borderId="1" xfId="0" applyNumberFormat="1" applyFont="1" applyFill="1" applyBorder="1" applyAlignment="1" applyProtection="1">
      <alignment horizontal="center" vertical="center" wrapText="1"/>
    </xf>
    <xf numFmtId="0" fontId="26" fillId="0" borderId="36" xfId="0" applyFont="1" applyFill="1" applyBorder="1" applyAlignment="1" applyProtection="1">
      <alignment horizontal="center" vertical="center" wrapText="1"/>
    </xf>
    <xf numFmtId="0" fontId="25" fillId="0" borderId="37" xfId="0" applyFont="1" applyBorder="1" applyAlignment="1" applyProtection="1">
      <alignment horizontal="center" vertical="center" wrapText="1"/>
    </xf>
    <xf numFmtId="49" fontId="25" fillId="0" borderId="37" xfId="0" applyNumberFormat="1" applyFont="1" applyFill="1" applyBorder="1" applyAlignment="1" applyProtection="1">
      <alignment horizontal="center" vertical="center" wrapText="1"/>
    </xf>
    <xf numFmtId="0" fontId="26" fillId="0" borderId="37" xfId="0" applyFont="1" applyFill="1" applyBorder="1" applyAlignment="1" applyProtection="1">
      <alignment horizontal="center" vertical="center" wrapText="1"/>
    </xf>
    <xf numFmtId="0" fontId="26" fillId="0" borderId="37" xfId="0" applyFont="1" applyFill="1" applyBorder="1" applyAlignment="1" applyProtection="1">
      <alignment horizontal="center" vertical="center"/>
    </xf>
    <xf numFmtId="0" fontId="25" fillId="0" borderId="37" xfId="0" applyFont="1" applyFill="1" applyBorder="1" applyAlignment="1" applyProtection="1">
      <alignment horizontal="center" vertical="center" wrapText="1"/>
    </xf>
    <xf numFmtId="0" fontId="26" fillId="0" borderId="38" xfId="0" applyFont="1" applyBorder="1" applyAlignment="1" applyProtection="1">
      <alignment horizontal="center" vertical="center"/>
    </xf>
    <xf numFmtId="0" fontId="26" fillId="0" borderId="39" xfId="0" applyFont="1" applyFill="1" applyBorder="1" applyAlignment="1" applyProtection="1">
      <alignment horizontal="center" vertical="center"/>
    </xf>
    <xf numFmtId="167" fontId="26" fillId="0" borderId="40" xfId="0" applyNumberFormat="1" applyFont="1" applyBorder="1" applyAlignment="1" applyProtection="1">
      <alignment horizontal="center" vertical="center"/>
    </xf>
    <xf numFmtId="167" fontId="26" fillId="0" borderId="38" xfId="0" applyNumberFormat="1" applyFont="1" applyBorder="1" applyAlignment="1" applyProtection="1">
      <alignment horizontal="center" vertical="center"/>
    </xf>
    <xf numFmtId="167" fontId="26" fillId="0" borderId="26" xfId="0" applyNumberFormat="1" applyFont="1" applyBorder="1" applyAlignment="1" applyProtection="1">
      <alignment vertical="center"/>
    </xf>
    <xf numFmtId="166" fontId="26" fillId="0" borderId="27" xfId="0" applyNumberFormat="1" applyFont="1" applyBorder="1" applyAlignment="1" applyProtection="1">
      <alignment vertical="center"/>
    </xf>
    <xf numFmtId="166" fontId="26" fillId="0" borderId="74" xfId="0" applyNumberFormat="1" applyFont="1" applyBorder="1" applyAlignment="1" applyProtection="1">
      <alignment horizontal="center" vertical="center"/>
    </xf>
    <xf numFmtId="166" fontId="26" fillId="0" borderId="26" xfId="0" applyNumberFormat="1" applyFont="1" applyBorder="1" applyAlignment="1" applyProtection="1">
      <alignment vertical="center"/>
    </xf>
    <xf numFmtId="166" fontId="26" fillId="0" borderId="25" xfId="0" applyNumberFormat="1" applyFont="1" applyBorder="1" applyAlignment="1" applyProtection="1">
      <alignment vertical="center"/>
    </xf>
    <xf numFmtId="166" fontId="26" fillId="0" borderId="36" xfId="0" applyNumberFormat="1" applyFont="1" applyBorder="1" applyAlignment="1" applyProtection="1">
      <alignment horizontal="center" vertical="center"/>
    </xf>
    <xf numFmtId="166" fontId="26" fillId="0" borderId="39" xfId="0" applyNumberFormat="1" applyFont="1" applyBorder="1" applyAlignment="1" applyProtection="1">
      <alignment horizontal="center" vertical="center"/>
    </xf>
    <xf numFmtId="166" fontId="26" fillId="0" borderId="7" xfId="0" applyNumberFormat="1" applyFont="1" applyBorder="1" applyAlignment="1" applyProtection="1">
      <alignment vertical="center"/>
    </xf>
    <xf numFmtId="166" fontId="26" fillId="0" borderId="37" xfId="0" applyNumberFormat="1" applyFont="1" applyBorder="1" applyAlignment="1" applyProtection="1">
      <alignment horizontal="center" vertical="center"/>
    </xf>
    <xf numFmtId="166" fontId="26" fillId="0" borderId="68" xfId="0" applyNumberFormat="1" applyFont="1" applyBorder="1" applyAlignment="1" applyProtection="1">
      <alignment vertical="center"/>
    </xf>
    <xf numFmtId="49" fontId="25" fillId="0" borderId="44" xfId="0" applyNumberFormat="1" applyFont="1" applyBorder="1" applyAlignment="1" applyProtection="1">
      <alignment horizontal="center" vertical="center" wrapText="1"/>
    </xf>
    <xf numFmtId="49" fontId="25" fillId="0" borderId="1" xfId="0" applyNumberFormat="1" applyFont="1" applyBorder="1" applyAlignment="1" applyProtection="1">
      <alignment horizontal="center" vertical="center" wrapText="1"/>
    </xf>
    <xf numFmtId="0" fontId="26" fillId="0" borderId="52" xfId="0" applyFont="1" applyFill="1" applyBorder="1" applyAlignment="1" applyProtection="1">
      <alignment horizontal="center" vertical="center" wrapText="1"/>
    </xf>
    <xf numFmtId="0" fontId="25" fillId="0" borderId="4" xfId="0" applyFont="1" applyBorder="1" applyAlignment="1" applyProtection="1">
      <alignment horizontal="center" vertical="center" wrapText="1"/>
    </xf>
    <xf numFmtId="49" fontId="25" fillId="0" borderId="4" xfId="0" applyNumberFormat="1" applyFont="1" applyBorder="1" applyAlignment="1" applyProtection="1">
      <alignment horizontal="center" vertical="center" wrapText="1"/>
    </xf>
    <xf numFmtId="0" fontId="26" fillId="0" borderId="4" xfId="0" applyFont="1" applyFill="1" applyBorder="1" applyAlignment="1" applyProtection="1">
      <alignment horizontal="center" vertical="center" wrapText="1"/>
    </xf>
    <xf numFmtId="0" fontId="26" fillId="0" borderId="4" xfId="0" applyFont="1" applyFill="1" applyBorder="1" applyAlignment="1" applyProtection="1">
      <alignment horizontal="center" vertical="center"/>
    </xf>
    <xf numFmtId="0" fontId="25" fillId="0" borderId="4" xfId="0" applyFont="1" applyFill="1" applyBorder="1" applyAlignment="1" applyProtection="1">
      <alignment horizontal="center" vertical="center" wrapText="1"/>
    </xf>
    <xf numFmtId="0" fontId="26" fillId="0" borderId="73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center" vertical="center" wrapText="1"/>
    </xf>
    <xf numFmtId="0" fontId="26" fillId="0" borderId="4" xfId="0" applyFont="1" applyFill="1" applyBorder="1" applyAlignment="1" applyProtection="1">
      <alignment horizontal="center" vertical="center" wrapText="1"/>
    </xf>
    <xf numFmtId="49" fontId="25" fillId="0" borderId="31" xfId="0" applyNumberFormat="1" applyFont="1" applyBorder="1" applyAlignment="1" applyProtection="1">
      <alignment horizontal="center" vertical="center" wrapText="1"/>
    </xf>
    <xf numFmtId="0" fontId="25" fillId="0" borderId="42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166" fontId="25" fillId="0" borderId="0" xfId="0" applyNumberFormat="1" applyFont="1" applyAlignment="1" applyProtection="1">
      <alignment horizontal="center" vertical="center"/>
    </xf>
    <xf numFmtId="10" fontId="25" fillId="0" borderId="0" xfId="0" applyNumberFormat="1" applyFont="1" applyAlignment="1" applyProtection="1">
      <alignment horizontal="center" vertical="center"/>
    </xf>
    <xf numFmtId="167" fontId="25" fillId="0" borderId="0" xfId="0" applyNumberFormat="1" applyFont="1" applyAlignment="1" applyProtection="1">
      <alignment horizontal="center" vertical="center"/>
    </xf>
    <xf numFmtId="0" fontId="30" fillId="0" borderId="0" xfId="0" applyFont="1" applyAlignment="1" applyProtection="1">
      <alignment horizontal="center"/>
    </xf>
    <xf numFmtId="0" fontId="3" fillId="0" borderId="4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0" xfId="0" applyFont="1" applyProtection="1"/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62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4" fillId="0" borderId="49" xfId="0" applyFont="1" applyBorder="1" applyAlignment="1" applyProtection="1">
      <alignment horizontal="center" vertical="center"/>
    </xf>
    <xf numFmtId="0" fontId="4" fillId="0" borderId="58" xfId="0" applyFont="1" applyBorder="1" applyAlignment="1" applyProtection="1">
      <alignment horizontal="center" vertical="center"/>
    </xf>
    <xf numFmtId="0" fontId="4" fillId="0" borderId="65" xfId="0" applyFont="1" applyBorder="1" applyAlignment="1" applyProtection="1">
      <alignment horizontal="center" vertical="center"/>
    </xf>
    <xf numFmtId="0" fontId="4" fillId="0" borderId="58" xfId="0" applyFont="1" applyBorder="1" applyProtection="1"/>
    <xf numFmtId="0" fontId="4" fillId="0" borderId="50" xfId="0" applyFont="1" applyBorder="1" applyAlignment="1" applyProtection="1">
      <alignment horizontal="center" vertical="center"/>
    </xf>
    <xf numFmtId="0" fontId="4" fillId="0" borderId="59" xfId="0" applyFont="1" applyBorder="1" applyAlignment="1" applyProtection="1">
      <alignment horizontal="center" vertical="center"/>
    </xf>
    <xf numFmtId="0" fontId="4" fillId="0" borderId="66" xfId="0" applyFont="1" applyBorder="1" applyAlignment="1" applyProtection="1">
      <alignment horizontal="center" vertical="center"/>
    </xf>
    <xf numFmtId="0" fontId="4" fillId="0" borderId="59" xfId="0" applyFont="1" applyBorder="1" applyProtection="1"/>
    <xf numFmtId="0" fontId="5" fillId="0" borderId="59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51" xfId="0" applyFont="1" applyBorder="1" applyAlignment="1" applyProtection="1">
      <alignment horizontal="center" vertical="center"/>
    </xf>
    <xf numFmtId="0" fontId="4" fillId="0" borderId="60" xfId="0" applyFont="1" applyBorder="1" applyAlignment="1" applyProtection="1">
      <alignment horizontal="center" vertical="center"/>
    </xf>
    <xf numFmtId="0" fontId="4" fillId="0" borderId="67" xfId="0" applyFont="1" applyBorder="1" applyAlignment="1" applyProtection="1">
      <alignment horizontal="center" vertical="center"/>
    </xf>
    <xf numFmtId="0" fontId="4" fillId="0" borderId="6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4" fillId="0" borderId="60" xfId="0" applyFont="1" applyBorder="1" applyProtection="1"/>
    <xf numFmtId="0" fontId="4" fillId="5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</cellXfs>
  <cellStyles count="3">
    <cellStyle name="Normal" xfId="0" builtinId="0"/>
    <cellStyle name="Normal 2" xfId="2"/>
    <cellStyle name="Pourcentage" xfId="1" builtinId="5"/>
  </cellStyles>
  <dxfs count="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83"/>
  <sheetViews>
    <sheetView topLeftCell="F1" zoomScaleNormal="100" workbookViewId="0">
      <selection activeCell="O21" sqref="O21"/>
    </sheetView>
  </sheetViews>
  <sheetFormatPr baseColWidth="10" defaultColWidth="10.85546875" defaultRowHeight="9.9499999999999993" customHeight="1" outlineLevelRow="1" outlineLevelCol="1" x14ac:dyDescent="0.25"/>
  <cols>
    <col min="1" max="1" width="14.28515625" style="35" bestFit="1" customWidth="1"/>
    <col min="2" max="2" width="17.85546875" style="35" bestFit="1" customWidth="1"/>
    <col min="3" max="3" width="9" style="35" customWidth="1"/>
    <col min="4" max="4" width="11" style="35" bestFit="1" customWidth="1"/>
    <col min="5" max="5" width="22.42578125" style="36" bestFit="1" customWidth="1"/>
    <col min="6" max="6" width="18" style="36" customWidth="1" outlineLevel="1"/>
    <col min="7" max="7" width="21.42578125" style="36" bestFit="1" customWidth="1" outlineLevel="1"/>
    <col min="8" max="8" width="42.42578125" style="35" bestFit="1" customWidth="1" outlineLevel="1"/>
    <col min="9" max="10" width="13.140625" style="35" bestFit="1" customWidth="1" outlineLevel="1"/>
    <col min="11" max="12" width="13.85546875" style="35" bestFit="1" customWidth="1" outlineLevel="1"/>
    <col min="13" max="13" width="6.28515625" style="35" hidden="1" customWidth="1" outlineLevel="1"/>
    <col min="14" max="14" width="16.42578125" style="37" bestFit="1" customWidth="1" outlineLevel="1"/>
    <col min="15" max="15" width="15.5703125" style="38" bestFit="1" customWidth="1"/>
    <col min="16" max="16" width="13.42578125" style="39" bestFit="1" customWidth="1"/>
    <col min="17" max="17" width="15.5703125" style="38" bestFit="1" customWidth="1" outlineLevel="1"/>
    <col min="18" max="18" width="14.85546875" style="38" bestFit="1" customWidth="1" outlineLevel="1"/>
    <col min="19" max="19" width="16.7109375" style="38" bestFit="1" customWidth="1"/>
    <col min="20" max="20" width="15.140625" style="38" bestFit="1" customWidth="1"/>
    <col min="21" max="21" width="0" style="38" hidden="1" customWidth="1"/>
    <col min="22" max="22" width="2.7109375" style="38" hidden="1" customWidth="1"/>
    <col min="23" max="23" width="11" style="38" hidden="1" customWidth="1" outlineLevel="1"/>
    <col min="24" max="27" width="13.140625" style="38" hidden="1" customWidth="1" outlineLevel="1"/>
    <col min="28" max="28" width="2.42578125" style="38" hidden="1" customWidth="1"/>
    <col min="29" max="29" width="11" style="38" hidden="1" customWidth="1" outlineLevel="1"/>
    <col min="30" max="30" width="12.140625" style="38" hidden="1" customWidth="1" outlineLevel="1"/>
    <col min="31" max="33" width="10.85546875" style="38" hidden="1" customWidth="1" outlineLevel="1"/>
    <col min="34" max="34" width="2.5703125" style="38" hidden="1" customWidth="1"/>
    <col min="35" max="35" width="11" style="38" hidden="1" customWidth="1" outlineLevel="1"/>
    <col min="36" max="36" width="12.140625" style="38" hidden="1" customWidth="1" outlineLevel="1"/>
    <col min="37" max="38" width="12.85546875" style="38" hidden="1" customWidth="1" outlineLevel="1"/>
    <col min="39" max="39" width="10.85546875" style="38" hidden="1" customWidth="1" outlineLevel="1"/>
    <col min="40" max="40" width="3.140625" style="38" hidden="1" customWidth="1"/>
    <col min="41" max="41" width="11" style="38" hidden="1" customWidth="1" outlineLevel="1"/>
    <col min="42" max="42" width="12.140625" style="38" hidden="1" customWidth="1" outlineLevel="1"/>
    <col min="43" max="44" width="12.85546875" style="38" hidden="1" customWidth="1" outlineLevel="1"/>
    <col min="45" max="45" width="10.85546875" style="38" hidden="1" customWidth="1" outlineLevel="1"/>
    <col min="46" max="46" width="3.42578125" style="38" hidden="1" customWidth="1"/>
    <col min="47" max="47" width="11" style="38" hidden="1" customWidth="1" outlineLevel="1" collapsed="1"/>
    <col min="48" max="48" width="12.140625" style="38" hidden="1" customWidth="1" outlineLevel="1"/>
    <col min="49" max="49" width="15.5703125" style="35" hidden="1" customWidth="1" outlineLevel="1"/>
    <col min="50" max="50" width="10.85546875" style="35" hidden="1" customWidth="1" outlineLevel="1"/>
    <col min="51" max="51" width="7.140625" style="35" hidden="1" customWidth="1" outlineLevel="1"/>
    <col min="52" max="52" width="10.85546875" style="35" collapsed="1"/>
    <col min="53" max="16384" width="10.85546875" style="35"/>
  </cols>
  <sheetData>
    <row r="1" spans="1:7" ht="12" x14ac:dyDescent="0.25">
      <c r="A1" s="193" t="s">
        <v>561</v>
      </c>
    </row>
    <row r="2" spans="1:7" ht="9.9499999999999993" hidden="1" customHeight="1" outlineLevel="1" x14ac:dyDescent="0.25">
      <c r="A2" s="163" t="s">
        <v>21</v>
      </c>
      <c r="B2" s="163"/>
      <c r="C2" s="163"/>
      <c r="D2" s="40"/>
      <c r="E2" s="41"/>
      <c r="F2" s="41"/>
      <c r="G2" s="77"/>
    </row>
    <row r="3" spans="1:7" ht="9.9499999999999993" hidden="1" customHeight="1" outlineLevel="1" x14ac:dyDescent="0.25">
      <c r="A3" s="40"/>
      <c r="B3" s="40"/>
      <c r="C3" s="40"/>
      <c r="D3" s="40"/>
      <c r="E3" s="41"/>
      <c r="F3" s="41"/>
      <c r="G3" s="77"/>
    </row>
    <row r="4" spans="1:7" ht="9.9499999999999993" hidden="1" customHeight="1" outlineLevel="1" x14ac:dyDescent="0.25">
      <c r="A4" s="164" t="s">
        <v>22</v>
      </c>
      <c r="B4" s="165"/>
      <c r="C4" s="165"/>
      <c r="D4" s="40"/>
      <c r="E4" s="41"/>
      <c r="F4" s="41"/>
      <c r="G4" s="77"/>
    </row>
    <row r="5" spans="1:7" ht="9.9499999999999993" hidden="1" customHeight="1" outlineLevel="1" x14ac:dyDescent="0.25">
      <c r="A5" s="7"/>
      <c r="B5" s="40"/>
      <c r="C5" s="40"/>
      <c r="D5" s="40"/>
      <c r="E5" s="41"/>
      <c r="F5" s="41"/>
      <c r="G5" s="77"/>
    </row>
    <row r="6" spans="1:7" ht="9.9499999999999993" hidden="1" customHeight="1" outlineLevel="1" x14ac:dyDescent="0.25">
      <c r="A6" s="166" t="s">
        <v>23</v>
      </c>
      <c r="B6" s="167"/>
      <c r="C6" s="40"/>
      <c r="D6" s="40"/>
      <c r="E6" s="41"/>
      <c r="F6" s="41"/>
      <c r="G6" s="77"/>
    </row>
    <row r="7" spans="1:7" ht="9.9499999999999993" hidden="1" customHeight="1" outlineLevel="1" x14ac:dyDescent="0.25">
      <c r="A7" s="168" t="s">
        <v>24</v>
      </c>
      <c r="B7" s="169"/>
      <c r="C7" s="169"/>
      <c r="D7" s="40"/>
      <c r="E7" s="41"/>
    </row>
    <row r="8" spans="1:7" ht="9.9499999999999993" hidden="1" customHeight="1" outlineLevel="1" thickBot="1" x14ac:dyDescent="0.3">
      <c r="A8" s="40"/>
      <c r="B8" s="40"/>
      <c r="C8" s="40"/>
      <c r="D8" s="40"/>
      <c r="E8" s="41"/>
      <c r="F8" s="41"/>
      <c r="G8" s="77"/>
    </row>
    <row r="9" spans="1:7" ht="9.9499999999999993" hidden="1" customHeight="1" outlineLevel="1" thickBot="1" x14ac:dyDescent="0.3">
      <c r="A9" s="40"/>
      <c r="B9" s="40"/>
      <c r="C9" s="40"/>
      <c r="D9" s="8" t="s">
        <v>25</v>
      </c>
      <c r="E9" s="9" t="s">
        <v>26</v>
      </c>
      <c r="F9" s="41"/>
      <c r="G9" s="78"/>
    </row>
    <row r="10" spans="1:7" ht="9.9499999999999993" hidden="1" customHeight="1" outlineLevel="1" x14ac:dyDescent="0.25">
      <c r="A10" s="10" t="s">
        <v>27</v>
      </c>
      <c r="B10" s="11" t="s">
        <v>28</v>
      </c>
      <c r="C10" s="73" t="s">
        <v>29</v>
      </c>
      <c r="D10" s="12"/>
      <c r="E10" s="13"/>
      <c r="F10" s="41"/>
      <c r="G10" s="74"/>
    </row>
    <row r="11" spans="1:7" ht="9.9499999999999993" hidden="1" customHeight="1" outlineLevel="1" x14ac:dyDescent="0.25">
      <c r="A11" s="14" t="s">
        <v>30</v>
      </c>
      <c r="B11" s="15" t="s">
        <v>31</v>
      </c>
      <c r="C11" s="75" t="s">
        <v>32</v>
      </c>
      <c r="D11" s="16"/>
      <c r="E11" s="17" t="e">
        <f>0.15+0.85*$D$11/$D$10</f>
        <v>#DIV/0!</v>
      </c>
      <c r="F11" s="41"/>
    </row>
    <row r="12" spans="1:7" ht="9.9499999999999993" hidden="1" customHeight="1" outlineLevel="1" x14ac:dyDescent="0.25">
      <c r="A12" s="18"/>
      <c r="B12" s="15" t="s">
        <v>33</v>
      </c>
      <c r="C12" s="75" t="s">
        <v>32</v>
      </c>
      <c r="D12" s="19"/>
      <c r="E12" s="20" t="e">
        <f>0.15+0.85*$D$12/$D$10</f>
        <v>#DIV/0!</v>
      </c>
    </row>
    <row r="13" spans="1:7" ht="9.9499999999999993" hidden="1" customHeight="1" outlineLevel="1" x14ac:dyDescent="0.25">
      <c r="A13" s="18"/>
      <c r="B13" s="15" t="s">
        <v>34</v>
      </c>
      <c r="C13" s="75" t="s">
        <v>32</v>
      </c>
      <c r="D13" s="21"/>
      <c r="E13" s="22" t="e">
        <f>0.15+0.85*$D$13/$D$10</f>
        <v>#DIV/0!</v>
      </c>
    </row>
    <row r="14" spans="1:7" ht="9.9499999999999993" hidden="1" customHeight="1" outlineLevel="1" x14ac:dyDescent="0.25">
      <c r="A14" s="18"/>
      <c r="B14" s="15" t="s">
        <v>35</v>
      </c>
      <c r="C14" s="75" t="s">
        <v>32</v>
      </c>
      <c r="D14" s="23"/>
      <c r="E14" s="24" t="e">
        <f>0.15+0.85*$D$14/$D$10</f>
        <v>#DIV/0!</v>
      </c>
    </row>
    <row r="15" spans="1:7" ht="9.9499999999999993" hidden="1" customHeight="1" outlineLevel="1" thickBot="1" x14ac:dyDescent="0.3">
      <c r="A15" s="25"/>
      <c r="B15" s="26" t="s">
        <v>36</v>
      </c>
      <c r="C15" s="76" t="s">
        <v>32</v>
      </c>
      <c r="D15" s="27"/>
      <c r="E15" s="28" t="e">
        <f>0.15+0.85*$D$15/$D$10</f>
        <v>#DIV/0!</v>
      </c>
    </row>
    <row r="16" spans="1:7" ht="9.9499999999999993" hidden="1" customHeight="1" outlineLevel="1" x14ac:dyDescent="0.25"/>
    <row r="17" spans="1:51" ht="12" outlineLevel="1" x14ac:dyDescent="0.25"/>
    <row r="18" spans="1:51" ht="12.75" thickBot="1" x14ac:dyDescent="0.3">
      <c r="O18" s="170" t="s">
        <v>50</v>
      </c>
      <c r="P18" s="170"/>
    </row>
    <row r="19" spans="1:51" ht="64.5" thickBot="1" x14ac:dyDescent="0.3">
      <c r="A19" s="194" t="s">
        <v>0</v>
      </c>
      <c r="B19" s="195" t="s">
        <v>1</v>
      </c>
      <c r="C19" s="195" t="s">
        <v>2</v>
      </c>
      <c r="D19" s="195" t="s">
        <v>550</v>
      </c>
      <c r="E19" s="195" t="s">
        <v>213</v>
      </c>
      <c r="F19" s="195" t="s">
        <v>119</v>
      </c>
      <c r="G19" s="195" t="s">
        <v>3</v>
      </c>
      <c r="H19" s="196" t="s">
        <v>4</v>
      </c>
      <c r="I19" s="195" t="s">
        <v>5</v>
      </c>
      <c r="J19" s="195" t="s">
        <v>6</v>
      </c>
      <c r="K19" s="195" t="s">
        <v>8</v>
      </c>
      <c r="L19" s="195" t="s">
        <v>9</v>
      </c>
      <c r="M19" s="197" t="s">
        <v>10</v>
      </c>
      <c r="N19" s="198" t="s">
        <v>7</v>
      </c>
      <c r="O19" s="199" t="s">
        <v>218</v>
      </c>
      <c r="P19" s="200" t="s">
        <v>37</v>
      </c>
      <c r="Q19" s="201" t="s">
        <v>39</v>
      </c>
      <c r="R19" s="202" t="s">
        <v>38</v>
      </c>
      <c r="S19" s="202" t="s">
        <v>52</v>
      </c>
      <c r="T19" s="202" t="s">
        <v>51</v>
      </c>
      <c r="U19" s="203" t="s">
        <v>53</v>
      </c>
      <c r="V19" s="204"/>
      <c r="W19" s="205" t="s">
        <v>41</v>
      </c>
      <c r="X19" s="206" t="s">
        <v>40</v>
      </c>
      <c r="Y19" s="206" t="s">
        <v>221</v>
      </c>
      <c r="Z19" s="206" t="s">
        <v>55</v>
      </c>
      <c r="AA19" s="207" t="s">
        <v>54</v>
      </c>
      <c r="AB19" s="208"/>
      <c r="AC19" s="209" t="s">
        <v>43</v>
      </c>
      <c r="AD19" s="210" t="s">
        <v>42</v>
      </c>
      <c r="AE19" s="210" t="s">
        <v>223</v>
      </c>
      <c r="AF19" s="210" t="s">
        <v>222</v>
      </c>
      <c r="AG19" s="211" t="s">
        <v>56</v>
      </c>
      <c r="AH19" s="212"/>
      <c r="AI19" s="213" t="s">
        <v>45</v>
      </c>
      <c r="AJ19" s="214" t="s">
        <v>44</v>
      </c>
      <c r="AK19" s="214" t="s">
        <v>61</v>
      </c>
      <c r="AL19" s="214" t="s">
        <v>60</v>
      </c>
      <c r="AM19" s="215" t="s">
        <v>57</v>
      </c>
      <c r="AN19" s="216"/>
      <c r="AO19" s="217" t="s">
        <v>47</v>
      </c>
      <c r="AP19" s="218" t="s">
        <v>46</v>
      </c>
      <c r="AQ19" s="218" t="s">
        <v>63</v>
      </c>
      <c r="AR19" s="218" t="s">
        <v>62</v>
      </c>
      <c r="AS19" s="219" t="s">
        <v>58</v>
      </c>
      <c r="AT19" s="220"/>
      <c r="AU19" s="221" t="s">
        <v>49</v>
      </c>
      <c r="AV19" s="222" t="s">
        <v>48</v>
      </c>
      <c r="AW19" s="223" t="s">
        <v>65</v>
      </c>
      <c r="AX19" s="223" t="s">
        <v>64</v>
      </c>
      <c r="AY19" s="224" t="s">
        <v>59</v>
      </c>
    </row>
    <row r="20" spans="1:51" s="48" customFormat="1" ht="102" x14ac:dyDescent="0.25">
      <c r="A20" s="225">
        <v>4</v>
      </c>
      <c r="B20" s="226" t="s">
        <v>239</v>
      </c>
      <c r="C20" s="226" t="s">
        <v>240</v>
      </c>
      <c r="D20" s="226" t="s">
        <v>544</v>
      </c>
      <c r="E20" s="227" t="s">
        <v>430</v>
      </c>
      <c r="F20" s="228" t="str">
        <f>CONCATENATE(C20,J20,M20,K20)</f>
        <v>044001SSTA_Secon</v>
      </c>
      <c r="G20" s="228" t="str">
        <f t="shared" ref="G20:G26" si="0">CONCATENATE(C20,J20,M20,K20,M20,L20)</f>
        <v>044001SSTA_Secon_</v>
      </c>
      <c r="H20" s="229" t="s">
        <v>399</v>
      </c>
      <c r="I20" s="230" t="s">
        <v>19</v>
      </c>
      <c r="J20" s="228" t="s">
        <v>13</v>
      </c>
      <c r="K20" s="231" t="s">
        <v>473</v>
      </c>
      <c r="L20" s="231"/>
      <c r="M20" s="230" t="s">
        <v>10</v>
      </c>
      <c r="N20" s="232">
        <v>3</v>
      </c>
      <c r="O20" s="346"/>
      <c r="P20" s="347"/>
      <c r="Q20" s="324">
        <f>O20*(P20+1)</f>
        <v>0</v>
      </c>
      <c r="R20" s="325">
        <f t="shared" ref="R20:R26" si="1">Q20/12</f>
        <v>0</v>
      </c>
      <c r="S20" s="326">
        <f>SUM(Q20:Q56)</f>
        <v>0</v>
      </c>
      <c r="T20" s="326">
        <f>SUM(R20:R56)</f>
        <v>0</v>
      </c>
      <c r="U20" s="235"/>
      <c r="V20" s="236"/>
      <c r="W20" s="237" t="e">
        <f t="shared" ref="W20:W26" si="2">Q20*$E$11</f>
        <v>#DIV/0!</v>
      </c>
      <c r="X20" s="238" t="e">
        <f t="shared" ref="X20:X26" si="3">W20/12</f>
        <v>#DIV/0!</v>
      </c>
      <c r="Y20" s="235" t="e">
        <f>SUM(W20:W56)</f>
        <v>#DIV/0!</v>
      </c>
      <c r="Z20" s="235" t="e">
        <f>SUM(X20:X56)</f>
        <v>#DIV/0!</v>
      </c>
      <c r="AA20" s="235"/>
      <c r="AB20" s="239"/>
      <c r="AC20" s="237" t="e">
        <f t="shared" ref="AC20:AC26" si="4">Q20*$E$12</f>
        <v>#DIV/0!</v>
      </c>
      <c r="AD20" s="238" t="e">
        <f t="shared" ref="AD20:AD26" si="5">AC20/12</f>
        <v>#DIV/0!</v>
      </c>
      <c r="AE20" s="235" t="e">
        <f>SUM(AC20:AC56)</f>
        <v>#DIV/0!</v>
      </c>
      <c r="AF20" s="235" t="e">
        <f>SUM(AD20:AD56)</f>
        <v>#DIV/0!</v>
      </c>
      <c r="AG20" s="235"/>
      <c r="AH20" s="239"/>
      <c r="AI20" s="237" t="e">
        <f t="shared" ref="AI20:AI25" si="6">Q20*$E$13</f>
        <v>#DIV/0!</v>
      </c>
      <c r="AJ20" s="238" t="e">
        <f t="shared" ref="AJ20:AJ26" si="7">AI20/12</f>
        <v>#DIV/0!</v>
      </c>
      <c r="AK20" s="235" t="e">
        <f>SUM(AI20:AI56)</f>
        <v>#DIV/0!</v>
      </c>
      <c r="AL20" s="235" t="e">
        <f>SUM(AJ20:AJ56)</f>
        <v>#DIV/0!</v>
      </c>
      <c r="AM20" s="235"/>
      <c r="AN20" s="239"/>
      <c r="AO20" s="237" t="e">
        <f t="shared" ref="AO20:AO25" si="8">Q20*$E$14</f>
        <v>#DIV/0!</v>
      </c>
      <c r="AP20" s="238" t="e">
        <f t="shared" ref="AP20:AP26" si="9">AO20/12</f>
        <v>#DIV/0!</v>
      </c>
      <c r="AQ20" s="235" t="e">
        <f>SUM(AO20:AO56)</f>
        <v>#DIV/0!</v>
      </c>
      <c r="AR20" s="235" t="e">
        <f>SUM(AP20:AP56)</f>
        <v>#DIV/0!</v>
      </c>
      <c r="AS20" s="235"/>
      <c r="AT20" s="239"/>
      <c r="AU20" s="237" t="e">
        <f t="shared" ref="AU20:AU26" si="10">Q20*$E$15</f>
        <v>#DIV/0!</v>
      </c>
      <c r="AV20" s="238" t="e">
        <f t="shared" ref="AV20:AV26" si="11">AU20/12</f>
        <v>#DIV/0!</v>
      </c>
      <c r="AW20" s="235" t="e">
        <f>SUM(AU20:AU56)</f>
        <v>#DIV/0!</v>
      </c>
      <c r="AX20" s="235" t="e">
        <f>SUM(AV20:AV56)</f>
        <v>#DIV/0!</v>
      </c>
      <c r="AY20" s="235"/>
    </row>
    <row r="21" spans="1:51" s="48" customFormat="1" ht="25.5" x14ac:dyDescent="0.25">
      <c r="A21" s="240">
        <v>4</v>
      </c>
      <c r="B21" s="241" t="s">
        <v>239</v>
      </c>
      <c r="C21" s="241" t="s">
        <v>240</v>
      </c>
      <c r="D21" s="241" t="s">
        <v>544</v>
      </c>
      <c r="E21" s="242" t="s">
        <v>431</v>
      </c>
      <c r="F21" s="159" t="str">
        <f t="shared" ref="F21:F81" si="12">CONCATENATE(C21,J21,M21,K21)</f>
        <v>044001VENT_ET_00_01_02</v>
      </c>
      <c r="G21" s="159" t="str">
        <f t="shared" si="0"/>
        <v>044001VENT_ET_00_01_02_</v>
      </c>
      <c r="H21" s="243" t="s">
        <v>400</v>
      </c>
      <c r="I21" s="244" t="s">
        <v>12</v>
      </c>
      <c r="J21" s="159" t="s">
        <v>11</v>
      </c>
      <c r="K21" s="245" t="s">
        <v>470</v>
      </c>
      <c r="L21" s="245"/>
      <c r="M21" s="244" t="s">
        <v>10</v>
      </c>
      <c r="N21" s="246">
        <v>3</v>
      </c>
      <c r="O21" s="348"/>
      <c r="P21" s="349"/>
      <c r="Q21" s="327">
        <f t="shared" ref="Q21:Q81" si="13">O21*(P21+1)</f>
        <v>0</v>
      </c>
      <c r="R21" s="328">
        <f t="shared" si="1"/>
        <v>0</v>
      </c>
      <c r="S21" s="329"/>
      <c r="T21" s="329"/>
      <c r="U21" s="250"/>
      <c r="V21" s="236"/>
      <c r="W21" s="237" t="e">
        <f t="shared" si="2"/>
        <v>#DIV/0!</v>
      </c>
      <c r="X21" s="238" t="e">
        <f t="shared" si="3"/>
        <v>#DIV/0!</v>
      </c>
      <c r="Y21" s="250"/>
      <c r="Z21" s="250"/>
      <c r="AA21" s="250"/>
      <c r="AB21" s="239"/>
      <c r="AC21" s="237" t="e">
        <f t="shared" si="4"/>
        <v>#DIV/0!</v>
      </c>
      <c r="AD21" s="238" t="e">
        <f t="shared" si="5"/>
        <v>#DIV/0!</v>
      </c>
      <c r="AE21" s="250"/>
      <c r="AF21" s="250"/>
      <c r="AG21" s="250"/>
      <c r="AH21" s="239"/>
      <c r="AI21" s="237" t="e">
        <f t="shared" si="6"/>
        <v>#DIV/0!</v>
      </c>
      <c r="AJ21" s="238" t="e">
        <f t="shared" si="7"/>
        <v>#DIV/0!</v>
      </c>
      <c r="AK21" s="250"/>
      <c r="AL21" s="250"/>
      <c r="AM21" s="250"/>
      <c r="AN21" s="239"/>
      <c r="AO21" s="237" t="e">
        <f t="shared" si="8"/>
        <v>#DIV/0!</v>
      </c>
      <c r="AP21" s="238" t="e">
        <f t="shared" si="9"/>
        <v>#DIV/0!</v>
      </c>
      <c r="AQ21" s="250"/>
      <c r="AR21" s="250"/>
      <c r="AS21" s="250"/>
      <c r="AT21" s="239"/>
      <c r="AU21" s="237" t="e">
        <f t="shared" si="10"/>
        <v>#DIV/0!</v>
      </c>
      <c r="AV21" s="238" t="e">
        <f t="shared" si="11"/>
        <v>#DIV/0!</v>
      </c>
      <c r="AW21" s="250"/>
      <c r="AX21" s="250"/>
      <c r="AY21" s="250"/>
    </row>
    <row r="22" spans="1:51" s="48" customFormat="1" ht="51" x14ac:dyDescent="0.25">
      <c r="A22" s="240">
        <v>4</v>
      </c>
      <c r="B22" s="241" t="s">
        <v>239</v>
      </c>
      <c r="C22" s="241" t="s">
        <v>240</v>
      </c>
      <c r="D22" s="241" t="s">
        <v>544</v>
      </c>
      <c r="E22" s="242" t="s">
        <v>431</v>
      </c>
      <c r="F22" s="159" t="str">
        <f t="shared" si="12"/>
        <v>044001VENT_ET_00_01_02</v>
      </c>
      <c r="G22" s="159" t="str">
        <f t="shared" si="0"/>
        <v>044001VENT_ET_00_01_02_</v>
      </c>
      <c r="H22" s="243" t="s">
        <v>401</v>
      </c>
      <c r="I22" s="244" t="s">
        <v>12</v>
      </c>
      <c r="J22" s="159" t="s">
        <v>11</v>
      </c>
      <c r="K22" s="244" t="s">
        <v>470</v>
      </c>
      <c r="L22" s="244"/>
      <c r="M22" s="244" t="s">
        <v>10</v>
      </c>
      <c r="N22" s="246">
        <v>3</v>
      </c>
      <c r="O22" s="348"/>
      <c r="P22" s="349"/>
      <c r="Q22" s="327">
        <f t="shared" si="13"/>
        <v>0</v>
      </c>
      <c r="R22" s="328">
        <f t="shared" si="1"/>
        <v>0</v>
      </c>
      <c r="S22" s="329"/>
      <c r="T22" s="329"/>
      <c r="U22" s="250"/>
      <c r="V22" s="236"/>
      <c r="W22" s="237" t="e">
        <f t="shared" si="2"/>
        <v>#DIV/0!</v>
      </c>
      <c r="X22" s="238" t="e">
        <f t="shared" si="3"/>
        <v>#DIV/0!</v>
      </c>
      <c r="Y22" s="250"/>
      <c r="Z22" s="250"/>
      <c r="AA22" s="250"/>
      <c r="AB22" s="239"/>
      <c r="AC22" s="237" t="e">
        <f t="shared" si="4"/>
        <v>#DIV/0!</v>
      </c>
      <c r="AD22" s="238" t="e">
        <f t="shared" si="5"/>
        <v>#DIV/0!</v>
      </c>
      <c r="AE22" s="250"/>
      <c r="AF22" s="250"/>
      <c r="AG22" s="250"/>
      <c r="AH22" s="239"/>
      <c r="AI22" s="237" t="e">
        <f t="shared" si="6"/>
        <v>#DIV/0!</v>
      </c>
      <c r="AJ22" s="238" t="e">
        <f t="shared" si="7"/>
        <v>#DIV/0!</v>
      </c>
      <c r="AK22" s="250"/>
      <c r="AL22" s="250"/>
      <c r="AM22" s="250"/>
      <c r="AN22" s="239"/>
      <c r="AO22" s="237" t="e">
        <f t="shared" si="8"/>
        <v>#DIV/0!</v>
      </c>
      <c r="AP22" s="238" t="e">
        <f t="shared" si="9"/>
        <v>#DIV/0!</v>
      </c>
      <c r="AQ22" s="250"/>
      <c r="AR22" s="250"/>
      <c r="AS22" s="250"/>
      <c r="AT22" s="239"/>
      <c r="AU22" s="237" t="e">
        <f t="shared" si="10"/>
        <v>#DIV/0!</v>
      </c>
      <c r="AV22" s="238" t="e">
        <f t="shared" si="11"/>
        <v>#DIV/0!</v>
      </c>
      <c r="AW22" s="250"/>
      <c r="AX22" s="250"/>
      <c r="AY22" s="250"/>
    </row>
    <row r="23" spans="1:51" s="48" customFormat="1" ht="64.5" thickBot="1" x14ac:dyDescent="0.3">
      <c r="A23" s="251">
        <v>4</v>
      </c>
      <c r="B23" s="252" t="s">
        <v>239</v>
      </c>
      <c r="C23" s="252" t="s">
        <v>240</v>
      </c>
      <c r="D23" s="252" t="s">
        <v>544</v>
      </c>
      <c r="E23" s="253" t="s">
        <v>432</v>
      </c>
      <c r="F23" s="254" t="str">
        <f t="shared" si="12"/>
        <v>044001VENT_ET_03</v>
      </c>
      <c r="G23" s="254" t="str">
        <f t="shared" si="0"/>
        <v>044001VENT_ET_03_</v>
      </c>
      <c r="H23" s="255" t="s">
        <v>402</v>
      </c>
      <c r="I23" s="256" t="s">
        <v>12</v>
      </c>
      <c r="J23" s="254" t="s">
        <v>11</v>
      </c>
      <c r="K23" s="256" t="s">
        <v>471</v>
      </c>
      <c r="L23" s="256"/>
      <c r="M23" s="256" t="s">
        <v>10</v>
      </c>
      <c r="N23" s="257">
        <v>3</v>
      </c>
      <c r="O23" s="350"/>
      <c r="P23" s="351"/>
      <c r="Q23" s="330">
        <f t="shared" si="13"/>
        <v>0</v>
      </c>
      <c r="R23" s="331">
        <f t="shared" si="1"/>
        <v>0</v>
      </c>
      <c r="S23" s="329"/>
      <c r="T23" s="329"/>
      <c r="U23" s="250"/>
      <c r="V23" s="236"/>
      <c r="W23" s="237" t="e">
        <f t="shared" si="2"/>
        <v>#DIV/0!</v>
      </c>
      <c r="X23" s="238" t="e">
        <f t="shared" si="3"/>
        <v>#DIV/0!</v>
      </c>
      <c r="Y23" s="250"/>
      <c r="Z23" s="250"/>
      <c r="AA23" s="250"/>
      <c r="AB23" s="239"/>
      <c r="AC23" s="237" t="e">
        <f t="shared" si="4"/>
        <v>#DIV/0!</v>
      </c>
      <c r="AD23" s="238" t="e">
        <f t="shared" si="5"/>
        <v>#DIV/0!</v>
      </c>
      <c r="AE23" s="250"/>
      <c r="AF23" s="250"/>
      <c r="AG23" s="250"/>
      <c r="AH23" s="239"/>
      <c r="AI23" s="237" t="e">
        <f t="shared" si="6"/>
        <v>#DIV/0!</v>
      </c>
      <c r="AJ23" s="238" t="e">
        <f t="shared" si="7"/>
        <v>#DIV/0!</v>
      </c>
      <c r="AK23" s="250"/>
      <c r="AL23" s="250"/>
      <c r="AM23" s="250"/>
      <c r="AN23" s="239"/>
      <c r="AO23" s="237" t="e">
        <f t="shared" si="8"/>
        <v>#DIV/0!</v>
      </c>
      <c r="AP23" s="238" t="e">
        <f t="shared" si="9"/>
        <v>#DIV/0!</v>
      </c>
      <c r="AQ23" s="250"/>
      <c r="AR23" s="250"/>
      <c r="AS23" s="250"/>
      <c r="AT23" s="239"/>
      <c r="AU23" s="237" t="e">
        <f t="shared" si="10"/>
        <v>#DIV/0!</v>
      </c>
      <c r="AV23" s="238" t="e">
        <f t="shared" si="11"/>
        <v>#DIV/0!</v>
      </c>
      <c r="AW23" s="250"/>
      <c r="AX23" s="250"/>
      <c r="AY23" s="250"/>
    </row>
    <row r="24" spans="1:51" s="48" customFormat="1" ht="153" x14ac:dyDescent="0.25">
      <c r="A24" s="260">
        <v>4</v>
      </c>
      <c r="B24" s="261" t="s">
        <v>241</v>
      </c>
      <c r="C24" s="261" t="s">
        <v>242</v>
      </c>
      <c r="D24" s="261" t="s">
        <v>544</v>
      </c>
      <c r="E24" s="262" t="s">
        <v>433</v>
      </c>
      <c r="F24" s="263" t="str">
        <f t="shared" si="12"/>
        <v>044007SSTA_Secon</v>
      </c>
      <c r="G24" s="263" t="str">
        <f t="shared" si="0"/>
        <v>044007SSTA_Secon_</v>
      </c>
      <c r="H24" s="264" t="s">
        <v>403</v>
      </c>
      <c r="I24" s="265" t="s">
        <v>19</v>
      </c>
      <c r="J24" s="263" t="s">
        <v>13</v>
      </c>
      <c r="K24" s="266" t="s">
        <v>473</v>
      </c>
      <c r="L24" s="265"/>
      <c r="M24" s="265" t="s">
        <v>10</v>
      </c>
      <c r="N24" s="267">
        <v>3</v>
      </c>
      <c r="O24" s="352"/>
      <c r="P24" s="353"/>
      <c r="Q24" s="332">
        <f t="shared" si="13"/>
        <v>0</v>
      </c>
      <c r="R24" s="333">
        <f t="shared" si="1"/>
        <v>0</v>
      </c>
      <c r="S24" s="329"/>
      <c r="T24" s="329"/>
      <c r="U24" s="250"/>
      <c r="V24" s="236"/>
      <c r="W24" s="237" t="e">
        <f t="shared" si="2"/>
        <v>#DIV/0!</v>
      </c>
      <c r="X24" s="238" t="e">
        <f t="shared" si="3"/>
        <v>#DIV/0!</v>
      </c>
      <c r="Y24" s="250"/>
      <c r="Z24" s="250"/>
      <c r="AA24" s="250"/>
      <c r="AB24" s="239"/>
      <c r="AC24" s="237" t="e">
        <f t="shared" si="4"/>
        <v>#DIV/0!</v>
      </c>
      <c r="AD24" s="238" t="e">
        <f t="shared" si="5"/>
        <v>#DIV/0!</v>
      </c>
      <c r="AE24" s="250"/>
      <c r="AF24" s="250"/>
      <c r="AG24" s="250"/>
      <c r="AH24" s="239"/>
      <c r="AI24" s="237" t="e">
        <f t="shared" si="6"/>
        <v>#DIV/0!</v>
      </c>
      <c r="AJ24" s="238" t="e">
        <f t="shared" si="7"/>
        <v>#DIV/0!</v>
      </c>
      <c r="AK24" s="250"/>
      <c r="AL24" s="250"/>
      <c r="AM24" s="250"/>
      <c r="AN24" s="239"/>
      <c r="AO24" s="237" t="e">
        <f t="shared" si="8"/>
        <v>#DIV/0!</v>
      </c>
      <c r="AP24" s="238" t="e">
        <f t="shared" si="9"/>
        <v>#DIV/0!</v>
      </c>
      <c r="AQ24" s="250"/>
      <c r="AR24" s="250"/>
      <c r="AS24" s="250"/>
      <c r="AT24" s="239"/>
      <c r="AU24" s="237" t="e">
        <f t="shared" si="10"/>
        <v>#DIV/0!</v>
      </c>
      <c r="AV24" s="238" t="e">
        <f t="shared" si="11"/>
        <v>#DIV/0!</v>
      </c>
      <c r="AW24" s="250"/>
      <c r="AX24" s="250"/>
      <c r="AY24" s="250"/>
    </row>
    <row r="25" spans="1:51" s="48" customFormat="1" ht="165.75" x14ac:dyDescent="0.25">
      <c r="A25" s="240">
        <v>4</v>
      </c>
      <c r="B25" s="241" t="s">
        <v>241</v>
      </c>
      <c r="C25" s="241" t="s">
        <v>242</v>
      </c>
      <c r="D25" s="241" t="s">
        <v>544</v>
      </c>
      <c r="E25" s="242" t="s">
        <v>434</v>
      </c>
      <c r="F25" s="159" t="str">
        <f t="shared" si="12"/>
        <v>044007VENP_TP01</v>
      </c>
      <c r="G25" s="159" t="str">
        <f t="shared" si="0"/>
        <v>044007VENP_TP01_</v>
      </c>
      <c r="H25" s="243" t="s">
        <v>404</v>
      </c>
      <c r="I25" s="244" t="s">
        <v>12</v>
      </c>
      <c r="J25" s="159" t="s">
        <v>14</v>
      </c>
      <c r="K25" s="244" t="s">
        <v>467</v>
      </c>
      <c r="L25" s="244"/>
      <c r="M25" s="244" t="s">
        <v>10</v>
      </c>
      <c r="N25" s="246">
        <v>3</v>
      </c>
      <c r="O25" s="348"/>
      <c r="P25" s="349"/>
      <c r="Q25" s="327">
        <f t="shared" si="13"/>
        <v>0</v>
      </c>
      <c r="R25" s="328">
        <f t="shared" si="1"/>
        <v>0</v>
      </c>
      <c r="S25" s="329"/>
      <c r="T25" s="329"/>
      <c r="U25" s="250"/>
      <c r="V25" s="236"/>
      <c r="W25" s="237" t="e">
        <f t="shared" si="2"/>
        <v>#DIV/0!</v>
      </c>
      <c r="X25" s="238" t="e">
        <f t="shared" si="3"/>
        <v>#DIV/0!</v>
      </c>
      <c r="Y25" s="250"/>
      <c r="Z25" s="250"/>
      <c r="AA25" s="250"/>
      <c r="AB25" s="239"/>
      <c r="AC25" s="237" t="e">
        <f t="shared" si="4"/>
        <v>#DIV/0!</v>
      </c>
      <c r="AD25" s="238" t="e">
        <f t="shared" si="5"/>
        <v>#DIV/0!</v>
      </c>
      <c r="AE25" s="250"/>
      <c r="AF25" s="250"/>
      <c r="AG25" s="250"/>
      <c r="AH25" s="239"/>
      <c r="AI25" s="237" t="e">
        <f t="shared" si="6"/>
        <v>#DIV/0!</v>
      </c>
      <c r="AJ25" s="238" t="e">
        <f t="shared" si="7"/>
        <v>#DIV/0!</v>
      </c>
      <c r="AK25" s="250"/>
      <c r="AL25" s="250"/>
      <c r="AM25" s="250"/>
      <c r="AN25" s="239"/>
      <c r="AO25" s="237" t="e">
        <f t="shared" si="8"/>
        <v>#DIV/0!</v>
      </c>
      <c r="AP25" s="238" t="e">
        <f t="shared" si="9"/>
        <v>#DIV/0!</v>
      </c>
      <c r="AQ25" s="250"/>
      <c r="AR25" s="250"/>
      <c r="AS25" s="250"/>
      <c r="AT25" s="239"/>
      <c r="AU25" s="237" t="e">
        <f t="shared" si="10"/>
        <v>#DIV/0!</v>
      </c>
      <c r="AV25" s="238" t="e">
        <f t="shared" si="11"/>
        <v>#DIV/0!</v>
      </c>
      <c r="AW25" s="250"/>
      <c r="AX25" s="250"/>
      <c r="AY25" s="250"/>
    </row>
    <row r="26" spans="1:51" s="48" customFormat="1" ht="76.5" x14ac:dyDescent="0.25">
      <c r="A26" s="240">
        <v>4</v>
      </c>
      <c r="B26" s="241" t="s">
        <v>241</v>
      </c>
      <c r="C26" s="241" t="s">
        <v>242</v>
      </c>
      <c r="D26" s="241" t="s">
        <v>544</v>
      </c>
      <c r="E26" s="242" t="s">
        <v>434</v>
      </c>
      <c r="F26" s="159" t="str">
        <f t="shared" si="12"/>
        <v>044007VENP_TP01</v>
      </c>
      <c r="G26" s="159" t="str">
        <f t="shared" si="0"/>
        <v>044007VENP_TP01_</v>
      </c>
      <c r="H26" s="243" t="s">
        <v>405</v>
      </c>
      <c r="I26" s="244" t="s">
        <v>12</v>
      </c>
      <c r="J26" s="159" t="s">
        <v>14</v>
      </c>
      <c r="K26" s="244" t="s">
        <v>467</v>
      </c>
      <c r="L26" s="244"/>
      <c r="M26" s="244" t="s">
        <v>10</v>
      </c>
      <c r="N26" s="246">
        <v>3</v>
      </c>
      <c r="O26" s="348"/>
      <c r="P26" s="349"/>
      <c r="Q26" s="327">
        <f t="shared" si="13"/>
        <v>0</v>
      </c>
      <c r="R26" s="328">
        <f t="shared" si="1"/>
        <v>0</v>
      </c>
      <c r="S26" s="329"/>
      <c r="T26" s="329"/>
      <c r="U26" s="250"/>
      <c r="V26" s="236"/>
      <c r="W26" s="237" t="e">
        <f t="shared" si="2"/>
        <v>#DIV/0!</v>
      </c>
      <c r="X26" s="238" t="e">
        <f t="shared" si="3"/>
        <v>#DIV/0!</v>
      </c>
      <c r="Y26" s="250"/>
      <c r="Z26" s="250"/>
      <c r="AA26" s="250"/>
      <c r="AB26" s="239"/>
      <c r="AC26" s="237" t="e">
        <f t="shared" si="4"/>
        <v>#DIV/0!</v>
      </c>
      <c r="AD26" s="238" t="e">
        <f t="shared" si="5"/>
        <v>#DIV/0!</v>
      </c>
      <c r="AE26" s="250"/>
      <c r="AF26" s="250"/>
      <c r="AG26" s="250"/>
      <c r="AH26" s="239"/>
      <c r="AI26" s="237" t="e">
        <f t="shared" ref="AI26:AI81" si="14">Q26*$E$13</f>
        <v>#DIV/0!</v>
      </c>
      <c r="AJ26" s="238" t="e">
        <f t="shared" si="7"/>
        <v>#DIV/0!</v>
      </c>
      <c r="AK26" s="250"/>
      <c r="AL26" s="250"/>
      <c r="AM26" s="250"/>
      <c r="AN26" s="239"/>
      <c r="AO26" s="237" t="e">
        <f t="shared" ref="AO26:AO81" si="15">Q26*$E$14</f>
        <v>#DIV/0!</v>
      </c>
      <c r="AP26" s="238" t="e">
        <f t="shared" si="9"/>
        <v>#DIV/0!</v>
      </c>
      <c r="AQ26" s="250"/>
      <c r="AR26" s="250"/>
      <c r="AS26" s="250"/>
      <c r="AT26" s="239"/>
      <c r="AU26" s="237" t="e">
        <f t="shared" si="10"/>
        <v>#DIV/0!</v>
      </c>
      <c r="AV26" s="238" t="e">
        <f t="shared" si="11"/>
        <v>#DIV/0!</v>
      </c>
      <c r="AW26" s="250"/>
      <c r="AX26" s="250"/>
      <c r="AY26" s="250"/>
    </row>
    <row r="27" spans="1:51" s="48" customFormat="1" ht="89.25" x14ac:dyDescent="0.25">
      <c r="A27" s="240">
        <v>4</v>
      </c>
      <c r="B27" s="241" t="s">
        <v>241</v>
      </c>
      <c r="C27" s="241" t="s">
        <v>242</v>
      </c>
      <c r="D27" s="241" t="s">
        <v>544</v>
      </c>
      <c r="E27" s="242" t="s">
        <v>435</v>
      </c>
      <c r="F27" s="159" t="str">
        <f t="shared" si="12"/>
        <v>044007VENP_TP02</v>
      </c>
      <c r="G27" s="159" t="str">
        <f t="shared" ref="G27:G81" si="16">CONCATENATE(C27,J27,M27,K27,M27,L27)</f>
        <v>044007VENP_TP02_</v>
      </c>
      <c r="H27" s="243" t="s">
        <v>406</v>
      </c>
      <c r="I27" s="244" t="s">
        <v>12</v>
      </c>
      <c r="J27" s="159" t="s">
        <v>14</v>
      </c>
      <c r="K27" s="244" t="s">
        <v>468</v>
      </c>
      <c r="L27" s="244"/>
      <c r="M27" s="244" t="s">
        <v>10</v>
      </c>
      <c r="N27" s="246">
        <v>3</v>
      </c>
      <c r="O27" s="348"/>
      <c r="P27" s="349"/>
      <c r="Q27" s="327">
        <f t="shared" si="13"/>
        <v>0</v>
      </c>
      <c r="R27" s="328">
        <f t="shared" ref="R27:R40" si="17">Q27/12</f>
        <v>0</v>
      </c>
      <c r="S27" s="329"/>
      <c r="T27" s="329"/>
      <c r="U27" s="250"/>
      <c r="V27" s="236"/>
      <c r="W27" s="237" t="e">
        <f t="shared" ref="W27:W81" si="18">Q27*$E$11</f>
        <v>#DIV/0!</v>
      </c>
      <c r="X27" s="238" t="e">
        <f t="shared" ref="X27:X81" si="19">W27/12</f>
        <v>#DIV/0!</v>
      </c>
      <c r="Y27" s="250"/>
      <c r="Z27" s="250"/>
      <c r="AA27" s="250"/>
      <c r="AB27" s="239"/>
      <c r="AC27" s="237" t="e">
        <f t="shared" ref="AC27:AC81" si="20">Q27*$E$12</f>
        <v>#DIV/0!</v>
      </c>
      <c r="AD27" s="238" t="e">
        <f t="shared" ref="AD27:AD81" si="21">AC27/12</f>
        <v>#DIV/0!</v>
      </c>
      <c r="AE27" s="250"/>
      <c r="AF27" s="250"/>
      <c r="AG27" s="250"/>
      <c r="AH27" s="239"/>
      <c r="AI27" s="237" t="e">
        <f t="shared" si="14"/>
        <v>#DIV/0!</v>
      </c>
      <c r="AJ27" s="238" t="e">
        <f t="shared" ref="AJ27:AJ81" si="22">AI27/12</f>
        <v>#DIV/0!</v>
      </c>
      <c r="AK27" s="250"/>
      <c r="AL27" s="250"/>
      <c r="AM27" s="250"/>
      <c r="AN27" s="239"/>
      <c r="AO27" s="237" t="e">
        <f t="shared" si="15"/>
        <v>#DIV/0!</v>
      </c>
      <c r="AP27" s="238" t="e">
        <f t="shared" ref="AP27:AP81" si="23">AO27/12</f>
        <v>#DIV/0!</v>
      </c>
      <c r="AQ27" s="250"/>
      <c r="AR27" s="250"/>
      <c r="AS27" s="250"/>
      <c r="AT27" s="239"/>
      <c r="AU27" s="237" t="e">
        <f t="shared" ref="AU27:AU81" si="24">Q27*$E$15</f>
        <v>#DIV/0!</v>
      </c>
      <c r="AV27" s="238" t="e">
        <f t="shared" ref="AV27:AV81" si="25">AU27/12</f>
        <v>#DIV/0!</v>
      </c>
      <c r="AW27" s="250"/>
      <c r="AX27" s="250"/>
      <c r="AY27" s="250"/>
    </row>
    <row r="28" spans="1:51" s="48" customFormat="1" ht="191.25" x14ac:dyDescent="0.25">
      <c r="A28" s="240">
        <v>4</v>
      </c>
      <c r="B28" s="241" t="s">
        <v>241</v>
      </c>
      <c r="C28" s="241" t="s">
        <v>242</v>
      </c>
      <c r="D28" s="241" t="s">
        <v>544</v>
      </c>
      <c r="E28" s="242" t="s">
        <v>435</v>
      </c>
      <c r="F28" s="159" t="str">
        <f t="shared" si="12"/>
        <v>044007VENP_TP02</v>
      </c>
      <c r="G28" s="159" t="str">
        <f t="shared" si="16"/>
        <v>044007VENP_TP02_</v>
      </c>
      <c r="H28" s="243" t="s">
        <v>407</v>
      </c>
      <c r="I28" s="244" t="s">
        <v>12</v>
      </c>
      <c r="J28" s="159" t="s">
        <v>14</v>
      </c>
      <c r="K28" s="244" t="s">
        <v>468</v>
      </c>
      <c r="L28" s="244"/>
      <c r="M28" s="244" t="s">
        <v>10</v>
      </c>
      <c r="N28" s="246">
        <v>3</v>
      </c>
      <c r="O28" s="348"/>
      <c r="P28" s="349"/>
      <c r="Q28" s="327">
        <f t="shared" si="13"/>
        <v>0</v>
      </c>
      <c r="R28" s="328">
        <f t="shared" si="17"/>
        <v>0</v>
      </c>
      <c r="S28" s="329"/>
      <c r="T28" s="329"/>
      <c r="U28" s="250"/>
      <c r="V28" s="236"/>
      <c r="W28" s="237" t="e">
        <f t="shared" si="18"/>
        <v>#DIV/0!</v>
      </c>
      <c r="X28" s="238" t="e">
        <f t="shared" si="19"/>
        <v>#DIV/0!</v>
      </c>
      <c r="Y28" s="250"/>
      <c r="Z28" s="250"/>
      <c r="AA28" s="250"/>
      <c r="AB28" s="239"/>
      <c r="AC28" s="237" t="e">
        <f t="shared" si="20"/>
        <v>#DIV/0!</v>
      </c>
      <c r="AD28" s="238" t="e">
        <f t="shared" si="21"/>
        <v>#DIV/0!</v>
      </c>
      <c r="AE28" s="250"/>
      <c r="AF28" s="250"/>
      <c r="AG28" s="250"/>
      <c r="AH28" s="239"/>
      <c r="AI28" s="237" t="e">
        <f t="shared" si="14"/>
        <v>#DIV/0!</v>
      </c>
      <c r="AJ28" s="238" t="e">
        <f t="shared" si="22"/>
        <v>#DIV/0!</v>
      </c>
      <c r="AK28" s="250"/>
      <c r="AL28" s="250"/>
      <c r="AM28" s="250"/>
      <c r="AN28" s="239"/>
      <c r="AO28" s="237" t="e">
        <f t="shared" si="15"/>
        <v>#DIV/0!</v>
      </c>
      <c r="AP28" s="238" t="e">
        <f t="shared" si="23"/>
        <v>#DIV/0!</v>
      </c>
      <c r="AQ28" s="250"/>
      <c r="AR28" s="250"/>
      <c r="AS28" s="250"/>
      <c r="AT28" s="239"/>
      <c r="AU28" s="237" t="e">
        <f t="shared" si="24"/>
        <v>#DIV/0!</v>
      </c>
      <c r="AV28" s="238" t="e">
        <f t="shared" si="25"/>
        <v>#DIV/0!</v>
      </c>
      <c r="AW28" s="250"/>
      <c r="AX28" s="250"/>
      <c r="AY28" s="250"/>
    </row>
    <row r="29" spans="1:51" s="48" customFormat="1" ht="63.75" x14ac:dyDescent="0.25">
      <c r="A29" s="251">
        <v>4</v>
      </c>
      <c r="B29" s="252" t="s">
        <v>241</v>
      </c>
      <c r="C29" s="252" t="s">
        <v>242</v>
      </c>
      <c r="D29" s="252" t="s">
        <v>544</v>
      </c>
      <c r="E29" s="253" t="s">
        <v>436</v>
      </c>
      <c r="F29" s="254" t="str">
        <f t="shared" si="12"/>
        <v>044007PROA_Air_Comp</v>
      </c>
      <c r="G29" s="254" t="str">
        <f t="shared" si="16"/>
        <v>044007PROA_Air_Comp_</v>
      </c>
      <c r="H29" s="255" t="s">
        <v>408</v>
      </c>
      <c r="I29" s="256" t="s">
        <v>19</v>
      </c>
      <c r="J29" s="254" t="s">
        <v>17</v>
      </c>
      <c r="K29" s="256" t="s">
        <v>475</v>
      </c>
      <c r="L29" s="256"/>
      <c r="M29" s="256" t="s">
        <v>10</v>
      </c>
      <c r="N29" s="257">
        <v>3</v>
      </c>
      <c r="O29" s="350"/>
      <c r="P29" s="351"/>
      <c r="Q29" s="330">
        <f t="shared" si="13"/>
        <v>0</v>
      </c>
      <c r="R29" s="331">
        <f t="shared" si="17"/>
        <v>0</v>
      </c>
      <c r="S29" s="329"/>
      <c r="T29" s="329"/>
      <c r="U29" s="250"/>
      <c r="V29" s="236"/>
      <c r="W29" s="237" t="e">
        <f t="shared" si="18"/>
        <v>#DIV/0!</v>
      </c>
      <c r="X29" s="238" t="e">
        <f t="shared" si="19"/>
        <v>#DIV/0!</v>
      </c>
      <c r="Y29" s="250"/>
      <c r="Z29" s="250"/>
      <c r="AA29" s="250"/>
      <c r="AB29" s="239"/>
      <c r="AC29" s="237" t="e">
        <f t="shared" si="20"/>
        <v>#DIV/0!</v>
      </c>
      <c r="AD29" s="238" t="e">
        <f t="shared" si="21"/>
        <v>#DIV/0!</v>
      </c>
      <c r="AE29" s="250"/>
      <c r="AF29" s="250"/>
      <c r="AG29" s="250"/>
      <c r="AH29" s="239"/>
      <c r="AI29" s="237" t="e">
        <f t="shared" si="14"/>
        <v>#DIV/0!</v>
      </c>
      <c r="AJ29" s="238" t="e">
        <f t="shared" si="22"/>
        <v>#DIV/0!</v>
      </c>
      <c r="AK29" s="250"/>
      <c r="AL29" s="250"/>
      <c r="AM29" s="250"/>
      <c r="AN29" s="239"/>
      <c r="AO29" s="237" t="e">
        <f t="shared" si="15"/>
        <v>#DIV/0!</v>
      </c>
      <c r="AP29" s="238" t="e">
        <f t="shared" si="23"/>
        <v>#DIV/0!</v>
      </c>
      <c r="AQ29" s="250"/>
      <c r="AR29" s="250"/>
      <c r="AS29" s="250"/>
      <c r="AT29" s="239"/>
      <c r="AU29" s="237" t="e">
        <f t="shared" si="24"/>
        <v>#DIV/0!</v>
      </c>
      <c r="AV29" s="238" t="e">
        <f t="shared" si="25"/>
        <v>#DIV/0!</v>
      </c>
      <c r="AW29" s="250"/>
      <c r="AX29" s="250"/>
      <c r="AY29" s="250"/>
    </row>
    <row r="30" spans="1:51" s="48" customFormat="1" ht="26.25" thickBot="1" x14ac:dyDescent="0.3">
      <c r="A30" s="268">
        <v>4</v>
      </c>
      <c r="B30" s="269" t="s">
        <v>241</v>
      </c>
      <c r="C30" s="269" t="s">
        <v>246</v>
      </c>
      <c r="D30" s="269" t="s">
        <v>544</v>
      </c>
      <c r="E30" s="270" t="s">
        <v>438</v>
      </c>
      <c r="F30" s="271" t="str">
        <f t="shared" si="12"/>
        <v>044009PROF_DNUM</v>
      </c>
      <c r="G30" s="271" t="str">
        <f t="shared" ref="G30" si="26">CONCATENATE(C30,J30,M30,K30,M30,L30)</f>
        <v>044009PROF_DNUM_</v>
      </c>
      <c r="H30" s="272" t="s">
        <v>409</v>
      </c>
      <c r="I30" s="273" t="s">
        <v>19</v>
      </c>
      <c r="J30" s="271" t="s">
        <v>15</v>
      </c>
      <c r="K30" s="273" t="s">
        <v>474</v>
      </c>
      <c r="L30" s="273"/>
      <c r="M30" s="273" t="s">
        <v>10</v>
      </c>
      <c r="N30" s="274">
        <v>2</v>
      </c>
      <c r="O30" s="354"/>
      <c r="P30" s="355"/>
      <c r="Q30" s="334">
        <f t="shared" si="13"/>
        <v>0</v>
      </c>
      <c r="R30" s="335">
        <f t="shared" ref="R30" si="27">Q30/12</f>
        <v>0</v>
      </c>
      <c r="S30" s="329"/>
      <c r="T30" s="329"/>
      <c r="U30" s="250"/>
      <c r="V30" s="236"/>
      <c r="W30" s="237" t="e">
        <f t="shared" ref="W30" si="28">Q30*$E$11</f>
        <v>#DIV/0!</v>
      </c>
      <c r="X30" s="238" t="e">
        <f t="shared" ref="X30" si="29">W30/12</f>
        <v>#DIV/0!</v>
      </c>
      <c r="Y30" s="250"/>
      <c r="Z30" s="250"/>
      <c r="AA30" s="250"/>
      <c r="AB30" s="239"/>
      <c r="AC30" s="237" t="e">
        <f t="shared" ref="AC30" si="30">Q30*$E$12</f>
        <v>#DIV/0!</v>
      </c>
      <c r="AD30" s="238" t="e">
        <f t="shared" ref="AD30" si="31">AC30/12</f>
        <v>#DIV/0!</v>
      </c>
      <c r="AE30" s="250"/>
      <c r="AF30" s="250"/>
      <c r="AG30" s="250"/>
      <c r="AH30" s="239"/>
      <c r="AI30" s="237" t="e">
        <f t="shared" ref="AI30" si="32">Q30*$E$13</f>
        <v>#DIV/0!</v>
      </c>
      <c r="AJ30" s="238" t="e">
        <f t="shared" ref="AJ30" si="33">AI30/12</f>
        <v>#DIV/0!</v>
      </c>
      <c r="AK30" s="250"/>
      <c r="AL30" s="250"/>
      <c r="AM30" s="250"/>
      <c r="AN30" s="239"/>
      <c r="AO30" s="237" t="e">
        <f t="shared" ref="AO30" si="34">Q30*$E$14</f>
        <v>#DIV/0!</v>
      </c>
      <c r="AP30" s="238" t="e">
        <f t="shared" ref="AP30" si="35">AO30/12</f>
        <v>#DIV/0!</v>
      </c>
      <c r="AQ30" s="250"/>
      <c r="AR30" s="250"/>
      <c r="AS30" s="250"/>
      <c r="AT30" s="239"/>
      <c r="AU30" s="237" t="e">
        <f t="shared" ref="AU30" si="36">Q30*$E$15</f>
        <v>#DIV/0!</v>
      </c>
      <c r="AV30" s="238" t="e">
        <f t="shared" ref="AV30" si="37">AU30/12</f>
        <v>#DIV/0!</v>
      </c>
      <c r="AW30" s="250"/>
      <c r="AX30" s="250"/>
      <c r="AY30" s="250"/>
    </row>
    <row r="31" spans="1:51" s="48" customFormat="1" ht="26.25" thickBot="1" x14ac:dyDescent="0.3">
      <c r="A31" s="277">
        <v>4</v>
      </c>
      <c r="B31" s="278" t="s">
        <v>243</v>
      </c>
      <c r="C31" s="278" t="s">
        <v>244</v>
      </c>
      <c r="D31" s="278" t="s">
        <v>544</v>
      </c>
      <c r="E31" s="279" t="s">
        <v>437</v>
      </c>
      <c r="F31" s="280" t="str">
        <f t="shared" si="12"/>
        <v>044008VENT_Bibliotheque</v>
      </c>
      <c r="G31" s="280" t="str">
        <f t="shared" si="16"/>
        <v>044008VENT_Bibliotheque_</v>
      </c>
      <c r="H31" s="281" t="s">
        <v>398</v>
      </c>
      <c r="I31" s="282" t="s">
        <v>12</v>
      </c>
      <c r="J31" s="280" t="s">
        <v>11</v>
      </c>
      <c r="K31" s="282" t="s">
        <v>355</v>
      </c>
      <c r="L31" s="282"/>
      <c r="M31" s="282" t="s">
        <v>10</v>
      </c>
      <c r="N31" s="283">
        <v>3</v>
      </c>
      <c r="O31" s="356"/>
      <c r="P31" s="357"/>
      <c r="Q31" s="336">
        <f t="shared" si="13"/>
        <v>0</v>
      </c>
      <c r="R31" s="337">
        <f t="shared" si="17"/>
        <v>0</v>
      </c>
      <c r="S31" s="329"/>
      <c r="T31" s="329"/>
      <c r="U31" s="250"/>
      <c r="V31" s="236"/>
      <c r="W31" s="237" t="e">
        <f t="shared" si="18"/>
        <v>#DIV/0!</v>
      </c>
      <c r="X31" s="238" t="e">
        <f t="shared" si="19"/>
        <v>#DIV/0!</v>
      </c>
      <c r="Y31" s="250"/>
      <c r="Z31" s="250"/>
      <c r="AA31" s="250"/>
      <c r="AB31" s="239"/>
      <c r="AC31" s="237" t="e">
        <f t="shared" si="20"/>
        <v>#DIV/0!</v>
      </c>
      <c r="AD31" s="238" t="e">
        <f t="shared" si="21"/>
        <v>#DIV/0!</v>
      </c>
      <c r="AE31" s="250"/>
      <c r="AF31" s="250"/>
      <c r="AG31" s="250"/>
      <c r="AH31" s="239"/>
      <c r="AI31" s="237" t="e">
        <f t="shared" si="14"/>
        <v>#DIV/0!</v>
      </c>
      <c r="AJ31" s="238" t="e">
        <f t="shared" si="22"/>
        <v>#DIV/0!</v>
      </c>
      <c r="AK31" s="250"/>
      <c r="AL31" s="250"/>
      <c r="AM31" s="250"/>
      <c r="AN31" s="239"/>
      <c r="AO31" s="237" t="e">
        <f t="shared" si="15"/>
        <v>#DIV/0!</v>
      </c>
      <c r="AP31" s="238" t="e">
        <f t="shared" si="23"/>
        <v>#DIV/0!</v>
      </c>
      <c r="AQ31" s="250"/>
      <c r="AR31" s="250"/>
      <c r="AS31" s="250"/>
      <c r="AT31" s="239"/>
      <c r="AU31" s="237" t="e">
        <f t="shared" si="24"/>
        <v>#DIV/0!</v>
      </c>
      <c r="AV31" s="238" t="e">
        <f t="shared" si="25"/>
        <v>#DIV/0!</v>
      </c>
      <c r="AW31" s="250"/>
      <c r="AX31" s="250"/>
      <c r="AY31" s="250"/>
    </row>
    <row r="32" spans="1:51" s="48" customFormat="1" ht="26.25" thickBot="1" x14ac:dyDescent="0.3">
      <c r="A32" s="277">
        <v>4</v>
      </c>
      <c r="B32" s="278" t="s">
        <v>245</v>
      </c>
      <c r="C32" s="278" t="s">
        <v>246</v>
      </c>
      <c r="D32" s="278" t="s">
        <v>544</v>
      </c>
      <c r="E32" s="279" t="s">
        <v>439</v>
      </c>
      <c r="F32" s="280" t="str">
        <f t="shared" si="12"/>
        <v>044009VENT_Batiment</v>
      </c>
      <c r="G32" s="280" t="str">
        <f t="shared" si="16"/>
        <v>044009VENT_Batiment_</v>
      </c>
      <c r="H32" s="281" t="s">
        <v>410</v>
      </c>
      <c r="I32" s="282" t="s">
        <v>12</v>
      </c>
      <c r="J32" s="280" t="s">
        <v>11</v>
      </c>
      <c r="K32" s="282" t="s">
        <v>383</v>
      </c>
      <c r="L32" s="282"/>
      <c r="M32" s="282" t="s">
        <v>10</v>
      </c>
      <c r="N32" s="283">
        <v>3</v>
      </c>
      <c r="O32" s="356"/>
      <c r="P32" s="357"/>
      <c r="Q32" s="336">
        <f t="shared" si="13"/>
        <v>0</v>
      </c>
      <c r="R32" s="337">
        <f t="shared" si="17"/>
        <v>0</v>
      </c>
      <c r="S32" s="329"/>
      <c r="T32" s="329"/>
      <c r="U32" s="250"/>
      <c r="V32" s="236"/>
      <c r="W32" s="237" t="e">
        <f t="shared" si="18"/>
        <v>#DIV/0!</v>
      </c>
      <c r="X32" s="238" t="e">
        <f t="shared" si="19"/>
        <v>#DIV/0!</v>
      </c>
      <c r="Y32" s="250"/>
      <c r="Z32" s="250"/>
      <c r="AA32" s="250"/>
      <c r="AB32" s="239"/>
      <c r="AC32" s="237" t="e">
        <f t="shared" si="20"/>
        <v>#DIV/0!</v>
      </c>
      <c r="AD32" s="238" t="e">
        <f t="shared" si="21"/>
        <v>#DIV/0!</v>
      </c>
      <c r="AE32" s="250"/>
      <c r="AF32" s="250"/>
      <c r="AG32" s="250"/>
      <c r="AH32" s="239"/>
      <c r="AI32" s="237" t="e">
        <f t="shared" si="14"/>
        <v>#DIV/0!</v>
      </c>
      <c r="AJ32" s="238" t="e">
        <f t="shared" si="22"/>
        <v>#DIV/0!</v>
      </c>
      <c r="AK32" s="250"/>
      <c r="AL32" s="250"/>
      <c r="AM32" s="250"/>
      <c r="AN32" s="239"/>
      <c r="AO32" s="237" t="e">
        <f t="shared" si="15"/>
        <v>#DIV/0!</v>
      </c>
      <c r="AP32" s="238" t="e">
        <f t="shared" si="23"/>
        <v>#DIV/0!</v>
      </c>
      <c r="AQ32" s="250"/>
      <c r="AR32" s="250"/>
      <c r="AS32" s="250"/>
      <c r="AT32" s="239"/>
      <c r="AU32" s="237" t="e">
        <f t="shared" si="24"/>
        <v>#DIV/0!</v>
      </c>
      <c r="AV32" s="238" t="e">
        <f t="shared" si="25"/>
        <v>#DIV/0!</v>
      </c>
      <c r="AW32" s="250"/>
      <c r="AX32" s="250"/>
      <c r="AY32" s="250"/>
    </row>
    <row r="33" spans="1:51" s="48" customFormat="1" ht="25.5" x14ac:dyDescent="0.25">
      <c r="A33" s="286">
        <v>4</v>
      </c>
      <c r="B33" s="287" t="s">
        <v>247</v>
      </c>
      <c r="C33" s="287" t="s">
        <v>248</v>
      </c>
      <c r="D33" s="287" t="s">
        <v>544</v>
      </c>
      <c r="E33" s="288" t="s">
        <v>440</v>
      </c>
      <c r="F33" s="228" t="str">
        <f t="shared" si="12"/>
        <v>044101VENT_Batiment</v>
      </c>
      <c r="G33" s="228" t="str">
        <f t="shared" si="16"/>
        <v>044101VENT_Batiment_</v>
      </c>
      <c r="H33" s="289" t="s">
        <v>411</v>
      </c>
      <c r="I33" s="230" t="s">
        <v>12</v>
      </c>
      <c r="J33" s="228" t="s">
        <v>11</v>
      </c>
      <c r="K33" s="230" t="s">
        <v>383</v>
      </c>
      <c r="L33" s="230"/>
      <c r="M33" s="230" t="s">
        <v>10</v>
      </c>
      <c r="N33" s="232">
        <v>3</v>
      </c>
      <c r="O33" s="346"/>
      <c r="P33" s="347"/>
      <c r="Q33" s="324">
        <f t="shared" si="13"/>
        <v>0</v>
      </c>
      <c r="R33" s="325">
        <f t="shared" si="17"/>
        <v>0</v>
      </c>
      <c r="S33" s="329"/>
      <c r="T33" s="329"/>
      <c r="U33" s="250"/>
      <c r="V33" s="236"/>
      <c r="W33" s="237" t="e">
        <f t="shared" si="18"/>
        <v>#DIV/0!</v>
      </c>
      <c r="X33" s="238" t="e">
        <f t="shared" si="19"/>
        <v>#DIV/0!</v>
      </c>
      <c r="Y33" s="250"/>
      <c r="Z33" s="250"/>
      <c r="AA33" s="250"/>
      <c r="AB33" s="239"/>
      <c r="AC33" s="237" t="e">
        <f t="shared" si="20"/>
        <v>#DIV/0!</v>
      </c>
      <c r="AD33" s="238" t="e">
        <f t="shared" si="21"/>
        <v>#DIV/0!</v>
      </c>
      <c r="AE33" s="250"/>
      <c r="AF33" s="250"/>
      <c r="AG33" s="250"/>
      <c r="AH33" s="239"/>
      <c r="AI33" s="237" t="e">
        <f t="shared" si="14"/>
        <v>#DIV/0!</v>
      </c>
      <c r="AJ33" s="238" t="e">
        <f t="shared" si="22"/>
        <v>#DIV/0!</v>
      </c>
      <c r="AK33" s="250"/>
      <c r="AL33" s="250"/>
      <c r="AM33" s="250"/>
      <c r="AN33" s="239"/>
      <c r="AO33" s="237" t="e">
        <f t="shared" si="15"/>
        <v>#DIV/0!</v>
      </c>
      <c r="AP33" s="238" t="e">
        <f t="shared" si="23"/>
        <v>#DIV/0!</v>
      </c>
      <c r="AQ33" s="250"/>
      <c r="AR33" s="250"/>
      <c r="AS33" s="250"/>
      <c r="AT33" s="239"/>
      <c r="AU33" s="237" t="e">
        <f t="shared" si="24"/>
        <v>#DIV/0!</v>
      </c>
      <c r="AV33" s="238" t="e">
        <f t="shared" si="25"/>
        <v>#DIV/0!</v>
      </c>
      <c r="AW33" s="250"/>
      <c r="AX33" s="250"/>
      <c r="AY33" s="250"/>
    </row>
    <row r="34" spans="1:51" s="48" customFormat="1" ht="63.75" x14ac:dyDescent="0.25">
      <c r="A34" s="240">
        <v>4</v>
      </c>
      <c r="B34" s="241" t="s">
        <v>247</v>
      </c>
      <c r="C34" s="241" t="s">
        <v>248</v>
      </c>
      <c r="D34" s="241" t="s">
        <v>544</v>
      </c>
      <c r="E34" s="242" t="s">
        <v>430</v>
      </c>
      <c r="F34" s="159" t="str">
        <f t="shared" si="12"/>
        <v>044101SSTA_Secon</v>
      </c>
      <c r="G34" s="159" t="str">
        <f t="shared" si="16"/>
        <v>044101SSTA_Secon_</v>
      </c>
      <c r="H34" s="243" t="s">
        <v>412</v>
      </c>
      <c r="I34" s="244" t="s">
        <v>19</v>
      </c>
      <c r="J34" s="159" t="s">
        <v>13</v>
      </c>
      <c r="K34" s="245" t="s">
        <v>473</v>
      </c>
      <c r="L34" s="244"/>
      <c r="M34" s="244" t="s">
        <v>10</v>
      </c>
      <c r="N34" s="246">
        <v>3</v>
      </c>
      <c r="O34" s="348"/>
      <c r="P34" s="349"/>
      <c r="Q34" s="327">
        <f t="shared" si="13"/>
        <v>0</v>
      </c>
      <c r="R34" s="328">
        <f t="shared" si="17"/>
        <v>0</v>
      </c>
      <c r="S34" s="329"/>
      <c r="T34" s="329"/>
      <c r="U34" s="250"/>
      <c r="V34" s="236"/>
      <c r="W34" s="237" t="e">
        <f t="shared" si="18"/>
        <v>#DIV/0!</v>
      </c>
      <c r="X34" s="238" t="e">
        <f t="shared" si="19"/>
        <v>#DIV/0!</v>
      </c>
      <c r="Y34" s="250"/>
      <c r="Z34" s="250"/>
      <c r="AA34" s="250"/>
      <c r="AB34" s="239"/>
      <c r="AC34" s="237" t="e">
        <f t="shared" si="20"/>
        <v>#DIV/0!</v>
      </c>
      <c r="AD34" s="238" t="e">
        <f t="shared" si="21"/>
        <v>#DIV/0!</v>
      </c>
      <c r="AE34" s="250"/>
      <c r="AF34" s="250"/>
      <c r="AG34" s="250"/>
      <c r="AH34" s="239"/>
      <c r="AI34" s="237" t="e">
        <f t="shared" si="14"/>
        <v>#DIV/0!</v>
      </c>
      <c r="AJ34" s="238" t="e">
        <f t="shared" si="22"/>
        <v>#DIV/0!</v>
      </c>
      <c r="AK34" s="250"/>
      <c r="AL34" s="250"/>
      <c r="AM34" s="250"/>
      <c r="AN34" s="239"/>
      <c r="AO34" s="237" t="e">
        <f t="shared" si="15"/>
        <v>#DIV/0!</v>
      </c>
      <c r="AP34" s="238" t="e">
        <f t="shared" si="23"/>
        <v>#DIV/0!</v>
      </c>
      <c r="AQ34" s="250"/>
      <c r="AR34" s="250"/>
      <c r="AS34" s="250"/>
      <c r="AT34" s="239"/>
      <c r="AU34" s="237" t="e">
        <f t="shared" si="24"/>
        <v>#DIV/0!</v>
      </c>
      <c r="AV34" s="238" t="e">
        <f t="shared" si="25"/>
        <v>#DIV/0!</v>
      </c>
      <c r="AW34" s="250"/>
      <c r="AX34" s="250"/>
      <c r="AY34" s="250"/>
    </row>
    <row r="35" spans="1:51" s="48" customFormat="1" ht="25.5" x14ac:dyDescent="0.25">
      <c r="A35" s="240">
        <v>4</v>
      </c>
      <c r="B35" s="241" t="s">
        <v>247</v>
      </c>
      <c r="C35" s="241" t="s">
        <v>248</v>
      </c>
      <c r="D35" s="241" t="s">
        <v>544</v>
      </c>
      <c r="E35" s="242" t="s">
        <v>441</v>
      </c>
      <c r="F35" s="159" t="str">
        <f t="shared" si="12"/>
        <v>044101VENP_Labo</v>
      </c>
      <c r="G35" s="159" t="str">
        <f t="shared" si="16"/>
        <v>044101VENP_Labo_</v>
      </c>
      <c r="H35" s="243" t="s">
        <v>413</v>
      </c>
      <c r="I35" s="244" t="s">
        <v>12</v>
      </c>
      <c r="J35" s="159" t="s">
        <v>14</v>
      </c>
      <c r="K35" s="244" t="s">
        <v>469</v>
      </c>
      <c r="L35" s="244"/>
      <c r="M35" s="244" t="s">
        <v>10</v>
      </c>
      <c r="N35" s="246">
        <v>3</v>
      </c>
      <c r="O35" s="348"/>
      <c r="P35" s="349"/>
      <c r="Q35" s="327">
        <f t="shared" si="13"/>
        <v>0</v>
      </c>
      <c r="R35" s="328">
        <f t="shared" si="17"/>
        <v>0</v>
      </c>
      <c r="S35" s="329"/>
      <c r="T35" s="329"/>
      <c r="U35" s="250"/>
      <c r="V35" s="236"/>
      <c r="W35" s="237" t="e">
        <f t="shared" si="18"/>
        <v>#DIV/0!</v>
      </c>
      <c r="X35" s="238" t="e">
        <f t="shared" si="19"/>
        <v>#DIV/0!</v>
      </c>
      <c r="Y35" s="250"/>
      <c r="Z35" s="250"/>
      <c r="AA35" s="250"/>
      <c r="AB35" s="239"/>
      <c r="AC35" s="237" t="e">
        <f t="shared" si="20"/>
        <v>#DIV/0!</v>
      </c>
      <c r="AD35" s="238" t="e">
        <f t="shared" si="21"/>
        <v>#DIV/0!</v>
      </c>
      <c r="AE35" s="250"/>
      <c r="AF35" s="250"/>
      <c r="AG35" s="250"/>
      <c r="AH35" s="239"/>
      <c r="AI35" s="237" t="e">
        <f t="shared" si="14"/>
        <v>#DIV/0!</v>
      </c>
      <c r="AJ35" s="238" t="e">
        <f t="shared" si="22"/>
        <v>#DIV/0!</v>
      </c>
      <c r="AK35" s="250"/>
      <c r="AL35" s="250"/>
      <c r="AM35" s="250"/>
      <c r="AN35" s="239"/>
      <c r="AO35" s="237" t="e">
        <f t="shared" si="15"/>
        <v>#DIV/0!</v>
      </c>
      <c r="AP35" s="238" t="e">
        <f t="shared" si="23"/>
        <v>#DIV/0!</v>
      </c>
      <c r="AQ35" s="250"/>
      <c r="AR35" s="250"/>
      <c r="AS35" s="250"/>
      <c r="AT35" s="239"/>
      <c r="AU35" s="237" t="e">
        <f t="shared" si="24"/>
        <v>#DIV/0!</v>
      </c>
      <c r="AV35" s="238" t="e">
        <f t="shared" si="25"/>
        <v>#DIV/0!</v>
      </c>
      <c r="AW35" s="250"/>
      <c r="AX35" s="250"/>
      <c r="AY35" s="250"/>
    </row>
    <row r="36" spans="1:51" s="48" customFormat="1" ht="26.25" thickBot="1" x14ac:dyDescent="0.3">
      <c r="A36" s="268">
        <v>4</v>
      </c>
      <c r="B36" s="269" t="s">
        <v>247</v>
      </c>
      <c r="C36" s="269" t="s">
        <v>248</v>
      </c>
      <c r="D36" s="269" t="s">
        <v>544</v>
      </c>
      <c r="E36" s="270" t="s">
        <v>441</v>
      </c>
      <c r="F36" s="271" t="str">
        <f t="shared" si="12"/>
        <v>044101VENP_Labo</v>
      </c>
      <c r="G36" s="271" t="str">
        <f t="shared" si="16"/>
        <v>044101VENP_Labo_</v>
      </c>
      <c r="H36" s="272" t="s">
        <v>414</v>
      </c>
      <c r="I36" s="273" t="s">
        <v>12</v>
      </c>
      <c r="J36" s="271" t="s">
        <v>14</v>
      </c>
      <c r="K36" s="273" t="s">
        <v>469</v>
      </c>
      <c r="L36" s="273"/>
      <c r="M36" s="273" t="s">
        <v>10</v>
      </c>
      <c r="N36" s="274">
        <v>3</v>
      </c>
      <c r="O36" s="354"/>
      <c r="P36" s="355"/>
      <c r="Q36" s="334">
        <f t="shared" si="13"/>
        <v>0</v>
      </c>
      <c r="R36" s="335">
        <f t="shared" si="17"/>
        <v>0</v>
      </c>
      <c r="S36" s="329"/>
      <c r="T36" s="329"/>
      <c r="U36" s="250"/>
      <c r="V36" s="236"/>
      <c r="W36" s="237" t="e">
        <f t="shared" si="18"/>
        <v>#DIV/0!</v>
      </c>
      <c r="X36" s="238" t="e">
        <f t="shared" si="19"/>
        <v>#DIV/0!</v>
      </c>
      <c r="Y36" s="250"/>
      <c r="Z36" s="250"/>
      <c r="AA36" s="250"/>
      <c r="AB36" s="239"/>
      <c r="AC36" s="237" t="e">
        <f t="shared" si="20"/>
        <v>#DIV/0!</v>
      </c>
      <c r="AD36" s="238" t="e">
        <f t="shared" si="21"/>
        <v>#DIV/0!</v>
      </c>
      <c r="AE36" s="250"/>
      <c r="AF36" s="250"/>
      <c r="AG36" s="250"/>
      <c r="AH36" s="239"/>
      <c r="AI36" s="237" t="e">
        <f t="shared" si="14"/>
        <v>#DIV/0!</v>
      </c>
      <c r="AJ36" s="238" t="e">
        <f t="shared" si="22"/>
        <v>#DIV/0!</v>
      </c>
      <c r="AK36" s="250"/>
      <c r="AL36" s="250"/>
      <c r="AM36" s="250"/>
      <c r="AN36" s="239"/>
      <c r="AO36" s="237" t="e">
        <f t="shared" si="15"/>
        <v>#DIV/0!</v>
      </c>
      <c r="AP36" s="238" t="e">
        <f t="shared" si="23"/>
        <v>#DIV/0!</v>
      </c>
      <c r="AQ36" s="250"/>
      <c r="AR36" s="250"/>
      <c r="AS36" s="250"/>
      <c r="AT36" s="239"/>
      <c r="AU36" s="237" t="e">
        <f t="shared" si="24"/>
        <v>#DIV/0!</v>
      </c>
      <c r="AV36" s="238" t="e">
        <f t="shared" si="25"/>
        <v>#DIV/0!</v>
      </c>
      <c r="AW36" s="250"/>
      <c r="AX36" s="250"/>
      <c r="AY36" s="250"/>
    </row>
    <row r="37" spans="1:51" s="48" customFormat="1" ht="63.75" x14ac:dyDescent="0.25">
      <c r="A37" s="225">
        <v>4</v>
      </c>
      <c r="B37" s="226" t="s">
        <v>249</v>
      </c>
      <c r="C37" s="226" t="s">
        <v>250</v>
      </c>
      <c r="D37" s="226" t="s">
        <v>544</v>
      </c>
      <c r="E37" s="227" t="s">
        <v>442</v>
      </c>
      <c r="F37" s="228" t="str">
        <f t="shared" si="12"/>
        <v>044102SSTA_Secon</v>
      </c>
      <c r="G37" s="228" t="str">
        <f t="shared" si="16"/>
        <v>044102SSTA_Secon_</v>
      </c>
      <c r="H37" s="229" t="s">
        <v>412</v>
      </c>
      <c r="I37" s="230" t="s">
        <v>19</v>
      </c>
      <c r="J37" s="228" t="s">
        <v>13</v>
      </c>
      <c r="K37" s="231" t="s">
        <v>473</v>
      </c>
      <c r="L37" s="230"/>
      <c r="M37" s="230" t="s">
        <v>10</v>
      </c>
      <c r="N37" s="232">
        <v>3</v>
      </c>
      <c r="O37" s="346"/>
      <c r="P37" s="347"/>
      <c r="Q37" s="324">
        <f t="shared" si="13"/>
        <v>0</v>
      </c>
      <c r="R37" s="325">
        <f t="shared" si="17"/>
        <v>0</v>
      </c>
      <c r="S37" s="329"/>
      <c r="T37" s="329"/>
      <c r="U37" s="250"/>
      <c r="V37" s="236"/>
      <c r="W37" s="237" t="e">
        <f t="shared" si="18"/>
        <v>#DIV/0!</v>
      </c>
      <c r="X37" s="238" t="e">
        <f t="shared" si="19"/>
        <v>#DIV/0!</v>
      </c>
      <c r="Y37" s="250"/>
      <c r="Z37" s="250"/>
      <c r="AA37" s="250"/>
      <c r="AB37" s="239"/>
      <c r="AC37" s="237" t="e">
        <f t="shared" si="20"/>
        <v>#DIV/0!</v>
      </c>
      <c r="AD37" s="238" t="e">
        <f t="shared" si="21"/>
        <v>#DIV/0!</v>
      </c>
      <c r="AE37" s="250"/>
      <c r="AF37" s="250"/>
      <c r="AG37" s="250"/>
      <c r="AH37" s="239"/>
      <c r="AI37" s="237" t="e">
        <f t="shared" si="14"/>
        <v>#DIV/0!</v>
      </c>
      <c r="AJ37" s="238" t="e">
        <f t="shared" si="22"/>
        <v>#DIV/0!</v>
      </c>
      <c r="AK37" s="250"/>
      <c r="AL37" s="250"/>
      <c r="AM37" s="250"/>
      <c r="AN37" s="239"/>
      <c r="AO37" s="237" t="e">
        <f t="shared" si="15"/>
        <v>#DIV/0!</v>
      </c>
      <c r="AP37" s="238" t="e">
        <f t="shared" si="23"/>
        <v>#DIV/0!</v>
      </c>
      <c r="AQ37" s="250"/>
      <c r="AR37" s="250"/>
      <c r="AS37" s="250"/>
      <c r="AT37" s="239"/>
      <c r="AU37" s="237" t="e">
        <f t="shared" si="24"/>
        <v>#DIV/0!</v>
      </c>
      <c r="AV37" s="238" t="e">
        <f t="shared" si="25"/>
        <v>#DIV/0!</v>
      </c>
      <c r="AW37" s="250"/>
      <c r="AX37" s="250"/>
      <c r="AY37" s="250"/>
    </row>
    <row r="38" spans="1:51" s="48" customFormat="1" ht="25.5" x14ac:dyDescent="0.25">
      <c r="A38" s="240">
        <v>4</v>
      </c>
      <c r="B38" s="241" t="s">
        <v>249</v>
      </c>
      <c r="C38" s="241" t="s">
        <v>250</v>
      </c>
      <c r="D38" s="241" t="s">
        <v>544</v>
      </c>
      <c r="E38" s="242" t="s">
        <v>443</v>
      </c>
      <c r="F38" s="159" t="str">
        <f t="shared" si="12"/>
        <v>044102VENP_Labo</v>
      </c>
      <c r="G38" s="159" t="str">
        <f t="shared" si="16"/>
        <v>044102VENP_Labo_</v>
      </c>
      <c r="H38" s="243" t="s">
        <v>415</v>
      </c>
      <c r="I38" s="244" t="s">
        <v>12</v>
      </c>
      <c r="J38" s="159" t="s">
        <v>14</v>
      </c>
      <c r="K38" s="244" t="s">
        <v>469</v>
      </c>
      <c r="L38" s="244"/>
      <c r="M38" s="244" t="s">
        <v>10</v>
      </c>
      <c r="N38" s="246">
        <v>3</v>
      </c>
      <c r="O38" s="348"/>
      <c r="P38" s="349"/>
      <c r="Q38" s="327">
        <f t="shared" si="13"/>
        <v>0</v>
      </c>
      <c r="R38" s="328">
        <f t="shared" si="17"/>
        <v>0</v>
      </c>
      <c r="S38" s="329"/>
      <c r="T38" s="329"/>
      <c r="U38" s="250"/>
      <c r="V38" s="236"/>
      <c r="W38" s="237" t="e">
        <f t="shared" si="18"/>
        <v>#DIV/0!</v>
      </c>
      <c r="X38" s="238" t="e">
        <f t="shared" si="19"/>
        <v>#DIV/0!</v>
      </c>
      <c r="Y38" s="250"/>
      <c r="Z38" s="250"/>
      <c r="AA38" s="250"/>
      <c r="AB38" s="239"/>
      <c r="AC38" s="237" t="e">
        <f t="shared" si="20"/>
        <v>#DIV/0!</v>
      </c>
      <c r="AD38" s="238" t="e">
        <f t="shared" si="21"/>
        <v>#DIV/0!</v>
      </c>
      <c r="AE38" s="250"/>
      <c r="AF38" s="250"/>
      <c r="AG38" s="250"/>
      <c r="AH38" s="239"/>
      <c r="AI38" s="237" t="e">
        <f t="shared" si="14"/>
        <v>#DIV/0!</v>
      </c>
      <c r="AJ38" s="238" t="e">
        <f t="shared" si="22"/>
        <v>#DIV/0!</v>
      </c>
      <c r="AK38" s="250"/>
      <c r="AL38" s="250"/>
      <c r="AM38" s="250"/>
      <c r="AN38" s="239"/>
      <c r="AO38" s="237" t="e">
        <f t="shared" si="15"/>
        <v>#DIV/0!</v>
      </c>
      <c r="AP38" s="238" t="e">
        <f t="shared" si="23"/>
        <v>#DIV/0!</v>
      </c>
      <c r="AQ38" s="250"/>
      <c r="AR38" s="250"/>
      <c r="AS38" s="250"/>
      <c r="AT38" s="239"/>
      <c r="AU38" s="237" t="e">
        <f t="shared" si="24"/>
        <v>#DIV/0!</v>
      </c>
      <c r="AV38" s="238" t="e">
        <f t="shared" si="25"/>
        <v>#DIV/0!</v>
      </c>
      <c r="AW38" s="250"/>
      <c r="AX38" s="250"/>
      <c r="AY38" s="250"/>
    </row>
    <row r="39" spans="1:51" s="48" customFormat="1" ht="26.25" thickBot="1" x14ac:dyDescent="0.3">
      <c r="A39" s="268">
        <v>4</v>
      </c>
      <c r="B39" s="269" t="s">
        <v>249</v>
      </c>
      <c r="C39" s="269" t="s">
        <v>250</v>
      </c>
      <c r="D39" s="269" t="s">
        <v>544</v>
      </c>
      <c r="E39" s="270" t="s">
        <v>443</v>
      </c>
      <c r="F39" s="271" t="str">
        <f t="shared" si="12"/>
        <v>044102VENP_Labo</v>
      </c>
      <c r="G39" s="271" t="str">
        <f t="shared" si="16"/>
        <v>044102VENP_Labo_</v>
      </c>
      <c r="H39" s="272" t="s">
        <v>414</v>
      </c>
      <c r="I39" s="273" t="s">
        <v>12</v>
      </c>
      <c r="J39" s="271" t="s">
        <v>14</v>
      </c>
      <c r="K39" s="273" t="s">
        <v>469</v>
      </c>
      <c r="L39" s="273"/>
      <c r="M39" s="273" t="s">
        <v>10</v>
      </c>
      <c r="N39" s="274">
        <v>3</v>
      </c>
      <c r="O39" s="354"/>
      <c r="P39" s="355"/>
      <c r="Q39" s="334">
        <f t="shared" si="13"/>
        <v>0</v>
      </c>
      <c r="R39" s="335">
        <f t="shared" si="17"/>
        <v>0</v>
      </c>
      <c r="S39" s="329"/>
      <c r="T39" s="329"/>
      <c r="U39" s="250"/>
      <c r="V39" s="236"/>
      <c r="W39" s="237" t="e">
        <f t="shared" si="18"/>
        <v>#DIV/0!</v>
      </c>
      <c r="X39" s="238" t="e">
        <f t="shared" si="19"/>
        <v>#DIV/0!</v>
      </c>
      <c r="Y39" s="250"/>
      <c r="Z39" s="250"/>
      <c r="AA39" s="250"/>
      <c r="AB39" s="239"/>
      <c r="AC39" s="237" t="e">
        <f t="shared" si="20"/>
        <v>#DIV/0!</v>
      </c>
      <c r="AD39" s="238" t="e">
        <f t="shared" si="21"/>
        <v>#DIV/0!</v>
      </c>
      <c r="AE39" s="250"/>
      <c r="AF39" s="250"/>
      <c r="AG39" s="250"/>
      <c r="AH39" s="239"/>
      <c r="AI39" s="237" t="e">
        <f t="shared" si="14"/>
        <v>#DIV/0!</v>
      </c>
      <c r="AJ39" s="238" t="e">
        <f t="shared" si="22"/>
        <v>#DIV/0!</v>
      </c>
      <c r="AK39" s="250"/>
      <c r="AL39" s="250"/>
      <c r="AM39" s="250"/>
      <c r="AN39" s="239"/>
      <c r="AO39" s="237" t="e">
        <f t="shared" si="15"/>
        <v>#DIV/0!</v>
      </c>
      <c r="AP39" s="238" t="e">
        <f t="shared" si="23"/>
        <v>#DIV/0!</v>
      </c>
      <c r="AQ39" s="250"/>
      <c r="AR39" s="250"/>
      <c r="AS39" s="250"/>
      <c r="AT39" s="239"/>
      <c r="AU39" s="237" t="e">
        <f t="shared" si="24"/>
        <v>#DIV/0!</v>
      </c>
      <c r="AV39" s="238" t="e">
        <f t="shared" si="25"/>
        <v>#DIV/0!</v>
      </c>
      <c r="AW39" s="250"/>
      <c r="AX39" s="250"/>
      <c r="AY39" s="250"/>
    </row>
    <row r="40" spans="1:51" s="48" customFormat="1" ht="63.75" x14ac:dyDescent="0.25">
      <c r="A40" s="225">
        <v>4</v>
      </c>
      <c r="B40" s="226" t="s">
        <v>251</v>
      </c>
      <c r="C40" s="226" t="s">
        <v>252</v>
      </c>
      <c r="D40" s="226" t="s">
        <v>544</v>
      </c>
      <c r="E40" s="227" t="s">
        <v>444</v>
      </c>
      <c r="F40" s="228" t="str">
        <f t="shared" si="12"/>
        <v>044103SSTA_Secon</v>
      </c>
      <c r="G40" s="228" t="str">
        <f t="shared" si="16"/>
        <v>044103SSTA_Secon_</v>
      </c>
      <c r="H40" s="229" t="s">
        <v>412</v>
      </c>
      <c r="I40" s="230" t="s">
        <v>19</v>
      </c>
      <c r="J40" s="228" t="s">
        <v>13</v>
      </c>
      <c r="K40" s="231" t="s">
        <v>473</v>
      </c>
      <c r="L40" s="230"/>
      <c r="M40" s="230" t="s">
        <v>10</v>
      </c>
      <c r="N40" s="232">
        <v>3</v>
      </c>
      <c r="O40" s="346"/>
      <c r="P40" s="347"/>
      <c r="Q40" s="324">
        <f t="shared" si="13"/>
        <v>0</v>
      </c>
      <c r="R40" s="325">
        <f t="shared" si="17"/>
        <v>0</v>
      </c>
      <c r="S40" s="329"/>
      <c r="T40" s="329"/>
      <c r="U40" s="250"/>
      <c r="V40" s="236"/>
      <c r="W40" s="237" t="e">
        <f t="shared" si="18"/>
        <v>#DIV/0!</v>
      </c>
      <c r="X40" s="238" t="e">
        <f t="shared" si="19"/>
        <v>#DIV/0!</v>
      </c>
      <c r="Y40" s="250"/>
      <c r="Z40" s="250"/>
      <c r="AA40" s="250"/>
      <c r="AB40" s="239"/>
      <c r="AC40" s="237" t="e">
        <f t="shared" si="20"/>
        <v>#DIV/0!</v>
      </c>
      <c r="AD40" s="238" t="e">
        <f t="shared" si="21"/>
        <v>#DIV/0!</v>
      </c>
      <c r="AE40" s="250"/>
      <c r="AF40" s="250"/>
      <c r="AG40" s="250"/>
      <c r="AH40" s="239"/>
      <c r="AI40" s="237" t="e">
        <f t="shared" si="14"/>
        <v>#DIV/0!</v>
      </c>
      <c r="AJ40" s="238" t="e">
        <f t="shared" si="22"/>
        <v>#DIV/0!</v>
      </c>
      <c r="AK40" s="250"/>
      <c r="AL40" s="250"/>
      <c r="AM40" s="250"/>
      <c r="AN40" s="239"/>
      <c r="AO40" s="237" t="e">
        <f t="shared" si="15"/>
        <v>#DIV/0!</v>
      </c>
      <c r="AP40" s="238" t="e">
        <f t="shared" si="23"/>
        <v>#DIV/0!</v>
      </c>
      <c r="AQ40" s="250"/>
      <c r="AR40" s="250"/>
      <c r="AS40" s="250"/>
      <c r="AT40" s="239"/>
      <c r="AU40" s="237" t="e">
        <f t="shared" si="24"/>
        <v>#DIV/0!</v>
      </c>
      <c r="AV40" s="238" t="e">
        <f t="shared" si="25"/>
        <v>#DIV/0!</v>
      </c>
      <c r="AW40" s="250"/>
      <c r="AX40" s="250"/>
      <c r="AY40" s="250"/>
    </row>
    <row r="41" spans="1:51" s="48" customFormat="1" ht="38.25" x14ac:dyDescent="0.25">
      <c r="A41" s="240">
        <v>4</v>
      </c>
      <c r="B41" s="241" t="s">
        <v>251</v>
      </c>
      <c r="C41" s="241" t="s">
        <v>252</v>
      </c>
      <c r="D41" s="241" t="s">
        <v>544</v>
      </c>
      <c r="E41" s="242" t="s">
        <v>445</v>
      </c>
      <c r="F41" s="159" t="str">
        <f t="shared" si="12"/>
        <v>044103VENP_Labo</v>
      </c>
      <c r="G41" s="159" t="str">
        <f t="shared" si="16"/>
        <v>044103VENP_Labo_</v>
      </c>
      <c r="H41" s="243" t="s">
        <v>562</v>
      </c>
      <c r="I41" s="244" t="s">
        <v>12</v>
      </c>
      <c r="J41" s="159" t="s">
        <v>14</v>
      </c>
      <c r="K41" s="244" t="s">
        <v>469</v>
      </c>
      <c r="L41" s="244"/>
      <c r="M41" s="244" t="s">
        <v>10</v>
      </c>
      <c r="N41" s="246">
        <v>3</v>
      </c>
      <c r="O41" s="348"/>
      <c r="P41" s="349"/>
      <c r="Q41" s="327">
        <f t="shared" si="13"/>
        <v>0</v>
      </c>
      <c r="R41" s="328">
        <f t="shared" ref="R41:R81" si="38">Q41/12</f>
        <v>0</v>
      </c>
      <c r="S41" s="329"/>
      <c r="T41" s="329"/>
      <c r="U41" s="250"/>
      <c r="V41" s="236"/>
      <c r="W41" s="237" t="e">
        <f t="shared" si="18"/>
        <v>#DIV/0!</v>
      </c>
      <c r="X41" s="238" t="e">
        <f t="shared" si="19"/>
        <v>#DIV/0!</v>
      </c>
      <c r="Y41" s="250"/>
      <c r="Z41" s="250"/>
      <c r="AA41" s="250"/>
      <c r="AB41" s="239"/>
      <c r="AC41" s="237" t="e">
        <f t="shared" si="20"/>
        <v>#DIV/0!</v>
      </c>
      <c r="AD41" s="238" t="e">
        <f t="shared" si="21"/>
        <v>#DIV/0!</v>
      </c>
      <c r="AE41" s="250"/>
      <c r="AF41" s="250"/>
      <c r="AG41" s="250"/>
      <c r="AH41" s="239"/>
      <c r="AI41" s="237" t="e">
        <f t="shared" si="14"/>
        <v>#DIV/0!</v>
      </c>
      <c r="AJ41" s="238" t="e">
        <f t="shared" si="22"/>
        <v>#DIV/0!</v>
      </c>
      <c r="AK41" s="250"/>
      <c r="AL41" s="250"/>
      <c r="AM41" s="250"/>
      <c r="AN41" s="239"/>
      <c r="AO41" s="237" t="e">
        <f t="shared" si="15"/>
        <v>#DIV/0!</v>
      </c>
      <c r="AP41" s="238" t="e">
        <f t="shared" si="23"/>
        <v>#DIV/0!</v>
      </c>
      <c r="AQ41" s="250"/>
      <c r="AR41" s="250"/>
      <c r="AS41" s="250"/>
      <c r="AT41" s="239"/>
      <c r="AU41" s="237" t="e">
        <f t="shared" si="24"/>
        <v>#DIV/0!</v>
      </c>
      <c r="AV41" s="238" t="e">
        <f t="shared" si="25"/>
        <v>#DIV/0!</v>
      </c>
      <c r="AW41" s="250"/>
      <c r="AX41" s="250"/>
      <c r="AY41" s="250"/>
    </row>
    <row r="42" spans="1:51" s="48" customFormat="1" ht="26.25" thickBot="1" x14ac:dyDescent="0.3">
      <c r="A42" s="268">
        <v>4</v>
      </c>
      <c r="B42" s="269" t="s">
        <v>251</v>
      </c>
      <c r="C42" s="269" t="s">
        <v>252</v>
      </c>
      <c r="D42" s="269" t="s">
        <v>544</v>
      </c>
      <c r="E42" s="270" t="s">
        <v>445</v>
      </c>
      <c r="F42" s="271" t="str">
        <f t="shared" si="12"/>
        <v>044103VENP_Labo</v>
      </c>
      <c r="G42" s="271" t="str">
        <f t="shared" si="16"/>
        <v>044103VENP_Labo_</v>
      </c>
      <c r="H42" s="272" t="s">
        <v>414</v>
      </c>
      <c r="I42" s="273" t="s">
        <v>12</v>
      </c>
      <c r="J42" s="271" t="s">
        <v>14</v>
      </c>
      <c r="K42" s="273" t="s">
        <v>469</v>
      </c>
      <c r="L42" s="273"/>
      <c r="M42" s="273" t="s">
        <v>10</v>
      </c>
      <c r="N42" s="274">
        <v>3</v>
      </c>
      <c r="O42" s="354"/>
      <c r="P42" s="355"/>
      <c r="Q42" s="334">
        <f t="shared" si="13"/>
        <v>0</v>
      </c>
      <c r="R42" s="335">
        <f t="shared" si="38"/>
        <v>0</v>
      </c>
      <c r="S42" s="329"/>
      <c r="T42" s="329"/>
      <c r="U42" s="250"/>
      <c r="V42" s="236"/>
      <c r="W42" s="237" t="e">
        <f t="shared" si="18"/>
        <v>#DIV/0!</v>
      </c>
      <c r="X42" s="238" t="e">
        <f t="shared" si="19"/>
        <v>#DIV/0!</v>
      </c>
      <c r="Y42" s="250"/>
      <c r="Z42" s="250"/>
      <c r="AA42" s="250"/>
      <c r="AB42" s="239"/>
      <c r="AC42" s="237" t="e">
        <f t="shared" si="20"/>
        <v>#DIV/0!</v>
      </c>
      <c r="AD42" s="238" t="e">
        <f t="shared" si="21"/>
        <v>#DIV/0!</v>
      </c>
      <c r="AE42" s="250"/>
      <c r="AF42" s="250"/>
      <c r="AG42" s="250"/>
      <c r="AH42" s="239"/>
      <c r="AI42" s="237" t="e">
        <f t="shared" si="14"/>
        <v>#DIV/0!</v>
      </c>
      <c r="AJ42" s="238" t="e">
        <f t="shared" si="22"/>
        <v>#DIV/0!</v>
      </c>
      <c r="AK42" s="250"/>
      <c r="AL42" s="250"/>
      <c r="AM42" s="250"/>
      <c r="AN42" s="239"/>
      <c r="AO42" s="237" t="e">
        <f t="shared" si="15"/>
        <v>#DIV/0!</v>
      </c>
      <c r="AP42" s="238" t="e">
        <f t="shared" si="23"/>
        <v>#DIV/0!</v>
      </c>
      <c r="AQ42" s="250"/>
      <c r="AR42" s="250"/>
      <c r="AS42" s="250"/>
      <c r="AT42" s="239"/>
      <c r="AU42" s="237" t="e">
        <f t="shared" si="24"/>
        <v>#DIV/0!</v>
      </c>
      <c r="AV42" s="238" t="e">
        <f t="shared" si="25"/>
        <v>#DIV/0!</v>
      </c>
      <c r="AW42" s="250"/>
      <c r="AX42" s="250"/>
      <c r="AY42" s="250"/>
    </row>
    <row r="43" spans="1:51" s="48" customFormat="1" ht="63.75" x14ac:dyDescent="0.25">
      <c r="A43" s="225">
        <v>4</v>
      </c>
      <c r="B43" s="226" t="s">
        <v>253</v>
      </c>
      <c r="C43" s="226" t="s">
        <v>254</v>
      </c>
      <c r="D43" s="226" t="s">
        <v>544</v>
      </c>
      <c r="E43" s="227" t="s">
        <v>446</v>
      </c>
      <c r="F43" s="228" t="str">
        <f t="shared" si="12"/>
        <v>044104SSTA_Secon</v>
      </c>
      <c r="G43" s="228" t="str">
        <f t="shared" si="16"/>
        <v>044104SSTA_Secon_</v>
      </c>
      <c r="H43" s="229" t="s">
        <v>412</v>
      </c>
      <c r="I43" s="230" t="s">
        <v>19</v>
      </c>
      <c r="J43" s="228" t="s">
        <v>13</v>
      </c>
      <c r="K43" s="231" t="s">
        <v>473</v>
      </c>
      <c r="L43" s="230"/>
      <c r="M43" s="230" t="s">
        <v>10</v>
      </c>
      <c r="N43" s="232">
        <v>3</v>
      </c>
      <c r="O43" s="346"/>
      <c r="P43" s="347"/>
      <c r="Q43" s="324">
        <f t="shared" si="13"/>
        <v>0</v>
      </c>
      <c r="R43" s="325">
        <f t="shared" si="38"/>
        <v>0</v>
      </c>
      <c r="S43" s="329"/>
      <c r="T43" s="329"/>
      <c r="U43" s="250"/>
      <c r="V43" s="236"/>
      <c r="W43" s="237" t="e">
        <f t="shared" si="18"/>
        <v>#DIV/0!</v>
      </c>
      <c r="X43" s="238" t="e">
        <f t="shared" si="19"/>
        <v>#DIV/0!</v>
      </c>
      <c r="Y43" s="250"/>
      <c r="Z43" s="250"/>
      <c r="AA43" s="250"/>
      <c r="AB43" s="239"/>
      <c r="AC43" s="237" t="e">
        <f t="shared" si="20"/>
        <v>#DIV/0!</v>
      </c>
      <c r="AD43" s="238" t="e">
        <f t="shared" si="21"/>
        <v>#DIV/0!</v>
      </c>
      <c r="AE43" s="250"/>
      <c r="AF43" s="250"/>
      <c r="AG43" s="250"/>
      <c r="AH43" s="239"/>
      <c r="AI43" s="237" t="e">
        <f t="shared" si="14"/>
        <v>#DIV/0!</v>
      </c>
      <c r="AJ43" s="238" t="e">
        <f t="shared" si="22"/>
        <v>#DIV/0!</v>
      </c>
      <c r="AK43" s="250"/>
      <c r="AL43" s="250"/>
      <c r="AM43" s="250"/>
      <c r="AN43" s="239"/>
      <c r="AO43" s="237" t="e">
        <f t="shared" si="15"/>
        <v>#DIV/0!</v>
      </c>
      <c r="AP43" s="238" t="e">
        <f t="shared" si="23"/>
        <v>#DIV/0!</v>
      </c>
      <c r="AQ43" s="250"/>
      <c r="AR43" s="250"/>
      <c r="AS43" s="250"/>
      <c r="AT43" s="239"/>
      <c r="AU43" s="237" t="e">
        <f t="shared" si="24"/>
        <v>#DIV/0!</v>
      </c>
      <c r="AV43" s="238" t="e">
        <f t="shared" si="25"/>
        <v>#DIV/0!</v>
      </c>
      <c r="AW43" s="250"/>
      <c r="AX43" s="250"/>
      <c r="AY43" s="250"/>
    </row>
    <row r="44" spans="1:51" s="48" customFormat="1" ht="25.5" x14ac:dyDescent="0.25">
      <c r="A44" s="240">
        <v>4</v>
      </c>
      <c r="B44" s="241" t="s">
        <v>253</v>
      </c>
      <c r="C44" s="241" t="s">
        <v>254</v>
      </c>
      <c r="D44" s="241" t="s">
        <v>544</v>
      </c>
      <c r="E44" s="242" t="s">
        <v>447</v>
      </c>
      <c r="F44" s="159" t="str">
        <f t="shared" si="12"/>
        <v>044104VENP_Labo</v>
      </c>
      <c r="G44" s="159" t="str">
        <f t="shared" si="16"/>
        <v>044104VENP_Labo_</v>
      </c>
      <c r="H44" s="243" t="s">
        <v>416</v>
      </c>
      <c r="I44" s="244" t="s">
        <v>12</v>
      </c>
      <c r="J44" s="159" t="s">
        <v>14</v>
      </c>
      <c r="K44" s="244" t="s">
        <v>469</v>
      </c>
      <c r="L44" s="244"/>
      <c r="M44" s="244" t="s">
        <v>10</v>
      </c>
      <c r="N44" s="246">
        <v>3</v>
      </c>
      <c r="O44" s="348"/>
      <c r="P44" s="349"/>
      <c r="Q44" s="327">
        <f t="shared" si="13"/>
        <v>0</v>
      </c>
      <c r="R44" s="328">
        <f t="shared" si="38"/>
        <v>0</v>
      </c>
      <c r="S44" s="329"/>
      <c r="T44" s="329"/>
      <c r="U44" s="250"/>
      <c r="V44" s="236"/>
      <c r="W44" s="237" t="e">
        <f t="shared" si="18"/>
        <v>#DIV/0!</v>
      </c>
      <c r="X44" s="238" t="e">
        <f t="shared" si="19"/>
        <v>#DIV/0!</v>
      </c>
      <c r="Y44" s="250"/>
      <c r="Z44" s="250"/>
      <c r="AA44" s="250"/>
      <c r="AB44" s="239"/>
      <c r="AC44" s="237" t="e">
        <f t="shared" si="20"/>
        <v>#DIV/0!</v>
      </c>
      <c r="AD44" s="238" t="e">
        <f t="shared" si="21"/>
        <v>#DIV/0!</v>
      </c>
      <c r="AE44" s="250"/>
      <c r="AF44" s="250"/>
      <c r="AG44" s="250"/>
      <c r="AH44" s="239"/>
      <c r="AI44" s="237" t="e">
        <f t="shared" si="14"/>
        <v>#DIV/0!</v>
      </c>
      <c r="AJ44" s="238" t="e">
        <f t="shared" si="22"/>
        <v>#DIV/0!</v>
      </c>
      <c r="AK44" s="250"/>
      <c r="AL44" s="250"/>
      <c r="AM44" s="250"/>
      <c r="AN44" s="239"/>
      <c r="AO44" s="237" t="e">
        <f t="shared" si="15"/>
        <v>#DIV/0!</v>
      </c>
      <c r="AP44" s="238" t="e">
        <f t="shared" si="23"/>
        <v>#DIV/0!</v>
      </c>
      <c r="AQ44" s="250"/>
      <c r="AR44" s="250"/>
      <c r="AS44" s="250"/>
      <c r="AT44" s="239"/>
      <c r="AU44" s="237" t="e">
        <f t="shared" si="24"/>
        <v>#DIV/0!</v>
      </c>
      <c r="AV44" s="238" t="e">
        <f t="shared" si="25"/>
        <v>#DIV/0!</v>
      </c>
      <c r="AW44" s="250"/>
      <c r="AX44" s="250"/>
      <c r="AY44" s="250"/>
    </row>
    <row r="45" spans="1:51" s="48" customFormat="1" ht="26.25" thickBot="1" x14ac:dyDescent="0.3">
      <c r="A45" s="268">
        <v>4</v>
      </c>
      <c r="B45" s="269" t="s">
        <v>253</v>
      </c>
      <c r="C45" s="269" t="s">
        <v>254</v>
      </c>
      <c r="D45" s="269" t="s">
        <v>544</v>
      </c>
      <c r="E45" s="270" t="s">
        <v>447</v>
      </c>
      <c r="F45" s="271" t="str">
        <f t="shared" si="12"/>
        <v>044104VENP_Labo</v>
      </c>
      <c r="G45" s="271" t="str">
        <f t="shared" si="16"/>
        <v>044104VENP_Labo_</v>
      </c>
      <c r="H45" s="272" t="s">
        <v>414</v>
      </c>
      <c r="I45" s="273" t="s">
        <v>12</v>
      </c>
      <c r="J45" s="271" t="s">
        <v>14</v>
      </c>
      <c r="K45" s="273" t="s">
        <v>469</v>
      </c>
      <c r="L45" s="273"/>
      <c r="M45" s="273" t="s">
        <v>10</v>
      </c>
      <c r="N45" s="274">
        <v>3</v>
      </c>
      <c r="O45" s="354"/>
      <c r="P45" s="355"/>
      <c r="Q45" s="334">
        <f t="shared" si="13"/>
        <v>0</v>
      </c>
      <c r="R45" s="335">
        <f t="shared" si="38"/>
        <v>0</v>
      </c>
      <c r="S45" s="329"/>
      <c r="T45" s="329"/>
      <c r="U45" s="250"/>
      <c r="V45" s="236"/>
      <c r="W45" s="237" t="e">
        <f t="shared" si="18"/>
        <v>#DIV/0!</v>
      </c>
      <c r="X45" s="238" t="e">
        <f t="shared" si="19"/>
        <v>#DIV/0!</v>
      </c>
      <c r="Y45" s="250"/>
      <c r="Z45" s="250"/>
      <c r="AA45" s="250"/>
      <c r="AB45" s="239"/>
      <c r="AC45" s="237" t="e">
        <f t="shared" si="20"/>
        <v>#DIV/0!</v>
      </c>
      <c r="AD45" s="238" t="e">
        <f t="shared" si="21"/>
        <v>#DIV/0!</v>
      </c>
      <c r="AE45" s="250"/>
      <c r="AF45" s="250"/>
      <c r="AG45" s="250"/>
      <c r="AH45" s="239"/>
      <c r="AI45" s="237" t="e">
        <f t="shared" si="14"/>
        <v>#DIV/0!</v>
      </c>
      <c r="AJ45" s="238" t="e">
        <f t="shared" si="22"/>
        <v>#DIV/0!</v>
      </c>
      <c r="AK45" s="250"/>
      <c r="AL45" s="250"/>
      <c r="AM45" s="250"/>
      <c r="AN45" s="239"/>
      <c r="AO45" s="237" t="e">
        <f t="shared" si="15"/>
        <v>#DIV/0!</v>
      </c>
      <c r="AP45" s="238" t="e">
        <f t="shared" si="23"/>
        <v>#DIV/0!</v>
      </c>
      <c r="AQ45" s="250"/>
      <c r="AR45" s="250"/>
      <c r="AS45" s="250"/>
      <c r="AT45" s="239"/>
      <c r="AU45" s="237" t="e">
        <f t="shared" si="24"/>
        <v>#DIV/0!</v>
      </c>
      <c r="AV45" s="238" t="e">
        <f t="shared" si="25"/>
        <v>#DIV/0!</v>
      </c>
      <c r="AW45" s="250"/>
      <c r="AX45" s="250"/>
      <c r="AY45" s="250"/>
    </row>
    <row r="46" spans="1:51" s="48" customFormat="1" ht="63.75" x14ac:dyDescent="0.25">
      <c r="A46" s="225">
        <v>4</v>
      </c>
      <c r="B46" s="226" t="s">
        <v>255</v>
      </c>
      <c r="C46" s="226" t="s">
        <v>256</v>
      </c>
      <c r="D46" s="226" t="s">
        <v>544</v>
      </c>
      <c r="E46" s="227" t="s">
        <v>448</v>
      </c>
      <c r="F46" s="228" t="str">
        <f t="shared" si="12"/>
        <v>044105SSTA_Secon</v>
      </c>
      <c r="G46" s="228" t="str">
        <f t="shared" si="16"/>
        <v>044105SSTA_Secon_</v>
      </c>
      <c r="H46" s="229" t="s">
        <v>417</v>
      </c>
      <c r="I46" s="230" t="s">
        <v>19</v>
      </c>
      <c r="J46" s="228" t="s">
        <v>13</v>
      </c>
      <c r="K46" s="231" t="s">
        <v>473</v>
      </c>
      <c r="L46" s="230"/>
      <c r="M46" s="230" t="s">
        <v>10</v>
      </c>
      <c r="N46" s="232">
        <v>3</v>
      </c>
      <c r="O46" s="346"/>
      <c r="P46" s="347"/>
      <c r="Q46" s="324">
        <f t="shared" si="13"/>
        <v>0</v>
      </c>
      <c r="R46" s="325">
        <f t="shared" si="38"/>
        <v>0</v>
      </c>
      <c r="S46" s="329"/>
      <c r="T46" s="329"/>
      <c r="U46" s="250"/>
      <c r="V46" s="236"/>
      <c r="W46" s="237" t="e">
        <f t="shared" si="18"/>
        <v>#DIV/0!</v>
      </c>
      <c r="X46" s="238" t="e">
        <f t="shared" si="19"/>
        <v>#DIV/0!</v>
      </c>
      <c r="Y46" s="250"/>
      <c r="Z46" s="250"/>
      <c r="AA46" s="250"/>
      <c r="AB46" s="239"/>
      <c r="AC46" s="237" t="e">
        <f t="shared" si="20"/>
        <v>#DIV/0!</v>
      </c>
      <c r="AD46" s="238" t="e">
        <f t="shared" si="21"/>
        <v>#DIV/0!</v>
      </c>
      <c r="AE46" s="250"/>
      <c r="AF46" s="250"/>
      <c r="AG46" s="250"/>
      <c r="AH46" s="239"/>
      <c r="AI46" s="237" t="e">
        <f t="shared" si="14"/>
        <v>#DIV/0!</v>
      </c>
      <c r="AJ46" s="238" t="e">
        <f t="shared" si="22"/>
        <v>#DIV/0!</v>
      </c>
      <c r="AK46" s="250"/>
      <c r="AL46" s="250"/>
      <c r="AM46" s="250"/>
      <c r="AN46" s="239"/>
      <c r="AO46" s="237" t="e">
        <f t="shared" si="15"/>
        <v>#DIV/0!</v>
      </c>
      <c r="AP46" s="238" t="e">
        <f t="shared" si="23"/>
        <v>#DIV/0!</v>
      </c>
      <c r="AQ46" s="250"/>
      <c r="AR46" s="250"/>
      <c r="AS46" s="250"/>
      <c r="AT46" s="239"/>
      <c r="AU46" s="237" t="e">
        <f t="shared" si="24"/>
        <v>#DIV/0!</v>
      </c>
      <c r="AV46" s="238" t="e">
        <f t="shared" si="25"/>
        <v>#DIV/0!</v>
      </c>
      <c r="AW46" s="250"/>
      <c r="AX46" s="250"/>
      <c r="AY46" s="250"/>
    </row>
    <row r="47" spans="1:51" s="48" customFormat="1" ht="25.5" x14ac:dyDescent="0.25">
      <c r="A47" s="240">
        <v>4</v>
      </c>
      <c r="B47" s="241" t="s">
        <v>255</v>
      </c>
      <c r="C47" s="241" t="s">
        <v>256</v>
      </c>
      <c r="D47" s="241" t="s">
        <v>544</v>
      </c>
      <c r="E47" s="242" t="s">
        <v>449</v>
      </c>
      <c r="F47" s="159" t="str">
        <f t="shared" si="12"/>
        <v>044105VENP_Labo</v>
      </c>
      <c r="G47" s="159" t="str">
        <f t="shared" si="16"/>
        <v>044105VENP_Labo_</v>
      </c>
      <c r="H47" s="243" t="s">
        <v>418</v>
      </c>
      <c r="I47" s="244" t="s">
        <v>12</v>
      </c>
      <c r="J47" s="159" t="s">
        <v>14</v>
      </c>
      <c r="K47" s="244" t="s">
        <v>469</v>
      </c>
      <c r="L47" s="244"/>
      <c r="M47" s="244" t="s">
        <v>10</v>
      </c>
      <c r="N47" s="246">
        <v>3</v>
      </c>
      <c r="O47" s="348"/>
      <c r="P47" s="349"/>
      <c r="Q47" s="327">
        <f t="shared" si="13"/>
        <v>0</v>
      </c>
      <c r="R47" s="328">
        <f t="shared" si="38"/>
        <v>0</v>
      </c>
      <c r="S47" s="329"/>
      <c r="T47" s="329"/>
      <c r="U47" s="250"/>
      <c r="V47" s="236"/>
      <c r="W47" s="237" t="e">
        <f t="shared" si="18"/>
        <v>#DIV/0!</v>
      </c>
      <c r="X47" s="238" t="e">
        <f t="shared" si="19"/>
        <v>#DIV/0!</v>
      </c>
      <c r="Y47" s="250"/>
      <c r="Z47" s="250"/>
      <c r="AA47" s="250"/>
      <c r="AB47" s="239"/>
      <c r="AC47" s="237" t="e">
        <f t="shared" si="20"/>
        <v>#DIV/0!</v>
      </c>
      <c r="AD47" s="238" t="e">
        <f t="shared" si="21"/>
        <v>#DIV/0!</v>
      </c>
      <c r="AE47" s="250"/>
      <c r="AF47" s="250"/>
      <c r="AG47" s="250"/>
      <c r="AH47" s="239"/>
      <c r="AI47" s="237" t="e">
        <f t="shared" si="14"/>
        <v>#DIV/0!</v>
      </c>
      <c r="AJ47" s="238" t="e">
        <f t="shared" si="22"/>
        <v>#DIV/0!</v>
      </c>
      <c r="AK47" s="250"/>
      <c r="AL47" s="250"/>
      <c r="AM47" s="250"/>
      <c r="AN47" s="239"/>
      <c r="AO47" s="237" t="e">
        <f t="shared" si="15"/>
        <v>#DIV/0!</v>
      </c>
      <c r="AP47" s="238" t="e">
        <f t="shared" si="23"/>
        <v>#DIV/0!</v>
      </c>
      <c r="AQ47" s="250"/>
      <c r="AR47" s="250"/>
      <c r="AS47" s="250"/>
      <c r="AT47" s="239"/>
      <c r="AU47" s="237" t="e">
        <f t="shared" si="24"/>
        <v>#DIV/0!</v>
      </c>
      <c r="AV47" s="238" t="e">
        <f t="shared" si="25"/>
        <v>#DIV/0!</v>
      </c>
      <c r="AW47" s="250"/>
      <c r="AX47" s="250"/>
      <c r="AY47" s="250"/>
    </row>
    <row r="48" spans="1:51" s="48" customFormat="1" ht="26.25" thickBot="1" x14ac:dyDescent="0.3">
      <c r="A48" s="268">
        <v>4</v>
      </c>
      <c r="B48" s="269" t="s">
        <v>255</v>
      </c>
      <c r="C48" s="269" t="s">
        <v>256</v>
      </c>
      <c r="D48" s="269" t="s">
        <v>544</v>
      </c>
      <c r="E48" s="270" t="s">
        <v>450</v>
      </c>
      <c r="F48" s="271" t="str">
        <f t="shared" si="12"/>
        <v>044105VENP_Labo</v>
      </c>
      <c r="G48" s="271" t="str">
        <f t="shared" si="16"/>
        <v>044105VENP_Labo_</v>
      </c>
      <c r="H48" s="272" t="s">
        <v>414</v>
      </c>
      <c r="I48" s="273" t="s">
        <v>12</v>
      </c>
      <c r="J48" s="271" t="s">
        <v>14</v>
      </c>
      <c r="K48" s="273" t="s">
        <v>469</v>
      </c>
      <c r="L48" s="273"/>
      <c r="M48" s="273" t="s">
        <v>10</v>
      </c>
      <c r="N48" s="274">
        <v>3</v>
      </c>
      <c r="O48" s="354"/>
      <c r="P48" s="355"/>
      <c r="Q48" s="334">
        <f t="shared" si="13"/>
        <v>0</v>
      </c>
      <c r="R48" s="335">
        <f t="shared" si="38"/>
        <v>0</v>
      </c>
      <c r="S48" s="329"/>
      <c r="T48" s="329"/>
      <c r="U48" s="250"/>
      <c r="V48" s="236"/>
      <c r="W48" s="237" t="e">
        <f t="shared" si="18"/>
        <v>#DIV/0!</v>
      </c>
      <c r="X48" s="238" t="e">
        <f t="shared" si="19"/>
        <v>#DIV/0!</v>
      </c>
      <c r="Y48" s="250"/>
      <c r="Z48" s="250"/>
      <c r="AA48" s="250"/>
      <c r="AB48" s="239"/>
      <c r="AC48" s="237" t="e">
        <f t="shared" si="20"/>
        <v>#DIV/0!</v>
      </c>
      <c r="AD48" s="238" t="e">
        <f t="shared" si="21"/>
        <v>#DIV/0!</v>
      </c>
      <c r="AE48" s="250"/>
      <c r="AF48" s="250"/>
      <c r="AG48" s="250"/>
      <c r="AH48" s="239"/>
      <c r="AI48" s="237" t="e">
        <f t="shared" si="14"/>
        <v>#DIV/0!</v>
      </c>
      <c r="AJ48" s="238" t="e">
        <f t="shared" si="22"/>
        <v>#DIV/0!</v>
      </c>
      <c r="AK48" s="250"/>
      <c r="AL48" s="250"/>
      <c r="AM48" s="250"/>
      <c r="AN48" s="239"/>
      <c r="AO48" s="237" t="e">
        <f t="shared" si="15"/>
        <v>#DIV/0!</v>
      </c>
      <c r="AP48" s="238" t="e">
        <f t="shared" si="23"/>
        <v>#DIV/0!</v>
      </c>
      <c r="AQ48" s="250"/>
      <c r="AR48" s="250"/>
      <c r="AS48" s="250"/>
      <c r="AT48" s="239"/>
      <c r="AU48" s="237" t="e">
        <f t="shared" si="24"/>
        <v>#DIV/0!</v>
      </c>
      <c r="AV48" s="238" t="e">
        <f t="shared" si="25"/>
        <v>#DIV/0!</v>
      </c>
      <c r="AW48" s="250"/>
      <c r="AX48" s="250"/>
      <c r="AY48" s="250"/>
    </row>
    <row r="49" spans="1:51" s="48" customFormat="1" ht="25.5" x14ac:dyDescent="0.25">
      <c r="A49" s="225">
        <v>4</v>
      </c>
      <c r="B49" s="226" t="s">
        <v>259</v>
      </c>
      <c r="C49" s="226" t="s">
        <v>260</v>
      </c>
      <c r="D49" s="226" t="s">
        <v>544</v>
      </c>
      <c r="E49" s="227" t="s">
        <v>451</v>
      </c>
      <c r="F49" s="228" t="str">
        <f t="shared" si="12"/>
        <v>044311PROC_Chaufferie</v>
      </c>
      <c r="G49" s="228" t="str">
        <f t="shared" si="16"/>
        <v>044311PROC_Chaufferie_</v>
      </c>
      <c r="H49" s="290" t="s">
        <v>419</v>
      </c>
      <c r="I49" s="230" t="s">
        <v>19</v>
      </c>
      <c r="J49" s="228" t="s">
        <v>16</v>
      </c>
      <c r="K49" s="230" t="s">
        <v>419</v>
      </c>
      <c r="L49" s="230"/>
      <c r="M49" s="230" t="s">
        <v>10</v>
      </c>
      <c r="N49" s="232">
        <v>3</v>
      </c>
      <c r="O49" s="346"/>
      <c r="P49" s="347"/>
      <c r="Q49" s="324">
        <f t="shared" si="13"/>
        <v>0</v>
      </c>
      <c r="R49" s="325">
        <f t="shared" ref="R49" si="39">Q49/12</f>
        <v>0</v>
      </c>
      <c r="S49" s="329"/>
      <c r="T49" s="329"/>
      <c r="U49" s="250"/>
      <c r="V49" s="236"/>
      <c r="W49" s="237" t="e">
        <f t="shared" ref="W49" si="40">Q49*$E$11</f>
        <v>#DIV/0!</v>
      </c>
      <c r="X49" s="238" t="e">
        <f t="shared" ref="X49" si="41">W49/12</f>
        <v>#DIV/0!</v>
      </c>
      <c r="Y49" s="250"/>
      <c r="Z49" s="250"/>
      <c r="AA49" s="250"/>
      <c r="AB49" s="239"/>
      <c r="AC49" s="237" t="e">
        <f t="shared" ref="AC49" si="42">Q49*$E$12</f>
        <v>#DIV/0!</v>
      </c>
      <c r="AD49" s="238" t="e">
        <f t="shared" ref="AD49" si="43">AC49/12</f>
        <v>#DIV/0!</v>
      </c>
      <c r="AE49" s="250"/>
      <c r="AF49" s="250"/>
      <c r="AG49" s="250"/>
      <c r="AH49" s="239"/>
      <c r="AI49" s="237" t="e">
        <f t="shared" ref="AI49" si="44">Q49*$E$13</f>
        <v>#DIV/0!</v>
      </c>
      <c r="AJ49" s="238" t="e">
        <f t="shared" ref="AJ49" si="45">AI49/12</f>
        <v>#DIV/0!</v>
      </c>
      <c r="AK49" s="250"/>
      <c r="AL49" s="250"/>
      <c r="AM49" s="250"/>
      <c r="AN49" s="239"/>
      <c r="AO49" s="237" t="e">
        <f t="shared" ref="AO49" si="46">Q49*$E$14</f>
        <v>#DIV/0!</v>
      </c>
      <c r="AP49" s="238" t="e">
        <f t="shared" ref="AP49" si="47">AO49/12</f>
        <v>#DIV/0!</v>
      </c>
      <c r="AQ49" s="250"/>
      <c r="AR49" s="250"/>
      <c r="AS49" s="250"/>
      <c r="AT49" s="239"/>
      <c r="AU49" s="237" t="e">
        <f t="shared" ref="AU49" si="48">Q49*$E$15</f>
        <v>#DIV/0!</v>
      </c>
      <c r="AV49" s="238" t="e">
        <f t="shared" ref="AV49" si="49">AU49/12</f>
        <v>#DIV/0!</v>
      </c>
      <c r="AW49" s="250"/>
      <c r="AX49" s="250"/>
      <c r="AY49" s="250"/>
    </row>
    <row r="50" spans="1:51" s="48" customFormat="1" ht="25.5" x14ac:dyDescent="0.25">
      <c r="A50" s="240">
        <v>4</v>
      </c>
      <c r="B50" s="241" t="s">
        <v>259</v>
      </c>
      <c r="C50" s="241" t="s">
        <v>260</v>
      </c>
      <c r="D50" s="241" t="s">
        <v>544</v>
      </c>
      <c r="E50" s="242" t="s">
        <v>451</v>
      </c>
      <c r="F50" s="159" t="str">
        <f t="shared" si="12"/>
        <v>044311PROC_Chaufferie</v>
      </c>
      <c r="G50" s="159" t="str">
        <f t="shared" si="16"/>
        <v>044311PROC_Chaufferie_Comb</v>
      </c>
      <c r="H50" s="243" t="s">
        <v>396</v>
      </c>
      <c r="I50" s="244" t="s">
        <v>19</v>
      </c>
      <c r="J50" s="159" t="s">
        <v>16</v>
      </c>
      <c r="K50" s="244" t="s">
        <v>419</v>
      </c>
      <c r="L50" s="244" t="s">
        <v>480</v>
      </c>
      <c r="M50" s="244" t="s">
        <v>10</v>
      </c>
      <c r="N50" s="246">
        <v>3</v>
      </c>
      <c r="O50" s="348"/>
      <c r="P50" s="349"/>
      <c r="Q50" s="327">
        <f t="shared" si="13"/>
        <v>0</v>
      </c>
      <c r="R50" s="328">
        <f t="shared" si="38"/>
        <v>0</v>
      </c>
      <c r="S50" s="329"/>
      <c r="T50" s="329"/>
      <c r="U50" s="250"/>
      <c r="V50" s="236"/>
      <c r="W50" s="237" t="e">
        <f t="shared" si="18"/>
        <v>#DIV/0!</v>
      </c>
      <c r="X50" s="238" t="e">
        <f t="shared" si="19"/>
        <v>#DIV/0!</v>
      </c>
      <c r="Y50" s="250"/>
      <c r="Z50" s="250"/>
      <c r="AA50" s="250"/>
      <c r="AB50" s="239"/>
      <c r="AC50" s="237" t="e">
        <f t="shared" si="20"/>
        <v>#DIV/0!</v>
      </c>
      <c r="AD50" s="238" t="e">
        <f t="shared" si="21"/>
        <v>#DIV/0!</v>
      </c>
      <c r="AE50" s="250"/>
      <c r="AF50" s="250"/>
      <c r="AG50" s="250"/>
      <c r="AH50" s="239"/>
      <c r="AI50" s="237" t="e">
        <f t="shared" si="14"/>
        <v>#DIV/0!</v>
      </c>
      <c r="AJ50" s="238" t="e">
        <f t="shared" si="22"/>
        <v>#DIV/0!</v>
      </c>
      <c r="AK50" s="250"/>
      <c r="AL50" s="250"/>
      <c r="AM50" s="250"/>
      <c r="AN50" s="239"/>
      <c r="AO50" s="237" t="e">
        <f t="shared" si="15"/>
        <v>#DIV/0!</v>
      </c>
      <c r="AP50" s="238" t="e">
        <f t="shared" si="23"/>
        <v>#DIV/0!</v>
      </c>
      <c r="AQ50" s="250"/>
      <c r="AR50" s="250"/>
      <c r="AS50" s="250"/>
      <c r="AT50" s="239"/>
      <c r="AU50" s="237" t="e">
        <f t="shared" si="24"/>
        <v>#DIV/0!</v>
      </c>
      <c r="AV50" s="238" t="e">
        <f t="shared" si="25"/>
        <v>#DIV/0!</v>
      </c>
      <c r="AW50" s="250"/>
      <c r="AX50" s="250"/>
      <c r="AY50" s="250"/>
    </row>
    <row r="51" spans="1:51" s="48" customFormat="1" ht="25.5" x14ac:dyDescent="0.25">
      <c r="A51" s="240">
        <v>4</v>
      </c>
      <c r="B51" s="241" t="s">
        <v>259</v>
      </c>
      <c r="C51" s="241" t="s">
        <v>260</v>
      </c>
      <c r="D51" s="241" t="s">
        <v>544</v>
      </c>
      <c r="E51" s="242" t="s">
        <v>451</v>
      </c>
      <c r="F51" s="159" t="str">
        <f t="shared" si="12"/>
        <v>044311PROC_Chaufferie</v>
      </c>
      <c r="G51" s="159" t="str">
        <f t="shared" si="16"/>
        <v>044311PROC_Chaufferie_Ramo</v>
      </c>
      <c r="H51" s="243" t="s">
        <v>397</v>
      </c>
      <c r="I51" s="244" t="s">
        <v>19</v>
      </c>
      <c r="J51" s="159" t="s">
        <v>16</v>
      </c>
      <c r="K51" s="244" t="s">
        <v>419</v>
      </c>
      <c r="L51" s="244" t="s">
        <v>481</v>
      </c>
      <c r="M51" s="244" t="s">
        <v>10</v>
      </c>
      <c r="N51" s="246">
        <v>2</v>
      </c>
      <c r="O51" s="348"/>
      <c r="P51" s="349"/>
      <c r="Q51" s="327">
        <f t="shared" si="13"/>
        <v>0</v>
      </c>
      <c r="R51" s="328">
        <f t="shared" si="38"/>
        <v>0</v>
      </c>
      <c r="S51" s="329"/>
      <c r="T51" s="329"/>
      <c r="U51" s="250"/>
      <c r="V51" s="236"/>
      <c r="W51" s="237" t="e">
        <f t="shared" si="18"/>
        <v>#DIV/0!</v>
      </c>
      <c r="X51" s="238" t="e">
        <f t="shared" si="19"/>
        <v>#DIV/0!</v>
      </c>
      <c r="Y51" s="250"/>
      <c r="Z51" s="250"/>
      <c r="AA51" s="250"/>
      <c r="AB51" s="239"/>
      <c r="AC51" s="237" t="e">
        <f t="shared" si="20"/>
        <v>#DIV/0!</v>
      </c>
      <c r="AD51" s="238" t="e">
        <f t="shared" si="21"/>
        <v>#DIV/0!</v>
      </c>
      <c r="AE51" s="250"/>
      <c r="AF51" s="250"/>
      <c r="AG51" s="250"/>
      <c r="AH51" s="239"/>
      <c r="AI51" s="237" t="e">
        <f t="shared" si="14"/>
        <v>#DIV/0!</v>
      </c>
      <c r="AJ51" s="238" t="e">
        <f t="shared" si="22"/>
        <v>#DIV/0!</v>
      </c>
      <c r="AK51" s="250"/>
      <c r="AL51" s="250"/>
      <c r="AM51" s="250"/>
      <c r="AN51" s="239"/>
      <c r="AO51" s="237" t="e">
        <f t="shared" si="15"/>
        <v>#DIV/0!</v>
      </c>
      <c r="AP51" s="238" t="e">
        <f t="shared" si="23"/>
        <v>#DIV/0!</v>
      </c>
      <c r="AQ51" s="250"/>
      <c r="AR51" s="250"/>
      <c r="AS51" s="250"/>
      <c r="AT51" s="239"/>
      <c r="AU51" s="237" t="e">
        <f t="shared" si="24"/>
        <v>#DIV/0!</v>
      </c>
      <c r="AV51" s="238" t="e">
        <f t="shared" si="25"/>
        <v>#DIV/0!</v>
      </c>
      <c r="AW51" s="250"/>
      <c r="AX51" s="250"/>
      <c r="AY51" s="250"/>
    </row>
    <row r="52" spans="1:51" s="48" customFormat="1" ht="26.25" thickBot="1" x14ac:dyDescent="0.3">
      <c r="A52" s="268">
        <v>4</v>
      </c>
      <c r="B52" s="269" t="s">
        <v>259</v>
      </c>
      <c r="C52" s="269" t="s">
        <v>260</v>
      </c>
      <c r="D52" s="269" t="s">
        <v>544</v>
      </c>
      <c r="E52" s="270" t="s">
        <v>451</v>
      </c>
      <c r="F52" s="271" t="str">
        <f t="shared" si="12"/>
        <v>044311PROC_Chaufferie</v>
      </c>
      <c r="G52" s="271" t="str">
        <f t="shared" ref="G52" si="50">CONCATENATE(C52,J52,M52,K52,M52,L52)</f>
        <v>044311PROC_Chaufferie_Dgaz</v>
      </c>
      <c r="H52" s="272" t="s">
        <v>482</v>
      </c>
      <c r="I52" s="273" t="s">
        <v>19</v>
      </c>
      <c r="J52" s="271" t="s">
        <v>16</v>
      </c>
      <c r="K52" s="273" t="s">
        <v>419</v>
      </c>
      <c r="L52" s="273" t="s">
        <v>483</v>
      </c>
      <c r="M52" s="273" t="s">
        <v>10</v>
      </c>
      <c r="N52" s="274">
        <v>2</v>
      </c>
      <c r="O52" s="354"/>
      <c r="P52" s="355"/>
      <c r="Q52" s="334">
        <f t="shared" si="13"/>
        <v>0</v>
      </c>
      <c r="R52" s="335">
        <f t="shared" ref="R52" si="51">Q52/12</f>
        <v>0</v>
      </c>
      <c r="S52" s="329"/>
      <c r="T52" s="329"/>
      <c r="U52" s="250"/>
      <c r="V52" s="236"/>
      <c r="W52" s="237" t="e">
        <f t="shared" ref="W52" si="52">Q52*$E$11</f>
        <v>#DIV/0!</v>
      </c>
      <c r="X52" s="238" t="e">
        <f t="shared" ref="X52" si="53">W52/12</f>
        <v>#DIV/0!</v>
      </c>
      <c r="Y52" s="250"/>
      <c r="Z52" s="250"/>
      <c r="AA52" s="250"/>
      <c r="AB52" s="239"/>
      <c r="AC52" s="237" t="e">
        <f t="shared" ref="AC52" si="54">Q52*$E$12</f>
        <v>#DIV/0!</v>
      </c>
      <c r="AD52" s="238" t="e">
        <f t="shared" ref="AD52" si="55">AC52/12</f>
        <v>#DIV/0!</v>
      </c>
      <c r="AE52" s="250"/>
      <c r="AF52" s="250"/>
      <c r="AG52" s="250"/>
      <c r="AH52" s="239"/>
      <c r="AI52" s="237" t="e">
        <f t="shared" ref="AI52" si="56">Q52*$E$13</f>
        <v>#DIV/0!</v>
      </c>
      <c r="AJ52" s="238" t="e">
        <f t="shared" ref="AJ52" si="57">AI52/12</f>
        <v>#DIV/0!</v>
      </c>
      <c r="AK52" s="250"/>
      <c r="AL52" s="250"/>
      <c r="AM52" s="250"/>
      <c r="AN52" s="239"/>
      <c r="AO52" s="237" t="e">
        <f t="shared" ref="AO52" si="58">Q52*$E$14</f>
        <v>#DIV/0!</v>
      </c>
      <c r="AP52" s="238" t="e">
        <f t="shared" ref="AP52" si="59">AO52/12</f>
        <v>#DIV/0!</v>
      </c>
      <c r="AQ52" s="250"/>
      <c r="AR52" s="250"/>
      <c r="AS52" s="250"/>
      <c r="AT52" s="239"/>
      <c r="AU52" s="237" t="e">
        <f t="shared" ref="AU52" si="60">Q52*$E$15</f>
        <v>#DIV/0!</v>
      </c>
      <c r="AV52" s="238" t="e">
        <f t="shared" ref="AV52" si="61">AU52/12</f>
        <v>#DIV/0!</v>
      </c>
      <c r="AW52" s="250"/>
      <c r="AX52" s="250"/>
      <c r="AY52" s="250"/>
    </row>
    <row r="53" spans="1:51" s="48" customFormat="1" ht="25.5" x14ac:dyDescent="0.25">
      <c r="A53" s="225">
        <v>4</v>
      </c>
      <c r="B53" s="226" t="s">
        <v>261</v>
      </c>
      <c r="C53" s="226" t="s">
        <v>262</v>
      </c>
      <c r="D53" s="226" t="s">
        <v>544</v>
      </c>
      <c r="E53" s="227" t="s">
        <v>452</v>
      </c>
      <c r="F53" s="228" t="str">
        <f t="shared" si="12"/>
        <v>044471SSTA_Secon</v>
      </c>
      <c r="G53" s="228" t="str">
        <f t="shared" si="16"/>
        <v>044471SSTA_Secon_</v>
      </c>
      <c r="H53" s="229" t="s">
        <v>420</v>
      </c>
      <c r="I53" s="230" t="s">
        <v>19</v>
      </c>
      <c r="J53" s="228" t="s">
        <v>13</v>
      </c>
      <c r="K53" s="231" t="s">
        <v>473</v>
      </c>
      <c r="L53" s="230"/>
      <c r="M53" s="230" t="s">
        <v>10</v>
      </c>
      <c r="N53" s="232">
        <v>3</v>
      </c>
      <c r="O53" s="346"/>
      <c r="P53" s="347"/>
      <c r="Q53" s="324">
        <f t="shared" si="13"/>
        <v>0</v>
      </c>
      <c r="R53" s="325">
        <f t="shared" si="38"/>
        <v>0</v>
      </c>
      <c r="S53" s="329"/>
      <c r="T53" s="329"/>
      <c r="U53" s="250"/>
      <c r="V53" s="236"/>
      <c r="W53" s="237" t="e">
        <f t="shared" si="18"/>
        <v>#DIV/0!</v>
      </c>
      <c r="X53" s="238" t="e">
        <f t="shared" si="19"/>
        <v>#DIV/0!</v>
      </c>
      <c r="Y53" s="250"/>
      <c r="Z53" s="250"/>
      <c r="AA53" s="250"/>
      <c r="AB53" s="239"/>
      <c r="AC53" s="237" t="e">
        <f t="shared" si="20"/>
        <v>#DIV/0!</v>
      </c>
      <c r="AD53" s="238" t="e">
        <f t="shared" si="21"/>
        <v>#DIV/0!</v>
      </c>
      <c r="AE53" s="250"/>
      <c r="AF53" s="250"/>
      <c r="AG53" s="250"/>
      <c r="AH53" s="239"/>
      <c r="AI53" s="237" t="e">
        <f t="shared" si="14"/>
        <v>#DIV/0!</v>
      </c>
      <c r="AJ53" s="238" t="e">
        <f t="shared" si="22"/>
        <v>#DIV/0!</v>
      </c>
      <c r="AK53" s="250"/>
      <c r="AL53" s="250"/>
      <c r="AM53" s="250"/>
      <c r="AN53" s="239"/>
      <c r="AO53" s="237" t="e">
        <f t="shared" si="15"/>
        <v>#DIV/0!</v>
      </c>
      <c r="AP53" s="238" t="e">
        <f t="shared" si="23"/>
        <v>#DIV/0!</v>
      </c>
      <c r="AQ53" s="250"/>
      <c r="AR53" s="250"/>
      <c r="AS53" s="250"/>
      <c r="AT53" s="239"/>
      <c r="AU53" s="237" t="e">
        <f t="shared" si="24"/>
        <v>#DIV/0!</v>
      </c>
      <c r="AV53" s="238" t="e">
        <f t="shared" si="25"/>
        <v>#DIV/0!</v>
      </c>
      <c r="AW53" s="250"/>
      <c r="AX53" s="250"/>
      <c r="AY53" s="250"/>
    </row>
    <row r="54" spans="1:51" s="48" customFormat="1" ht="25.5" x14ac:dyDescent="0.25">
      <c r="A54" s="240">
        <v>4</v>
      </c>
      <c r="B54" s="241" t="s">
        <v>261</v>
      </c>
      <c r="C54" s="241" t="s">
        <v>262</v>
      </c>
      <c r="D54" s="241" t="s">
        <v>544</v>
      </c>
      <c r="E54" s="242" t="s">
        <v>453</v>
      </c>
      <c r="F54" s="159" t="str">
        <f t="shared" si="12"/>
        <v>044471PROA_Air_Comp</v>
      </c>
      <c r="G54" s="159" t="str">
        <f t="shared" si="16"/>
        <v>044471PROA_Air_Comp_</v>
      </c>
      <c r="H54" s="243" t="s">
        <v>421</v>
      </c>
      <c r="I54" s="244" t="s">
        <v>19</v>
      </c>
      <c r="J54" s="159" t="s">
        <v>17</v>
      </c>
      <c r="K54" s="244" t="s">
        <v>475</v>
      </c>
      <c r="L54" s="244"/>
      <c r="M54" s="244" t="s">
        <v>10</v>
      </c>
      <c r="N54" s="246">
        <v>2</v>
      </c>
      <c r="O54" s="348"/>
      <c r="P54" s="349"/>
      <c r="Q54" s="327">
        <f t="shared" si="13"/>
        <v>0</v>
      </c>
      <c r="R54" s="328">
        <f t="shared" si="38"/>
        <v>0</v>
      </c>
      <c r="S54" s="329"/>
      <c r="T54" s="329"/>
      <c r="U54" s="250"/>
      <c r="V54" s="236"/>
      <c r="W54" s="237" t="e">
        <f t="shared" si="18"/>
        <v>#DIV/0!</v>
      </c>
      <c r="X54" s="238" t="e">
        <f t="shared" si="19"/>
        <v>#DIV/0!</v>
      </c>
      <c r="Y54" s="250"/>
      <c r="Z54" s="250"/>
      <c r="AA54" s="250"/>
      <c r="AB54" s="239"/>
      <c r="AC54" s="237" t="e">
        <f t="shared" si="20"/>
        <v>#DIV/0!</v>
      </c>
      <c r="AD54" s="238" t="e">
        <f t="shared" si="21"/>
        <v>#DIV/0!</v>
      </c>
      <c r="AE54" s="250"/>
      <c r="AF54" s="250"/>
      <c r="AG54" s="250"/>
      <c r="AH54" s="239"/>
      <c r="AI54" s="237" t="e">
        <f t="shared" si="14"/>
        <v>#DIV/0!</v>
      </c>
      <c r="AJ54" s="238" t="e">
        <f t="shared" si="22"/>
        <v>#DIV/0!</v>
      </c>
      <c r="AK54" s="250"/>
      <c r="AL54" s="250"/>
      <c r="AM54" s="250"/>
      <c r="AN54" s="239"/>
      <c r="AO54" s="237" t="e">
        <f t="shared" si="15"/>
        <v>#DIV/0!</v>
      </c>
      <c r="AP54" s="238" t="e">
        <f t="shared" si="23"/>
        <v>#DIV/0!</v>
      </c>
      <c r="AQ54" s="250"/>
      <c r="AR54" s="250"/>
      <c r="AS54" s="250"/>
      <c r="AT54" s="239"/>
      <c r="AU54" s="237" t="e">
        <f t="shared" si="24"/>
        <v>#DIV/0!</v>
      </c>
      <c r="AV54" s="238" t="e">
        <f t="shared" si="25"/>
        <v>#DIV/0!</v>
      </c>
      <c r="AW54" s="250"/>
      <c r="AX54" s="250"/>
      <c r="AY54" s="250"/>
    </row>
    <row r="55" spans="1:51" s="48" customFormat="1" ht="25.5" x14ac:dyDescent="0.25">
      <c r="A55" s="240">
        <v>4</v>
      </c>
      <c r="B55" s="241" t="s">
        <v>261</v>
      </c>
      <c r="C55" s="241" t="s">
        <v>262</v>
      </c>
      <c r="D55" s="241" t="s">
        <v>544</v>
      </c>
      <c r="E55" s="242" t="s">
        <v>454</v>
      </c>
      <c r="F55" s="159" t="str">
        <f t="shared" si="12"/>
        <v>044471VENP_Batiment</v>
      </c>
      <c r="G55" s="159" t="str">
        <f t="shared" si="16"/>
        <v>044471VENP_Batiment_</v>
      </c>
      <c r="H55" s="243" t="s">
        <v>422</v>
      </c>
      <c r="I55" s="244" t="s">
        <v>12</v>
      </c>
      <c r="J55" s="159" t="s">
        <v>14</v>
      </c>
      <c r="K55" s="244" t="s">
        <v>383</v>
      </c>
      <c r="L55" s="244"/>
      <c r="M55" s="244" t="s">
        <v>10</v>
      </c>
      <c r="N55" s="246">
        <v>3</v>
      </c>
      <c r="O55" s="348"/>
      <c r="P55" s="349"/>
      <c r="Q55" s="327">
        <f t="shared" si="13"/>
        <v>0</v>
      </c>
      <c r="R55" s="328">
        <f t="shared" si="38"/>
        <v>0</v>
      </c>
      <c r="S55" s="329"/>
      <c r="T55" s="329"/>
      <c r="U55" s="250"/>
      <c r="V55" s="236"/>
      <c r="W55" s="237" t="e">
        <f>Q55*$E$11</f>
        <v>#DIV/0!</v>
      </c>
      <c r="X55" s="238" t="e">
        <f t="shared" si="19"/>
        <v>#DIV/0!</v>
      </c>
      <c r="Y55" s="250"/>
      <c r="Z55" s="250"/>
      <c r="AA55" s="250"/>
      <c r="AB55" s="239"/>
      <c r="AC55" s="237" t="e">
        <f>Q55*$E$12</f>
        <v>#DIV/0!</v>
      </c>
      <c r="AD55" s="238" t="e">
        <f t="shared" si="21"/>
        <v>#DIV/0!</v>
      </c>
      <c r="AE55" s="250"/>
      <c r="AF55" s="250"/>
      <c r="AG55" s="250"/>
      <c r="AH55" s="239"/>
      <c r="AI55" s="237" t="e">
        <f>Q55*$E$13</f>
        <v>#DIV/0!</v>
      </c>
      <c r="AJ55" s="238" t="e">
        <f t="shared" si="22"/>
        <v>#DIV/0!</v>
      </c>
      <c r="AK55" s="250"/>
      <c r="AL55" s="250"/>
      <c r="AM55" s="250"/>
      <c r="AN55" s="239"/>
      <c r="AO55" s="237" t="e">
        <f>Q55*$E$14</f>
        <v>#DIV/0!</v>
      </c>
      <c r="AP55" s="238" t="e">
        <f t="shared" si="23"/>
        <v>#DIV/0!</v>
      </c>
      <c r="AQ55" s="250"/>
      <c r="AR55" s="250"/>
      <c r="AS55" s="250"/>
      <c r="AT55" s="239"/>
      <c r="AU55" s="237" t="e">
        <f t="shared" si="24"/>
        <v>#DIV/0!</v>
      </c>
      <c r="AV55" s="238" t="e">
        <f t="shared" si="25"/>
        <v>#DIV/0!</v>
      </c>
      <c r="AW55" s="250"/>
      <c r="AX55" s="250"/>
      <c r="AY55" s="250"/>
    </row>
    <row r="56" spans="1:51" s="48" customFormat="1" ht="26.25" thickBot="1" x14ac:dyDescent="0.3">
      <c r="A56" s="268">
        <v>4</v>
      </c>
      <c r="B56" s="269" t="s">
        <v>261</v>
      </c>
      <c r="C56" s="269" t="s">
        <v>262</v>
      </c>
      <c r="D56" s="269" t="s">
        <v>544</v>
      </c>
      <c r="E56" s="270" t="s">
        <v>454</v>
      </c>
      <c r="F56" s="271" t="str">
        <f t="shared" si="12"/>
        <v>044471VENP_Batiment</v>
      </c>
      <c r="G56" s="271" t="str">
        <f t="shared" si="16"/>
        <v>044471VENP_Batiment_</v>
      </c>
      <c r="H56" s="272" t="s">
        <v>422</v>
      </c>
      <c r="I56" s="273" t="s">
        <v>12</v>
      </c>
      <c r="J56" s="271" t="s">
        <v>14</v>
      </c>
      <c r="K56" s="273" t="s">
        <v>383</v>
      </c>
      <c r="L56" s="273"/>
      <c r="M56" s="273" t="s">
        <v>10</v>
      </c>
      <c r="N56" s="274">
        <v>3</v>
      </c>
      <c r="O56" s="354"/>
      <c r="P56" s="355"/>
      <c r="Q56" s="334">
        <f t="shared" si="13"/>
        <v>0</v>
      </c>
      <c r="R56" s="335">
        <f t="shared" si="38"/>
        <v>0</v>
      </c>
      <c r="S56" s="338"/>
      <c r="T56" s="338"/>
      <c r="U56" s="291"/>
      <c r="V56" s="236"/>
      <c r="W56" s="237" t="e">
        <f t="shared" ref="W56:W59" si="62">Q56*$E$11</f>
        <v>#DIV/0!</v>
      </c>
      <c r="X56" s="238" t="e">
        <f t="shared" si="19"/>
        <v>#DIV/0!</v>
      </c>
      <c r="Y56" s="291"/>
      <c r="Z56" s="291"/>
      <c r="AA56" s="291"/>
      <c r="AB56" s="239"/>
      <c r="AC56" s="237" t="e">
        <f t="shared" ref="AC56:AC59" si="63">Q56*$E$12</f>
        <v>#DIV/0!</v>
      </c>
      <c r="AD56" s="238" t="e">
        <f t="shared" si="21"/>
        <v>#DIV/0!</v>
      </c>
      <c r="AE56" s="291"/>
      <c r="AF56" s="291"/>
      <c r="AG56" s="291"/>
      <c r="AH56" s="239"/>
      <c r="AI56" s="237" t="e">
        <f t="shared" ref="AI56:AI59" si="64">Q56*$E$13</f>
        <v>#DIV/0!</v>
      </c>
      <c r="AJ56" s="238" t="e">
        <f t="shared" si="22"/>
        <v>#DIV/0!</v>
      </c>
      <c r="AK56" s="291"/>
      <c r="AL56" s="291"/>
      <c r="AM56" s="291"/>
      <c r="AN56" s="239"/>
      <c r="AO56" s="237" t="e">
        <f t="shared" ref="AO56:AO59" si="65">Q56*$E$14</f>
        <v>#DIV/0!</v>
      </c>
      <c r="AP56" s="238" t="e">
        <f t="shared" si="23"/>
        <v>#DIV/0!</v>
      </c>
      <c r="AQ56" s="291"/>
      <c r="AR56" s="291"/>
      <c r="AS56" s="291"/>
      <c r="AT56" s="239"/>
      <c r="AU56" s="237" t="e">
        <f t="shared" si="24"/>
        <v>#DIV/0!</v>
      </c>
      <c r="AV56" s="238" t="e">
        <f t="shared" si="25"/>
        <v>#DIV/0!</v>
      </c>
      <c r="AW56" s="291"/>
      <c r="AX56" s="291"/>
      <c r="AY56" s="291"/>
    </row>
    <row r="57" spans="1:51" s="48" customFormat="1" ht="25.5" x14ac:dyDescent="0.25">
      <c r="A57" s="225">
        <v>4</v>
      </c>
      <c r="B57" s="226" t="s">
        <v>269</v>
      </c>
      <c r="C57" s="226" t="s">
        <v>270</v>
      </c>
      <c r="D57" s="226" t="s">
        <v>545</v>
      </c>
      <c r="E57" s="227" t="s">
        <v>455</v>
      </c>
      <c r="F57" s="228" t="str">
        <f t="shared" si="12"/>
        <v>410001PROC_Chaufferie</v>
      </c>
      <c r="G57" s="228" t="str">
        <f t="shared" si="16"/>
        <v>410001PROC_Chaufferie_</v>
      </c>
      <c r="H57" s="229" t="s">
        <v>423</v>
      </c>
      <c r="I57" s="230" t="s">
        <v>19</v>
      </c>
      <c r="J57" s="228" t="s">
        <v>16</v>
      </c>
      <c r="K57" s="230" t="s">
        <v>419</v>
      </c>
      <c r="L57" s="230"/>
      <c r="M57" s="230" t="s">
        <v>10</v>
      </c>
      <c r="N57" s="232">
        <v>3</v>
      </c>
      <c r="O57" s="346"/>
      <c r="P57" s="347"/>
      <c r="Q57" s="324">
        <f t="shared" si="13"/>
        <v>0</v>
      </c>
      <c r="R57" s="325">
        <f t="shared" si="38"/>
        <v>0</v>
      </c>
      <c r="S57" s="339">
        <f>SUM(Q57:Q60)</f>
        <v>0</v>
      </c>
      <c r="T57" s="339">
        <f>SUM(R57:R60)</f>
        <v>0</v>
      </c>
      <c r="U57" s="292"/>
      <c r="V57" s="236"/>
      <c r="W57" s="237" t="e">
        <f t="shared" si="62"/>
        <v>#DIV/0!</v>
      </c>
      <c r="X57" s="238" t="e">
        <f t="shared" si="19"/>
        <v>#DIV/0!</v>
      </c>
      <c r="Y57" s="292" t="e">
        <f>SUM(W57:W60)</f>
        <v>#DIV/0!</v>
      </c>
      <c r="Z57" s="292" t="e">
        <f>SUM(X57:X60)</f>
        <v>#DIV/0!</v>
      </c>
      <c r="AA57" s="292"/>
      <c r="AB57" s="239"/>
      <c r="AC57" s="237" t="e">
        <f t="shared" si="63"/>
        <v>#DIV/0!</v>
      </c>
      <c r="AD57" s="238" t="e">
        <f t="shared" si="21"/>
        <v>#DIV/0!</v>
      </c>
      <c r="AE57" s="292" t="e">
        <f>SUM(AC57:AC60)</f>
        <v>#DIV/0!</v>
      </c>
      <c r="AF57" s="292" t="e">
        <f>SUM(AD57:AD60)</f>
        <v>#DIV/0!</v>
      </c>
      <c r="AG57" s="292"/>
      <c r="AH57" s="239"/>
      <c r="AI57" s="237" t="e">
        <f t="shared" si="64"/>
        <v>#DIV/0!</v>
      </c>
      <c r="AJ57" s="238" t="e">
        <f t="shared" si="22"/>
        <v>#DIV/0!</v>
      </c>
      <c r="AK57" s="292" t="e">
        <f>SUM(AI57:AI60)</f>
        <v>#DIV/0!</v>
      </c>
      <c r="AL57" s="292" t="e">
        <f>SUM(AJ57:AJ60)</f>
        <v>#DIV/0!</v>
      </c>
      <c r="AM57" s="292"/>
      <c r="AN57" s="239"/>
      <c r="AO57" s="237" t="e">
        <f t="shared" si="65"/>
        <v>#DIV/0!</v>
      </c>
      <c r="AP57" s="238" t="e">
        <f t="shared" si="23"/>
        <v>#DIV/0!</v>
      </c>
      <c r="AQ57" s="292" t="e">
        <f>SUM(AO57:AO60)</f>
        <v>#DIV/0!</v>
      </c>
      <c r="AR57" s="292" t="e">
        <f>SUM(AP57:AP60)</f>
        <v>#DIV/0!</v>
      </c>
      <c r="AS57" s="292"/>
      <c r="AT57" s="239"/>
      <c r="AU57" s="237" t="e">
        <f t="shared" si="24"/>
        <v>#DIV/0!</v>
      </c>
      <c r="AV57" s="238" t="e">
        <f t="shared" si="25"/>
        <v>#DIV/0!</v>
      </c>
      <c r="AW57" s="292" t="e">
        <f>SUM(AU57:AU60)</f>
        <v>#DIV/0!</v>
      </c>
      <c r="AX57" s="292" t="e">
        <f>SUM(AV57:AV60)</f>
        <v>#DIV/0!</v>
      </c>
      <c r="AY57" s="292"/>
    </row>
    <row r="58" spans="1:51" s="48" customFormat="1" ht="25.5" x14ac:dyDescent="0.25">
      <c r="A58" s="240">
        <v>4</v>
      </c>
      <c r="B58" s="241" t="s">
        <v>269</v>
      </c>
      <c r="C58" s="241" t="s">
        <v>270</v>
      </c>
      <c r="D58" s="241" t="s">
        <v>545</v>
      </c>
      <c r="E58" s="242" t="s">
        <v>455</v>
      </c>
      <c r="F58" s="159" t="str">
        <f t="shared" si="12"/>
        <v>410001PROC_Chaufferie</v>
      </c>
      <c r="G58" s="159" t="str">
        <f t="shared" si="16"/>
        <v>410001PROC_Chaufferie_Comb</v>
      </c>
      <c r="H58" s="243" t="s">
        <v>396</v>
      </c>
      <c r="I58" s="244" t="s">
        <v>19</v>
      </c>
      <c r="J58" s="159" t="s">
        <v>16</v>
      </c>
      <c r="K58" s="244" t="s">
        <v>419</v>
      </c>
      <c r="L58" s="244" t="s">
        <v>480</v>
      </c>
      <c r="M58" s="244" t="s">
        <v>10</v>
      </c>
      <c r="N58" s="246">
        <v>3</v>
      </c>
      <c r="O58" s="348"/>
      <c r="P58" s="349"/>
      <c r="Q58" s="327">
        <f t="shared" si="13"/>
        <v>0</v>
      </c>
      <c r="R58" s="328">
        <f t="shared" si="38"/>
        <v>0</v>
      </c>
      <c r="S58" s="329"/>
      <c r="T58" s="329"/>
      <c r="U58" s="250"/>
      <c r="V58" s="236"/>
      <c r="W58" s="237" t="e">
        <f t="shared" si="62"/>
        <v>#DIV/0!</v>
      </c>
      <c r="X58" s="238" t="e">
        <f t="shared" si="19"/>
        <v>#DIV/0!</v>
      </c>
      <c r="Y58" s="250"/>
      <c r="Z58" s="250"/>
      <c r="AA58" s="250"/>
      <c r="AB58" s="239"/>
      <c r="AC58" s="237" t="e">
        <f t="shared" si="63"/>
        <v>#DIV/0!</v>
      </c>
      <c r="AD58" s="238" t="e">
        <f t="shared" si="21"/>
        <v>#DIV/0!</v>
      </c>
      <c r="AE58" s="250"/>
      <c r="AF58" s="250"/>
      <c r="AG58" s="250"/>
      <c r="AH58" s="239"/>
      <c r="AI58" s="237" t="e">
        <f t="shared" si="64"/>
        <v>#DIV/0!</v>
      </c>
      <c r="AJ58" s="238" t="e">
        <f t="shared" si="22"/>
        <v>#DIV/0!</v>
      </c>
      <c r="AK58" s="250"/>
      <c r="AL58" s="250"/>
      <c r="AM58" s="250"/>
      <c r="AN58" s="239"/>
      <c r="AO58" s="237" t="e">
        <f t="shared" si="65"/>
        <v>#DIV/0!</v>
      </c>
      <c r="AP58" s="238" t="e">
        <f t="shared" si="23"/>
        <v>#DIV/0!</v>
      </c>
      <c r="AQ58" s="250"/>
      <c r="AR58" s="250"/>
      <c r="AS58" s="250"/>
      <c r="AT58" s="239"/>
      <c r="AU58" s="237" t="e">
        <f t="shared" si="24"/>
        <v>#DIV/0!</v>
      </c>
      <c r="AV58" s="238" t="e">
        <f t="shared" si="25"/>
        <v>#DIV/0!</v>
      </c>
      <c r="AW58" s="250"/>
      <c r="AX58" s="250"/>
      <c r="AY58" s="250"/>
    </row>
    <row r="59" spans="1:51" s="48" customFormat="1" ht="25.5" x14ac:dyDescent="0.25">
      <c r="A59" s="240">
        <v>4</v>
      </c>
      <c r="B59" s="241" t="s">
        <v>269</v>
      </c>
      <c r="C59" s="241" t="s">
        <v>270</v>
      </c>
      <c r="D59" s="241" t="s">
        <v>545</v>
      </c>
      <c r="E59" s="242" t="s">
        <v>455</v>
      </c>
      <c r="F59" s="159" t="str">
        <f t="shared" si="12"/>
        <v>410001PROC_Chaufferie</v>
      </c>
      <c r="G59" s="159" t="str">
        <f t="shared" si="16"/>
        <v>410001PROC_Chaufferie_Ramo</v>
      </c>
      <c r="H59" s="243" t="s">
        <v>397</v>
      </c>
      <c r="I59" s="244" t="s">
        <v>19</v>
      </c>
      <c r="J59" s="159" t="s">
        <v>16</v>
      </c>
      <c r="K59" s="244" t="s">
        <v>419</v>
      </c>
      <c r="L59" s="244" t="s">
        <v>481</v>
      </c>
      <c r="M59" s="244" t="s">
        <v>10</v>
      </c>
      <c r="N59" s="246">
        <v>2</v>
      </c>
      <c r="O59" s="348"/>
      <c r="P59" s="349"/>
      <c r="Q59" s="327">
        <f t="shared" si="13"/>
        <v>0</v>
      </c>
      <c r="R59" s="328">
        <f t="shared" si="38"/>
        <v>0</v>
      </c>
      <c r="S59" s="329"/>
      <c r="T59" s="329"/>
      <c r="U59" s="250"/>
      <c r="V59" s="236"/>
      <c r="W59" s="237" t="e">
        <f t="shared" si="62"/>
        <v>#DIV/0!</v>
      </c>
      <c r="X59" s="238" t="e">
        <f t="shared" si="19"/>
        <v>#DIV/0!</v>
      </c>
      <c r="Y59" s="250"/>
      <c r="Z59" s="250"/>
      <c r="AA59" s="250"/>
      <c r="AB59" s="239"/>
      <c r="AC59" s="237" t="e">
        <f t="shared" si="63"/>
        <v>#DIV/0!</v>
      </c>
      <c r="AD59" s="238" t="e">
        <f t="shared" si="21"/>
        <v>#DIV/0!</v>
      </c>
      <c r="AE59" s="250"/>
      <c r="AF59" s="250"/>
      <c r="AG59" s="250"/>
      <c r="AH59" s="239"/>
      <c r="AI59" s="237" t="e">
        <f t="shared" si="64"/>
        <v>#DIV/0!</v>
      </c>
      <c r="AJ59" s="238" t="e">
        <f t="shared" si="22"/>
        <v>#DIV/0!</v>
      </c>
      <c r="AK59" s="250"/>
      <c r="AL59" s="250"/>
      <c r="AM59" s="250"/>
      <c r="AN59" s="239"/>
      <c r="AO59" s="237" t="e">
        <f t="shared" si="65"/>
        <v>#DIV/0!</v>
      </c>
      <c r="AP59" s="238" t="e">
        <f t="shared" si="23"/>
        <v>#DIV/0!</v>
      </c>
      <c r="AQ59" s="250"/>
      <c r="AR59" s="250"/>
      <c r="AS59" s="250"/>
      <c r="AT59" s="239"/>
      <c r="AU59" s="237" t="e">
        <f t="shared" si="24"/>
        <v>#DIV/0!</v>
      </c>
      <c r="AV59" s="238" t="e">
        <f t="shared" si="25"/>
        <v>#DIV/0!</v>
      </c>
      <c r="AW59" s="250"/>
      <c r="AX59" s="250"/>
      <c r="AY59" s="250"/>
    </row>
    <row r="60" spans="1:51" s="48" customFormat="1" ht="26.25" thickBot="1" x14ac:dyDescent="0.3">
      <c r="A60" s="268">
        <v>4</v>
      </c>
      <c r="B60" s="269" t="s">
        <v>269</v>
      </c>
      <c r="C60" s="269" t="s">
        <v>270</v>
      </c>
      <c r="D60" s="269" t="s">
        <v>545</v>
      </c>
      <c r="E60" s="270" t="s">
        <v>456</v>
      </c>
      <c r="F60" s="271" t="str">
        <f t="shared" si="12"/>
        <v>410001SSTA_Secon</v>
      </c>
      <c r="G60" s="271" t="str">
        <f t="shared" si="16"/>
        <v>410001SSTA_Secon_</v>
      </c>
      <c r="H60" s="272" t="s">
        <v>424</v>
      </c>
      <c r="I60" s="273" t="s">
        <v>19</v>
      </c>
      <c r="J60" s="271" t="s">
        <v>13</v>
      </c>
      <c r="K60" s="293" t="s">
        <v>473</v>
      </c>
      <c r="L60" s="273"/>
      <c r="M60" s="273" t="s">
        <v>10</v>
      </c>
      <c r="N60" s="274">
        <v>3</v>
      </c>
      <c r="O60" s="354"/>
      <c r="P60" s="355"/>
      <c r="Q60" s="334">
        <f t="shared" si="13"/>
        <v>0</v>
      </c>
      <c r="R60" s="335">
        <f t="shared" si="38"/>
        <v>0</v>
      </c>
      <c r="S60" s="338"/>
      <c r="T60" s="338"/>
      <c r="U60" s="291"/>
      <c r="V60" s="236"/>
      <c r="W60" s="237" t="e">
        <f t="shared" si="18"/>
        <v>#DIV/0!</v>
      </c>
      <c r="X60" s="238" t="e">
        <f t="shared" si="19"/>
        <v>#DIV/0!</v>
      </c>
      <c r="Y60" s="291"/>
      <c r="Z60" s="291"/>
      <c r="AA60" s="291"/>
      <c r="AB60" s="239"/>
      <c r="AC60" s="237" t="e">
        <f t="shared" si="20"/>
        <v>#DIV/0!</v>
      </c>
      <c r="AD60" s="238" t="e">
        <f t="shared" si="21"/>
        <v>#DIV/0!</v>
      </c>
      <c r="AE60" s="291"/>
      <c r="AF60" s="291"/>
      <c r="AG60" s="291"/>
      <c r="AH60" s="239"/>
      <c r="AI60" s="237" t="e">
        <f t="shared" si="14"/>
        <v>#DIV/0!</v>
      </c>
      <c r="AJ60" s="238" t="e">
        <f t="shared" si="22"/>
        <v>#DIV/0!</v>
      </c>
      <c r="AK60" s="291"/>
      <c r="AL60" s="291"/>
      <c r="AM60" s="291"/>
      <c r="AN60" s="239"/>
      <c r="AO60" s="237" t="e">
        <f t="shared" si="15"/>
        <v>#DIV/0!</v>
      </c>
      <c r="AP60" s="238" t="e">
        <f t="shared" si="23"/>
        <v>#DIV/0!</v>
      </c>
      <c r="AQ60" s="291"/>
      <c r="AR60" s="291"/>
      <c r="AS60" s="291"/>
      <c r="AT60" s="239"/>
      <c r="AU60" s="237" t="e">
        <f t="shared" si="24"/>
        <v>#DIV/0!</v>
      </c>
      <c r="AV60" s="238" t="e">
        <f t="shared" si="25"/>
        <v>#DIV/0!</v>
      </c>
      <c r="AW60" s="291"/>
      <c r="AX60" s="291"/>
      <c r="AY60" s="291"/>
    </row>
    <row r="61" spans="1:51" s="48" customFormat="1" ht="63.75" x14ac:dyDescent="0.25">
      <c r="A61" s="225">
        <v>4</v>
      </c>
      <c r="B61" s="226" t="s">
        <v>271</v>
      </c>
      <c r="C61" s="226" t="s">
        <v>272</v>
      </c>
      <c r="D61" s="226" t="s">
        <v>546</v>
      </c>
      <c r="E61" s="227" t="s">
        <v>457</v>
      </c>
      <c r="F61" s="228" t="str">
        <f t="shared" si="12"/>
        <v>420001SSTA_Secon</v>
      </c>
      <c r="G61" s="228" t="str">
        <f t="shared" si="16"/>
        <v>420001SSTA_Secon_</v>
      </c>
      <c r="H61" s="229" t="s">
        <v>530</v>
      </c>
      <c r="I61" s="230" t="s">
        <v>19</v>
      </c>
      <c r="J61" s="228" t="s">
        <v>13</v>
      </c>
      <c r="K61" s="231" t="s">
        <v>473</v>
      </c>
      <c r="L61" s="230"/>
      <c r="M61" s="230" t="s">
        <v>10</v>
      </c>
      <c r="N61" s="232">
        <v>3</v>
      </c>
      <c r="O61" s="346"/>
      <c r="P61" s="347"/>
      <c r="Q61" s="324">
        <f t="shared" si="13"/>
        <v>0</v>
      </c>
      <c r="R61" s="325">
        <f t="shared" si="38"/>
        <v>0</v>
      </c>
      <c r="S61" s="339">
        <f>SUM(R61:R74)</f>
        <v>0</v>
      </c>
      <c r="T61" s="339">
        <f>SUM(R61:R74)</f>
        <v>0</v>
      </c>
      <c r="U61" s="292"/>
      <c r="V61" s="236"/>
      <c r="W61" s="237" t="e">
        <f t="shared" si="18"/>
        <v>#DIV/0!</v>
      </c>
      <c r="X61" s="238" t="e">
        <f t="shared" si="19"/>
        <v>#DIV/0!</v>
      </c>
      <c r="Y61" s="292" t="e">
        <f>SUM(X61:X74)</f>
        <v>#DIV/0!</v>
      </c>
      <c r="Z61" s="292" t="e">
        <f>SUM(X61:X74)</f>
        <v>#DIV/0!</v>
      </c>
      <c r="AA61" s="292"/>
      <c r="AB61" s="239"/>
      <c r="AC61" s="237" t="e">
        <f t="shared" si="20"/>
        <v>#DIV/0!</v>
      </c>
      <c r="AD61" s="238" t="e">
        <f t="shared" si="21"/>
        <v>#DIV/0!</v>
      </c>
      <c r="AE61" s="292" t="e">
        <f>SUM(AD61:AD74)</f>
        <v>#DIV/0!</v>
      </c>
      <c r="AF61" s="292" t="e">
        <f>SUM(AD61:AD74)</f>
        <v>#DIV/0!</v>
      </c>
      <c r="AG61" s="292"/>
      <c r="AH61" s="239"/>
      <c r="AI61" s="237" t="e">
        <f t="shared" si="14"/>
        <v>#DIV/0!</v>
      </c>
      <c r="AJ61" s="238" t="e">
        <f t="shared" si="22"/>
        <v>#DIV/0!</v>
      </c>
      <c r="AK61" s="292" t="e">
        <f>SUM(AJ61:AJ74)</f>
        <v>#DIV/0!</v>
      </c>
      <c r="AL61" s="292" t="e">
        <f>SUM(AJ61:AJ74)</f>
        <v>#DIV/0!</v>
      </c>
      <c r="AM61" s="292"/>
      <c r="AN61" s="239"/>
      <c r="AO61" s="237" t="e">
        <f t="shared" si="15"/>
        <v>#DIV/0!</v>
      </c>
      <c r="AP61" s="238" t="e">
        <f t="shared" si="23"/>
        <v>#DIV/0!</v>
      </c>
      <c r="AQ61" s="292" t="e">
        <f>SUM(AP61:AP74)</f>
        <v>#DIV/0!</v>
      </c>
      <c r="AR61" s="292" t="e">
        <f>SUM(AP61:AP74)</f>
        <v>#DIV/0!</v>
      </c>
      <c r="AS61" s="292"/>
      <c r="AT61" s="239"/>
      <c r="AU61" s="237" t="e">
        <f t="shared" si="24"/>
        <v>#DIV/0!</v>
      </c>
      <c r="AV61" s="238" t="e">
        <f t="shared" si="25"/>
        <v>#DIV/0!</v>
      </c>
      <c r="AW61" s="292" t="e">
        <f>SUM(AV61:AV74)</f>
        <v>#DIV/0!</v>
      </c>
      <c r="AX61" s="292" t="e">
        <f>SUM(AV61:AV74)</f>
        <v>#DIV/0!</v>
      </c>
      <c r="AY61" s="292"/>
    </row>
    <row r="62" spans="1:51" s="48" customFormat="1" ht="26.25" thickBot="1" x14ac:dyDescent="0.3">
      <c r="A62" s="268">
        <v>4</v>
      </c>
      <c r="B62" s="269" t="s">
        <v>271</v>
      </c>
      <c r="C62" s="269" t="s">
        <v>272</v>
      </c>
      <c r="D62" s="269" t="s">
        <v>546</v>
      </c>
      <c r="E62" s="270" t="s">
        <v>458</v>
      </c>
      <c r="F62" s="271" t="str">
        <f t="shared" si="12"/>
        <v>420001VENT_Amphi</v>
      </c>
      <c r="G62" s="271" t="str">
        <f t="shared" si="16"/>
        <v>420001VENT_Amphi_</v>
      </c>
      <c r="H62" s="272" t="s">
        <v>425</v>
      </c>
      <c r="I62" s="273" t="s">
        <v>12</v>
      </c>
      <c r="J62" s="271" t="s">
        <v>11</v>
      </c>
      <c r="K62" s="273" t="s">
        <v>341</v>
      </c>
      <c r="L62" s="273"/>
      <c r="M62" s="273" t="s">
        <v>10</v>
      </c>
      <c r="N62" s="274">
        <v>3</v>
      </c>
      <c r="O62" s="354"/>
      <c r="P62" s="355"/>
      <c r="Q62" s="334">
        <f t="shared" si="13"/>
        <v>0</v>
      </c>
      <c r="R62" s="335">
        <f t="shared" si="38"/>
        <v>0</v>
      </c>
      <c r="S62" s="329"/>
      <c r="T62" s="329"/>
      <c r="U62" s="250"/>
      <c r="V62" s="236"/>
      <c r="W62" s="237" t="e">
        <f t="shared" si="18"/>
        <v>#DIV/0!</v>
      </c>
      <c r="X62" s="238" t="e">
        <f t="shared" si="19"/>
        <v>#DIV/0!</v>
      </c>
      <c r="Y62" s="250"/>
      <c r="Z62" s="250"/>
      <c r="AA62" s="250"/>
      <c r="AB62" s="239"/>
      <c r="AC62" s="237" t="e">
        <f t="shared" si="20"/>
        <v>#DIV/0!</v>
      </c>
      <c r="AD62" s="238" t="e">
        <f t="shared" si="21"/>
        <v>#DIV/0!</v>
      </c>
      <c r="AE62" s="250"/>
      <c r="AF62" s="250"/>
      <c r="AG62" s="250"/>
      <c r="AH62" s="239"/>
      <c r="AI62" s="237" t="e">
        <f t="shared" si="14"/>
        <v>#DIV/0!</v>
      </c>
      <c r="AJ62" s="238" t="e">
        <f t="shared" si="22"/>
        <v>#DIV/0!</v>
      </c>
      <c r="AK62" s="250"/>
      <c r="AL62" s="250"/>
      <c r="AM62" s="250"/>
      <c r="AN62" s="239"/>
      <c r="AO62" s="237" t="e">
        <f t="shared" si="15"/>
        <v>#DIV/0!</v>
      </c>
      <c r="AP62" s="238" t="e">
        <f t="shared" si="23"/>
        <v>#DIV/0!</v>
      </c>
      <c r="AQ62" s="250"/>
      <c r="AR62" s="250"/>
      <c r="AS62" s="250"/>
      <c r="AT62" s="239"/>
      <c r="AU62" s="237" t="e">
        <f t="shared" si="24"/>
        <v>#DIV/0!</v>
      </c>
      <c r="AV62" s="238" t="e">
        <f t="shared" si="25"/>
        <v>#DIV/0!</v>
      </c>
      <c r="AW62" s="250"/>
      <c r="AX62" s="250"/>
      <c r="AY62" s="250"/>
    </row>
    <row r="63" spans="1:51" s="48" customFormat="1" ht="76.5" x14ac:dyDescent="0.25">
      <c r="A63" s="225">
        <v>4</v>
      </c>
      <c r="B63" s="226" t="s">
        <v>394</v>
      </c>
      <c r="C63" s="226">
        <v>420002</v>
      </c>
      <c r="D63" s="226" t="s">
        <v>546</v>
      </c>
      <c r="E63" s="227" t="s">
        <v>459</v>
      </c>
      <c r="F63" s="228" t="str">
        <f t="shared" si="12"/>
        <v>420002SSTA_Secon</v>
      </c>
      <c r="G63" s="228" t="str">
        <f t="shared" si="16"/>
        <v>420002SSTA_Secon_</v>
      </c>
      <c r="H63" s="294" t="s">
        <v>426</v>
      </c>
      <c r="I63" s="230" t="s">
        <v>19</v>
      </c>
      <c r="J63" s="228" t="s">
        <v>13</v>
      </c>
      <c r="K63" s="231" t="s">
        <v>473</v>
      </c>
      <c r="L63" s="230"/>
      <c r="M63" s="230" t="s">
        <v>10</v>
      </c>
      <c r="N63" s="232">
        <v>3</v>
      </c>
      <c r="O63" s="346"/>
      <c r="P63" s="347"/>
      <c r="Q63" s="324">
        <f t="shared" si="13"/>
        <v>0</v>
      </c>
      <c r="R63" s="325">
        <f t="shared" si="38"/>
        <v>0</v>
      </c>
      <c r="S63" s="329"/>
      <c r="T63" s="329"/>
      <c r="U63" s="250"/>
      <c r="V63" s="236"/>
      <c r="W63" s="237" t="e">
        <f t="shared" si="18"/>
        <v>#DIV/0!</v>
      </c>
      <c r="X63" s="238" t="e">
        <f t="shared" si="19"/>
        <v>#DIV/0!</v>
      </c>
      <c r="Y63" s="250"/>
      <c r="Z63" s="250"/>
      <c r="AA63" s="250"/>
      <c r="AB63" s="239"/>
      <c r="AC63" s="237" t="e">
        <f t="shared" si="20"/>
        <v>#DIV/0!</v>
      </c>
      <c r="AD63" s="238" t="e">
        <f t="shared" si="21"/>
        <v>#DIV/0!</v>
      </c>
      <c r="AE63" s="250"/>
      <c r="AF63" s="250"/>
      <c r="AG63" s="250"/>
      <c r="AH63" s="239"/>
      <c r="AI63" s="237" t="e">
        <f t="shared" si="14"/>
        <v>#DIV/0!</v>
      </c>
      <c r="AJ63" s="238" t="e">
        <f t="shared" si="22"/>
        <v>#DIV/0!</v>
      </c>
      <c r="AK63" s="250"/>
      <c r="AL63" s="250"/>
      <c r="AM63" s="250"/>
      <c r="AN63" s="239"/>
      <c r="AO63" s="237" t="e">
        <f t="shared" si="15"/>
        <v>#DIV/0!</v>
      </c>
      <c r="AP63" s="238" t="e">
        <f t="shared" si="23"/>
        <v>#DIV/0!</v>
      </c>
      <c r="AQ63" s="250"/>
      <c r="AR63" s="250"/>
      <c r="AS63" s="250"/>
      <c r="AT63" s="239"/>
      <c r="AU63" s="237" t="e">
        <f t="shared" si="24"/>
        <v>#DIV/0!</v>
      </c>
      <c r="AV63" s="238" t="e">
        <f t="shared" si="25"/>
        <v>#DIV/0!</v>
      </c>
      <c r="AW63" s="250"/>
      <c r="AX63" s="250"/>
      <c r="AY63" s="250"/>
    </row>
    <row r="64" spans="1:51" s="48" customFormat="1" ht="26.25" thickBot="1" x14ac:dyDescent="0.3">
      <c r="A64" s="268">
        <v>4</v>
      </c>
      <c r="B64" s="269" t="s">
        <v>394</v>
      </c>
      <c r="C64" s="269">
        <v>420002</v>
      </c>
      <c r="D64" s="269" t="s">
        <v>546</v>
      </c>
      <c r="E64" s="270" t="s">
        <v>460</v>
      </c>
      <c r="F64" s="271" t="str">
        <f t="shared" si="12"/>
        <v>420002VENT_Biblioheque</v>
      </c>
      <c r="G64" s="271" t="str">
        <f t="shared" si="16"/>
        <v>420002VENT_Biblioheque_</v>
      </c>
      <c r="H64" s="295" t="s">
        <v>427</v>
      </c>
      <c r="I64" s="273" t="s">
        <v>12</v>
      </c>
      <c r="J64" s="271" t="s">
        <v>11</v>
      </c>
      <c r="K64" s="273" t="s">
        <v>472</v>
      </c>
      <c r="L64" s="273"/>
      <c r="M64" s="273" t="s">
        <v>10</v>
      </c>
      <c r="N64" s="274">
        <v>3</v>
      </c>
      <c r="O64" s="354"/>
      <c r="P64" s="355"/>
      <c r="Q64" s="334">
        <f t="shared" si="13"/>
        <v>0</v>
      </c>
      <c r="R64" s="335">
        <f t="shared" si="38"/>
        <v>0</v>
      </c>
      <c r="S64" s="329"/>
      <c r="T64" s="329"/>
      <c r="U64" s="250"/>
      <c r="V64" s="236"/>
      <c r="W64" s="237" t="e">
        <f t="shared" si="18"/>
        <v>#DIV/0!</v>
      </c>
      <c r="X64" s="238" t="e">
        <f t="shared" si="19"/>
        <v>#DIV/0!</v>
      </c>
      <c r="Y64" s="250"/>
      <c r="Z64" s="250"/>
      <c r="AA64" s="250"/>
      <c r="AB64" s="239"/>
      <c r="AC64" s="237" t="e">
        <f t="shared" si="20"/>
        <v>#DIV/0!</v>
      </c>
      <c r="AD64" s="238" t="e">
        <f t="shared" si="21"/>
        <v>#DIV/0!</v>
      </c>
      <c r="AE64" s="250"/>
      <c r="AF64" s="250"/>
      <c r="AG64" s="250"/>
      <c r="AH64" s="239"/>
      <c r="AI64" s="237" t="e">
        <f t="shared" si="14"/>
        <v>#DIV/0!</v>
      </c>
      <c r="AJ64" s="238" t="e">
        <f t="shared" si="22"/>
        <v>#DIV/0!</v>
      </c>
      <c r="AK64" s="250"/>
      <c r="AL64" s="250"/>
      <c r="AM64" s="250"/>
      <c r="AN64" s="239"/>
      <c r="AO64" s="237" t="e">
        <f t="shared" si="15"/>
        <v>#DIV/0!</v>
      </c>
      <c r="AP64" s="238" t="e">
        <f t="shared" si="23"/>
        <v>#DIV/0!</v>
      </c>
      <c r="AQ64" s="250"/>
      <c r="AR64" s="250"/>
      <c r="AS64" s="250"/>
      <c r="AT64" s="239"/>
      <c r="AU64" s="237" t="e">
        <f t="shared" si="24"/>
        <v>#DIV/0!</v>
      </c>
      <c r="AV64" s="238" t="e">
        <f t="shared" si="25"/>
        <v>#DIV/0!</v>
      </c>
      <c r="AW64" s="250"/>
      <c r="AX64" s="250"/>
      <c r="AY64" s="250"/>
    </row>
    <row r="65" spans="1:51" s="48" customFormat="1" ht="26.25" thickBot="1" x14ac:dyDescent="0.3">
      <c r="A65" s="296">
        <v>4</v>
      </c>
      <c r="B65" s="280" t="s">
        <v>277</v>
      </c>
      <c r="C65" s="280">
        <v>420005</v>
      </c>
      <c r="D65" s="280" t="s">
        <v>546</v>
      </c>
      <c r="E65" s="195" t="s">
        <v>461</v>
      </c>
      <c r="F65" s="280" t="str">
        <f t="shared" si="12"/>
        <v>420005SSTA_Secon</v>
      </c>
      <c r="G65" s="280" t="str">
        <f t="shared" si="16"/>
        <v>420005SSTA_Secon_</v>
      </c>
      <c r="H65" s="297" t="s">
        <v>428</v>
      </c>
      <c r="I65" s="282" t="s">
        <v>19</v>
      </c>
      <c r="J65" s="280" t="s">
        <v>13</v>
      </c>
      <c r="K65" s="298" t="s">
        <v>473</v>
      </c>
      <c r="L65" s="282"/>
      <c r="M65" s="282" t="s">
        <v>10</v>
      </c>
      <c r="N65" s="283">
        <v>3</v>
      </c>
      <c r="O65" s="356"/>
      <c r="P65" s="357"/>
      <c r="Q65" s="336">
        <f t="shared" si="13"/>
        <v>0</v>
      </c>
      <c r="R65" s="337">
        <f t="shared" si="38"/>
        <v>0</v>
      </c>
      <c r="S65" s="329"/>
      <c r="T65" s="329"/>
      <c r="U65" s="250"/>
      <c r="V65" s="236"/>
      <c r="W65" s="237" t="e">
        <f t="shared" si="18"/>
        <v>#DIV/0!</v>
      </c>
      <c r="X65" s="238" t="e">
        <f t="shared" si="19"/>
        <v>#DIV/0!</v>
      </c>
      <c r="Y65" s="250"/>
      <c r="Z65" s="250"/>
      <c r="AA65" s="250"/>
      <c r="AB65" s="239"/>
      <c r="AC65" s="237" t="e">
        <f t="shared" si="20"/>
        <v>#DIV/0!</v>
      </c>
      <c r="AD65" s="238" t="e">
        <f t="shared" si="21"/>
        <v>#DIV/0!</v>
      </c>
      <c r="AE65" s="250"/>
      <c r="AF65" s="250"/>
      <c r="AG65" s="250"/>
      <c r="AH65" s="239"/>
      <c r="AI65" s="237" t="e">
        <f t="shared" si="14"/>
        <v>#DIV/0!</v>
      </c>
      <c r="AJ65" s="238" t="e">
        <f t="shared" si="22"/>
        <v>#DIV/0!</v>
      </c>
      <c r="AK65" s="250"/>
      <c r="AL65" s="250"/>
      <c r="AM65" s="250"/>
      <c r="AN65" s="239"/>
      <c r="AO65" s="237" t="e">
        <f t="shared" si="15"/>
        <v>#DIV/0!</v>
      </c>
      <c r="AP65" s="238" t="e">
        <f t="shared" si="23"/>
        <v>#DIV/0!</v>
      </c>
      <c r="AQ65" s="250"/>
      <c r="AR65" s="250"/>
      <c r="AS65" s="250"/>
      <c r="AT65" s="239"/>
      <c r="AU65" s="237" t="e">
        <f t="shared" si="24"/>
        <v>#DIV/0!</v>
      </c>
      <c r="AV65" s="238" t="e">
        <f t="shared" si="25"/>
        <v>#DIV/0!</v>
      </c>
      <c r="AW65" s="250"/>
      <c r="AX65" s="250"/>
      <c r="AY65" s="250"/>
    </row>
    <row r="66" spans="1:51" s="48" customFormat="1" ht="25.5" x14ac:dyDescent="0.25">
      <c r="A66" s="299">
        <v>4</v>
      </c>
      <c r="B66" s="228" t="s">
        <v>395</v>
      </c>
      <c r="C66" s="228">
        <v>420004</v>
      </c>
      <c r="D66" s="228" t="s">
        <v>546</v>
      </c>
      <c r="E66" s="300" t="s">
        <v>464</v>
      </c>
      <c r="F66" s="228" t="str">
        <f t="shared" si="12"/>
        <v>420004PROC_Chaufferie_Log</v>
      </c>
      <c r="G66" s="228" t="str">
        <f t="shared" ref="G66" si="66">CONCATENATE(C66,J66,M66,K66,M66,L66)</f>
        <v>420004PROC_Chaufferie_Log_</v>
      </c>
      <c r="H66" s="301" t="s">
        <v>532</v>
      </c>
      <c r="I66" s="230" t="s">
        <v>19</v>
      </c>
      <c r="J66" s="228" t="s">
        <v>16</v>
      </c>
      <c r="K66" s="230" t="s">
        <v>466</v>
      </c>
      <c r="L66" s="230"/>
      <c r="M66" s="230" t="s">
        <v>10</v>
      </c>
      <c r="N66" s="232">
        <v>3</v>
      </c>
      <c r="O66" s="346"/>
      <c r="P66" s="347"/>
      <c r="Q66" s="324">
        <f t="shared" si="13"/>
        <v>0</v>
      </c>
      <c r="R66" s="325">
        <f t="shared" ref="R66" si="67">Q66/12</f>
        <v>0</v>
      </c>
      <c r="S66" s="329"/>
      <c r="T66" s="329"/>
      <c r="U66" s="250"/>
      <c r="V66" s="236"/>
      <c r="W66" s="237" t="e">
        <f t="shared" ref="W66" si="68">Q66*$E$11</f>
        <v>#DIV/0!</v>
      </c>
      <c r="X66" s="238" t="e">
        <f t="shared" ref="X66" si="69">W66/12</f>
        <v>#DIV/0!</v>
      </c>
      <c r="Y66" s="250"/>
      <c r="Z66" s="250"/>
      <c r="AA66" s="250"/>
      <c r="AB66" s="239"/>
      <c r="AC66" s="237" t="e">
        <f t="shared" ref="AC66" si="70">Q66*$E$12</f>
        <v>#DIV/0!</v>
      </c>
      <c r="AD66" s="238" t="e">
        <f t="shared" ref="AD66" si="71">AC66/12</f>
        <v>#DIV/0!</v>
      </c>
      <c r="AE66" s="250"/>
      <c r="AF66" s="250"/>
      <c r="AG66" s="250"/>
      <c r="AH66" s="239"/>
      <c r="AI66" s="237" t="e">
        <f t="shared" ref="AI66" si="72">Q66*$E$13</f>
        <v>#DIV/0!</v>
      </c>
      <c r="AJ66" s="238" t="e">
        <f t="shared" ref="AJ66" si="73">AI66/12</f>
        <v>#DIV/0!</v>
      </c>
      <c r="AK66" s="250"/>
      <c r="AL66" s="250"/>
      <c r="AM66" s="250"/>
      <c r="AN66" s="239"/>
      <c r="AO66" s="237" t="e">
        <f t="shared" ref="AO66" si="74">Q66*$E$14</f>
        <v>#DIV/0!</v>
      </c>
      <c r="AP66" s="238" t="e">
        <f t="shared" ref="AP66" si="75">AO66/12</f>
        <v>#DIV/0!</v>
      </c>
      <c r="AQ66" s="250"/>
      <c r="AR66" s="250"/>
      <c r="AS66" s="250"/>
      <c r="AT66" s="239"/>
      <c r="AU66" s="237" t="e">
        <f t="shared" ref="AU66" si="76">Q66*$E$15</f>
        <v>#DIV/0!</v>
      </c>
      <c r="AV66" s="238" t="e">
        <f t="shared" ref="AV66" si="77">AU66/12</f>
        <v>#DIV/0!</v>
      </c>
      <c r="AW66" s="250"/>
      <c r="AX66" s="250"/>
      <c r="AY66" s="250"/>
    </row>
    <row r="67" spans="1:51" s="48" customFormat="1" ht="25.5" x14ac:dyDescent="0.25">
      <c r="A67" s="158">
        <v>4</v>
      </c>
      <c r="B67" s="159" t="s">
        <v>395</v>
      </c>
      <c r="C67" s="159">
        <v>420004</v>
      </c>
      <c r="D67" s="159" t="s">
        <v>546</v>
      </c>
      <c r="E67" s="302" t="s">
        <v>462</v>
      </c>
      <c r="F67" s="159" t="str">
        <f t="shared" si="12"/>
        <v>420004PROC_Chaufferie_Log</v>
      </c>
      <c r="G67" s="159" t="str">
        <f t="shared" ref="G67:G68" si="78">CONCATENATE(C67,J67,M67,K67,M67,L67)</f>
        <v>420004PROC_Chaufferie_Log_Comb</v>
      </c>
      <c r="H67" s="160" t="s">
        <v>396</v>
      </c>
      <c r="I67" s="244" t="s">
        <v>19</v>
      </c>
      <c r="J67" s="159" t="s">
        <v>16</v>
      </c>
      <c r="K67" s="244" t="s">
        <v>466</v>
      </c>
      <c r="L67" s="244" t="s">
        <v>480</v>
      </c>
      <c r="M67" s="244" t="s">
        <v>10</v>
      </c>
      <c r="N67" s="246">
        <v>3</v>
      </c>
      <c r="O67" s="348"/>
      <c r="P67" s="349"/>
      <c r="Q67" s="327">
        <f t="shared" si="13"/>
        <v>0</v>
      </c>
      <c r="R67" s="328">
        <f t="shared" ref="R67:R68" si="79">Q67/12</f>
        <v>0</v>
      </c>
      <c r="S67" s="329"/>
      <c r="T67" s="329"/>
      <c r="U67" s="250"/>
      <c r="V67" s="236"/>
      <c r="W67" s="237" t="e">
        <f t="shared" ref="W67:W68" si="80">Q67*$E$11</f>
        <v>#DIV/0!</v>
      </c>
      <c r="X67" s="238" t="e">
        <f t="shared" ref="X67:X68" si="81">W67/12</f>
        <v>#DIV/0!</v>
      </c>
      <c r="Y67" s="250"/>
      <c r="Z67" s="250"/>
      <c r="AA67" s="250"/>
      <c r="AB67" s="239"/>
      <c r="AC67" s="237" t="e">
        <f t="shared" ref="AC67:AC68" si="82">Q67*$E$12</f>
        <v>#DIV/0!</v>
      </c>
      <c r="AD67" s="238" t="e">
        <f t="shared" ref="AD67:AD68" si="83">AC67/12</f>
        <v>#DIV/0!</v>
      </c>
      <c r="AE67" s="250"/>
      <c r="AF67" s="250"/>
      <c r="AG67" s="250"/>
      <c r="AH67" s="239"/>
      <c r="AI67" s="237" t="e">
        <f t="shared" ref="AI67:AI68" si="84">Q67*$E$13</f>
        <v>#DIV/0!</v>
      </c>
      <c r="AJ67" s="238" t="e">
        <f t="shared" ref="AJ67:AJ68" si="85">AI67/12</f>
        <v>#DIV/0!</v>
      </c>
      <c r="AK67" s="250"/>
      <c r="AL67" s="250"/>
      <c r="AM67" s="250"/>
      <c r="AN67" s="239"/>
      <c r="AO67" s="237" t="e">
        <f t="shared" ref="AO67:AO68" si="86">Q67*$E$14</f>
        <v>#DIV/0!</v>
      </c>
      <c r="AP67" s="238" t="e">
        <f t="shared" ref="AP67:AP68" si="87">AO67/12</f>
        <v>#DIV/0!</v>
      </c>
      <c r="AQ67" s="250"/>
      <c r="AR67" s="250"/>
      <c r="AS67" s="250"/>
      <c r="AT67" s="239"/>
      <c r="AU67" s="237" t="e">
        <f t="shared" ref="AU67:AU68" si="88">Q67*$E$15</f>
        <v>#DIV/0!</v>
      </c>
      <c r="AV67" s="238" t="e">
        <f t="shared" ref="AV67:AV68" si="89">AU67/12</f>
        <v>#DIV/0!</v>
      </c>
      <c r="AW67" s="250"/>
      <c r="AX67" s="250"/>
      <c r="AY67" s="250"/>
    </row>
    <row r="68" spans="1:51" s="48" customFormat="1" ht="26.25" thickBot="1" x14ac:dyDescent="0.3">
      <c r="A68" s="303">
        <v>4</v>
      </c>
      <c r="B68" s="271" t="s">
        <v>395</v>
      </c>
      <c r="C68" s="271">
        <v>420004</v>
      </c>
      <c r="D68" s="271" t="s">
        <v>546</v>
      </c>
      <c r="E68" s="304" t="s">
        <v>462</v>
      </c>
      <c r="F68" s="271" t="str">
        <f t="shared" si="12"/>
        <v>420004PROC_Chaufferie_Log</v>
      </c>
      <c r="G68" s="271" t="str">
        <f t="shared" si="78"/>
        <v>420004PROC_Chaufferie_Log_Ramo</v>
      </c>
      <c r="H68" s="305" t="s">
        <v>397</v>
      </c>
      <c r="I68" s="273" t="s">
        <v>19</v>
      </c>
      <c r="J68" s="271" t="s">
        <v>16</v>
      </c>
      <c r="K68" s="273" t="s">
        <v>466</v>
      </c>
      <c r="L68" s="273" t="s">
        <v>481</v>
      </c>
      <c r="M68" s="273" t="s">
        <v>10</v>
      </c>
      <c r="N68" s="274">
        <v>2</v>
      </c>
      <c r="O68" s="354"/>
      <c r="P68" s="355"/>
      <c r="Q68" s="334">
        <f t="shared" si="13"/>
        <v>0</v>
      </c>
      <c r="R68" s="335">
        <f t="shared" si="79"/>
        <v>0</v>
      </c>
      <c r="S68" s="329"/>
      <c r="T68" s="329"/>
      <c r="U68" s="250"/>
      <c r="V68" s="236"/>
      <c r="W68" s="237" t="e">
        <f t="shared" si="80"/>
        <v>#DIV/0!</v>
      </c>
      <c r="X68" s="238" t="e">
        <f t="shared" si="81"/>
        <v>#DIV/0!</v>
      </c>
      <c r="Y68" s="250"/>
      <c r="Z68" s="250"/>
      <c r="AA68" s="250"/>
      <c r="AB68" s="239"/>
      <c r="AC68" s="237" t="e">
        <f t="shared" si="82"/>
        <v>#DIV/0!</v>
      </c>
      <c r="AD68" s="238" t="e">
        <f t="shared" si="83"/>
        <v>#DIV/0!</v>
      </c>
      <c r="AE68" s="250"/>
      <c r="AF68" s="250"/>
      <c r="AG68" s="250"/>
      <c r="AH68" s="239"/>
      <c r="AI68" s="237" t="e">
        <f t="shared" si="84"/>
        <v>#DIV/0!</v>
      </c>
      <c r="AJ68" s="238" t="e">
        <f t="shared" si="85"/>
        <v>#DIV/0!</v>
      </c>
      <c r="AK68" s="250"/>
      <c r="AL68" s="250"/>
      <c r="AM68" s="250"/>
      <c r="AN68" s="239"/>
      <c r="AO68" s="237" t="e">
        <f t="shared" si="86"/>
        <v>#DIV/0!</v>
      </c>
      <c r="AP68" s="238" t="e">
        <f t="shared" si="87"/>
        <v>#DIV/0!</v>
      </c>
      <c r="AQ68" s="250"/>
      <c r="AR68" s="250"/>
      <c r="AS68" s="250"/>
      <c r="AT68" s="239"/>
      <c r="AU68" s="237" t="e">
        <f t="shared" si="88"/>
        <v>#DIV/0!</v>
      </c>
      <c r="AV68" s="238" t="e">
        <f t="shared" si="89"/>
        <v>#DIV/0!</v>
      </c>
      <c r="AW68" s="250"/>
      <c r="AX68" s="250"/>
      <c r="AY68" s="250"/>
    </row>
    <row r="69" spans="1:51" s="48" customFormat="1" ht="25.5" x14ac:dyDescent="0.25">
      <c r="A69" s="299">
        <v>4</v>
      </c>
      <c r="B69" s="228" t="s">
        <v>274</v>
      </c>
      <c r="C69" s="228" t="s">
        <v>275</v>
      </c>
      <c r="D69" s="228" t="s">
        <v>546</v>
      </c>
      <c r="E69" s="300" t="s">
        <v>484</v>
      </c>
      <c r="F69" s="228" t="str">
        <f t="shared" si="12"/>
        <v>420003PROC_Logement</v>
      </c>
      <c r="G69" s="228" t="str">
        <f t="shared" si="16"/>
        <v>420003PROC_Logement_</v>
      </c>
      <c r="H69" s="290" t="s">
        <v>532</v>
      </c>
      <c r="I69" s="230" t="s">
        <v>19</v>
      </c>
      <c r="J69" s="228" t="s">
        <v>16</v>
      </c>
      <c r="K69" s="230" t="s">
        <v>533</v>
      </c>
      <c r="L69" s="230"/>
      <c r="M69" s="230" t="s">
        <v>10</v>
      </c>
      <c r="N69" s="232">
        <v>3</v>
      </c>
      <c r="O69" s="346"/>
      <c r="P69" s="347"/>
      <c r="Q69" s="324">
        <f t="shared" si="13"/>
        <v>0</v>
      </c>
      <c r="R69" s="325">
        <f t="shared" si="38"/>
        <v>0</v>
      </c>
      <c r="S69" s="329"/>
      <c r="T69" s="329"/>
      <c r="U69" s="250"/>
      <c r="V69" s="236"/>
      <c r="W69" s="237" t="e">
        <f t="shared" si="18"/>
        <v>#DIV/0!</v>
      </c>
      <c r="X69" s="238" t="e">
        <f t="shared" si="19"/>
        <v>#DIV/0!</v>
      </c>
      <c r="Y69" s="250"/>
      <c r="Z69" s="250"/>
      <c r="AA69" s="250"/>
      <c r="AB69" s="239"/>
      <c r="AC69" s="237" t="e">
        <f t="shared" si="20"/>
        <v>#DIV/0!</v>
      </c>
      <c r="AD69" s="238" t="e">
        <f t="shared" si="21"/>
        <v>#DIV/0!</v>
      </c>
      <c r="AE69" s="250"/>
      <c r="AF69" s="250"/>
      <c r="AG69" s="250"/>
      <c r="AH69" s="239"/>
      <c r="AI69" s="237" t="e">
        <f t="shared" si="14"/>
        <v>#DIV/0!</v>
      </c>
      <c r="AJ69" s="238" t="e">
        <f t="shared" si="22"/>
        <v>#DIV/0!</v>
      </c>
      <c r="AK69" s="250"/>
      <c r="AL69" s="250"/>
      <c r="AM69" s="250"/>
      <c r="AN69" s="239"/>
      <c r="AO69" s="237" t="e">
        <f t="shared" si="15"/>
        <v>#DIV/0!</v>
      </c>
      <c r="AP69" s="238" t="e">
        <f t="shared" si="23"/>
        <v>#DIV/0!</v>
      </c>
      <c r="AQ69" s="250"/>
      <c r="AR69" s="250"/>
      <c r="AS69" s="250"/>
      <c r="AT69" s="239"/>
      <c r="AU69" s="237" t="e">
        <f t="shared" si="24"/>
        <v>#DIV/0!</v>
      </c>
      <c r="AV69" s="238" t="e">
        <f t="shared" si="25"/>
        <v>#DIV/0!</v>
      </c>
      <c r="AW69" s="250"/>
      <c r="AX69" s="250"/>
      <c r="AY69" s="250"/>
    </row>
    <row r="70" spans="1:51" s="48" customFormat="1" ht="25.5" x14ac:dyDescent="0.25">
      <c r="A70" s="158">
        <v>4</v>
      </c>
      <c r="B70" s="159" t="s">
        <v>274</v>
      </c>
      <c r="C70" s="159" t="s">
        <v>275</v>
      </c>
      <c r="D70" s="159" t="s">
        <v>546</v>
      </c>
      <c r="E70" s="302" t="s">
        <v>484</v>
      </c>
      <c r="F70" s="159" t="str">
        <f t="shared" si="12"/>
        <v>420003PROC_Logement</v>
      </c>
      <c r="G70" s="159" t="str">
        <f t="shared" si="16"/>
        <v>420003PROC_Logement_Comb</v>
      </c>
      <c r="H70" s="160" t="s">
        <v>396</v>
      </c>
      <c r="I70" s="244" t="s">
        <v>19</v>
      </c>
      <c r="J70" s="159" t="s">
        <v>16</v>
      </c>
      <c r="K70" s="244" t="s">
        <v>533</v>
      </c>
      <c r="L70" s="244" t="s">
        <v>480</v>
      </c>
      <c r="M70" s="244" t="s">
        <v>10</v>
      </c>
      <c r="N70" s="246">
        <v>3</v>
      </c>
      <c r="O70" s="348"/>
      <c r="P70" s="349"/>
      <c r="Q70" s="327">
        <f t="shared" si="13"/>
        <v>0</v>
      </c>
      <c r="R70" s="328">
        <f t="shared" ref="R70:R71" si="90">Q70/12</f>
        <v>0</v>
      </c>
      <c r="S70" s="329"/>
      <c r="T70" s="329"/>
      <c r="U70" s="250"/>
      <c r="V70" s="236"/>
      <c r="W70" s="237" t="e">
        <f t="shared" si="18"/>
        <v>#DIV/0!</v>
      </c>
      <c r="X70" s="238" t="e">
        <f t="shared" si="19"/>
        <v>#DIV/0!</v>
      </c>
      <c r="Y70" s="250"/>
      <c r="Z70" s="250"/>
      <c r="AA70" s="250"/>
      <c r="AB70" s="239"/>
      <c r="AC70" s="237" t="e">
        <f t="shared" si="20"/>
        <v>#DIV/0!</v>
      </c>
      <c r="AD70" s="238" t="e">
        <f t="shared" si="21"/>
        <v>#DIV/0!</v>
      </c>
      <c r="AE70" s="250"/>
      <c r="AF70" s="250"/>
      <c r="AG70" s="250"/>
      <c r="AH70" s="239"/>
      <c r="AI70" s="237" t="e">
        <f t="shared" si="14"/>
        <v>#DIV/0!</v>
      </c>
      <c r="AJ70" s="238" t="e">
        <f t="shared" si="22"/>
        <v>#DIV/0!</v>
      </c>
      <c r="AK70" s="250"/>
      <c r="AL70" s="250"/>
      <c r="AM70" s="250"/>
      <c r="AN70" s="239"/>
      <c r="AO70" s="237" t="e">
        <f t="shared" si="15"/>
        <v>#DIV/0!</v>
      </c>
      <c r="AP70" s="238" t="e">
        <f t="shared" si="23"/>
        <v>#DIV/0!</v>
      </c>
      <c r="AQ70" s="250"/>
      <c r="AR70" s="250"/>
      <c r="AS70" s="250"/>
      <c r="AT70" s="239"/>
      <c r="AU70" s="237" t="e">
        <f t="shared" si="24"/>
        <v>#DIV/0!</v>
      </c>
      <c r="AV70" s="238" t="e">
        <f t="shared" si="25"/>
        <v>#DIV/0!</v>
      </c>
      <c r="AW70" s="250"/>
      <c r="AX70" s="250"/>
      <c r="AY70" s="250"/>
    </row>
    <row r="71" spans="1:51" s="48" customFormat="1" ht="25.5" x14ac:dyDescent="0.25">
      <c r="A71" s="158">
        <v>4</v>
      </c>
      <c r="B71" s="159" t="s">
        <v>274</v>
      </c>
      <c r="C71" s="159" t="s">
        <v>275</v>
      </c>
      <c r="D71" s="159" t="s">
        <v>546</v>
      </c>
      <c r="E71" s="302" t="s">
        <v>484</v>
      </c>
      <c r="F71" s="159" t="str">
        <f t="shared" si="12"/>
        <v>420003PROC_Logement</v>
      </c>
      <c r="G71" s="159" t="str">
        <f t="shared" si="16"/>
        <v>420003PROC_Logement_Ramo</v>
      </c>
      <c r="H71" s="160" t="s">
        <v>397</v>
      </c>
      <c r="I71" s="244" t="s">
        <v>19</v>
      </c>
      <c r="J71" s="159" t="s">
        <v>16</v>
      </c>
      <c r="K71" s="244" t="s">
        <v>533</v>
      </c>
      <c r="L71" s="244" t="s">
        <v>481</v>
      </c>
      <c r="M71" s="244" t="s">
        <v>10</v>
      </c>
      <c r="N71" s="246">
        <v>2</v>
      </c>
      <c r="O71" s="348"/>
      <c r="P71" s="349"/>
      <c r="Q71" s="327">
        <f t="shared" si="13"/>
        <v>0</v>
      </c>
      <c r="R71" s="328">
        <f t="shared" si="90"/>
        <v>0</v>
      </c>
      <c r="S71" s="329"/>
      <c r="T71" s="329"/>
      <c r="U71" s="250"/>
      <c r="V71" s="236"/>
      <c r="W71" s="237" t="e">
        <f t="shared" si="18"/>
        <v>#DIV/0!</v>
      </c>
      <c r="X71" s="238" t="e">
        <f t="shared" si="19"/>
        <v>#DIV/0!</v>
      </c>
      <c r="Y71" s="250"/>
      <c r="Z71" s="250"/>
      <c r="AA71" s="250"/>
      <c r="AB71" s="239"/>
      <c r="AC71" s="237" t="e">
        <f t="shared" si="20"/>
        <v>#DIV/0!</v>
      </c>
      <c r="AD71" s="238" t="e">
        <f t="shared" si="21"/>
        <v>#DIV/0!</v>
      </c>
      <c r="AE71" s="250"/>
      <c r="AF71" s="250"/>
      <c r="AG71" s="250"/>
      <c r="AH71" s="239"/>
      <c r="AI71" s="237" t="e">
        <f t="shared" ref="AI71" si="91">Q71*$E$13</f>
        <v>#DIV/0!</v>
      </c>
      <c r="AJ71" s="238" t="e">
        <f t="shared" ref="AJ71" si="92">AI71/12</f>
        <v>#DIV/0!</v>
      </c>
      <c r="AK71" s="250"/>
      <c r="AL71" s="250"/>
      <c r="AM71" s="250"/>
      <c r="AN71" s="239"/>
      <c r="AO71" s="237" t="e">
        <f t="shared" ref="AO71" si="93">Q71*$E$14</f>
        <v>#DIV/0!</v>
      </c>
      <c r="AP71" s="238" t="e">
        <f t="shared" ref="AP71" si="94">AO71/12</f>
        <v>#DIV/0!</v>
      </c>
      <c r="AQ71" s="250"/>
      <c r="AR71" s="250"/>
      <c r="AS71" s="250"/>
      <c r="AT71" s="239"/>
      <c r="AU71" s="237" t="e">
        <f t="shared" ref="AU71" si="95">Q71*$E$15</f>
        <v>#DIV/0!</v>
      </c>
      <c r="AV71" s="238" t="e">
        <f t="shared" ref="AV71" si="96">AU71/12</f>
        <v>#DIV/0!</v>
      </c>
      <c r="AW71" s="250"/>
      <c r="AX71" s="250"/>
      <c r="AY71" s="250"/>
    </row>
    <row r="72" spans="1:51" s="48" customFormat="1" ht="25.5" x14ac:dyDescent="0.25">
      <c r="A72" s="158">
        <v>4</v>
      </c>
      <c r="B72" s="159" t="s">
        <v>274</v>
      </c>
      <c r="C72" s="159">
        <v>420003</v>
      </c>
      <c r="D72" s="159" t="s">
        <v>546</v>
      </c>
      <c r="E72" s="302" t="s">
        <v>463</v>
      </c>
      <c r="F72" s="159" t="str">
        <f t="shared" si="12"/>
        <v>420003PROC_Reserve</v>
      </c>
      <c r="G72" s="159" t="str">
        <f t="shared" si="16"/>
        <v>420003PROC_Reserve_</v>
      </c>
      <c r="H72" s="160" t="s">
        <v>531</v>
      </c>
      <c r="I72" s="244" t="s">
        <v>19</v>
      </c>
      <c r="J72" s="159" t="s">
        <v>16</v>
      </c>
      <c r="K72" s="244" t="s">
        <v>534</v>
      </c>
      <c r="L72" s="244"/>
      <c r="M72" s="244" t="s">
        <v>10</v>
      </c>
      <c r="N72" s="246">
        <v>3</v>
      </c>
      <c r="O72" s="348"/>
      <c r="P72" s="349"/>
      <c r="Q72" s="327">
        <f t="shared" si="13"/>
        <v>0</v>
      </c>
      <c r="R72" s="328">
        <f t="shared" si="38"/>
        <v>0</v>
      </c>
      <c r="S72" s="329"/>
      <c r="T72" s="329"/>
      <c r="U72" s="250"/>
      <c r="V72" s="236"/>
      <c r="W72" s="237" t="e">
        <f t="shared" si="18"/>
        <v>#DIV/0!</v>
      </c>
      <c r="X72" s="238" t="e">
        <f t="shared" si="19"/>
        <v>#DIV/0!</v>
      </c>
      <c r="Y72" s="250"/>
      <c r="Z72" s="250"/>
      <c r="AA72" s="250"/>
      <c r="AB72" s="239"/>
      <c r="AC72" s="237" t="e">
        <f t="shared" si="20"/>
        <v>#DIV/0!</v>
      </c>
      <c r="AD72" s="238" t="e">
        <f t="shared" si="21"/>
        <v>#DIV/0!</v>
      </c>
      <c r="AE72" s="250"/>
      <c r="AF72" s="250"/>
      <c r="AG72" s="250"/>
      <c r="AH72" s="239"/>
      <c r="AI72" s="237" t="e">
        <f t="shared" si="14"/>
        <v>#DIV/0!</v>
      </c>
      <c r="AJ72" s="238" t="e">
        <f t="shared" si="22"/>
        <v>#DIV/0!</v>
      </c>
      <c r="AK72" s="250"/>
      <c r="AL72" s="250"/>
      <c r="AM72" s="250"/>
      <c r="AN72" s="239"/>
      <c r="AO72" s="237" t="e">
        <f t="shared" si="15"/>
        <v>#DIV/0!</v>
      </c>
      <c r="AP72" s="238" t="e">
        <f t="shared" si="23"/>
        <v>#DIV/0!</v>
      </c>
      <c r="AQ72" s="250"/>
      <c r="AR72" s="250"/>
      <c r="AS72" s="250"/>
      <c r="AT72" s="239"/>
      <c r="AU72" s="237" t="e">
        <f t="shared" si="24"/>
        <v>#DIV/0!</v>
      </c>
      <c r="AV72" s="238" t="e">
        <f t="shared" si="25"/>
        <v>#DIV/0!</v>
      </c>
      <c r="AW72" s="250"/>
      <c r="AX72" s="250"/>
      <c r="AY72" s="250"/>
    </row>
    <row r="73" spans="1:51" s="48" customFormat="1" ht="25.5" x14ac:dyDescent="0.25">
      <c r="A73" s="158">
        <v>4</v>
      </c>
      <c r="B73" s="159" t="s">
        <v>274</v>
      </c>
      <c r="C73" s="159">
        <v>420003</v>
      </c>
      <c r="D73" s="159" t="s">
        <v>546</v>
      </c>
      <c r="E73" s="302" t="s">
        <v>463</v>
      </c>
      <c r="F73" s="159" t="str">
        <f t="shared" si="12"/>
        <v>420003PROC_Reserve</v>
      </c>
      <c r="G73" s="159" t="str">
        <f t="shared" ref="G73" si="97">CONCATENATE(C73,J73,M73,K73,M73,L73)</f>
        <v>420003PROC_Reserve_Comb</v>
      </c>
      <c r="H73" s="160" t="s">
        <v>396</v>
      </c>
      <c r="I73" s="244" t="s">
        <v>19</v>
      </c>
      <c r="J73" s="159" t="s">
        <v>16</v>
      </c>
      <c r="K73" s="244" t="s">
        <v>534</v>
      </c>
      <c r="L73" s="244" t="s">
        <v>480</v>
      </c>
      <c r="M73" s="244" t="s">
        <v>10</v>
      </c>
      <c r="N73" s="246">
        <v>3</v>
      </c>
      <c r="O73" s="348"/>
      <c r="P73" s="349"/>
      <c r="Q73" s="327">
        <f t="shared" si="13"/>
        <v>0</v>
      </c>
      <c r="R73" s="328">
        <f t="shared" ref="R73" si="98">Q73/12</f>
        <v>0</v>
      </c>
      <c r="S73" s="329"/>
      <c r="T73" s="329"/>
      <c r="U73" s="250"/>
      <c r="V73" s="236"/>
      <c r="W73" s="237" t="e">
        <f t="shared" ref="W73" si="99">Q73*$E$11</f>
        <v>#DIV/0!</v>
      </c>
      <c r="X73" s="238" t="e">
        <f t="shared" ref="X73" si="100">W73/12</f>
        <v>#DIV/0!</v>
      </c>
      <c r="Y73" s="250"/>
      <c r="Z73" s="250"/>
      <c r="AA73" s="250"/>
      <c r="AB73" s="239"/>
      <c r="AC73" s="237" t="e">
        <f t="shared" ref="AC73" si="101">Q73*$E$12</f>
        <v>#DIV/0!</v>
      </c>
      <c r="AD73" s="238" t="e">
        <f t="shared" ref="AD73" si="102">AC73/12</f>
        <v>#DIV/0!</v>
      </c>
      <c r="AE73" s="250"/>
      <c r="AF73" s="250"/>
      <c r="AG73" s="250"/>
      <c r="AH73" s="239"/>
      <c r="AI73" s="237" t="e">
        <f t="shared" ref="AI73" si="103">Q73*$E$13</f>
        <v>#DIV/0!</v>
      </c>
      <c r="AJ73" s="238" t="e">
        <f t="shared" ref="AJ73" si="104">AI73/12</f>
        <v>#DIV/0!</v>
      </c>
      <c r="AK73" s="250"/>
      <c r="AL73" s="250"/>
      <c r="AM73" s="250"/>
      <c r="AN73" s="239"/>
      <c r="AO73" s="237" t="e">
        <f t="shared" ref="AO73" si="105">Q73*$E$14</f>
        <v>#DIV/0!</v>
      </c>
      <c r="AP73" s="238" t="e">
        <f t="shared" ref="AP73" si="106">AO73/12</f>
        <v>#DIV/0!</v>
      </c>
      <c r="AQ73" s="250"/>
      <c r="AR73" s="250"/>
      <c r="AS73" s="250"/>
      <c r="AT73" s="239"/>
      <c r="AU73" s="237" t="e">
        <f t="shared" ref="AU73" si="107">Q73*$E$15</f>
        <v>#DIV/0!</v>
      </c>
      <c r="AV73" s="238" t="e">
        <f t="shared" ref="AV73" si="108">AU73/12</f>
        <v>#DIV/0!</v>
      </c>
      <c r="AW73" s="250"/>
      <c r="AX73" s="250"/>
      <c r="AY73" s="250"/>
    </row>
    <row r="74" spans="1:51" s="48" customFormat="1" ht="26.25" thickBot="1" x14ac:dyDescent="0.3">
      <c r="A74" s="303">
        <v>4</v>
      </c>
      <c r="B74" s="271" t="s">
        <v>274</v>
      </c>
      <c r="C74" s="271">
        <v>420003</v>
      </c>
      <c r="D74" s="271" t="s">
        <v>546</v>
      </c>
      <c r="E74" s="304" t="s">
        <v>464</v>
      </c>
      <c r="F74" s="271" t="str">
        <f t="shared" si="12"/>
        <v>420003PROC_Reserve</v>
      </c>
      <c r="G74" s="271" t="str">
        <f t="shared" si="16"/>
        <v>420003PROC_Reserve_Ramo</v>
      </c>
      <c r="H74" s="305" t="s">
        <v>397</v>
      </c>
      <c r="I74" s="273" t="s">
        <v>19</v>
      </c>
      <c r="J74" s="271" t="s">
        <v>16</v>
      </c>
      <c r="K74" s="273" t="s">
        <v>534</v>
      </c>
      <c r="L74" s="273" t="s">
        <v>481</v>
      </c>
      <c r="M74" s="273" t="s">
        <v>10</v>
      </c>
      <c r="N74" s="274">
        <v>2</v>
      </c>
      <c r="O74" s="354"/>
      <c r="P74" s="355"/>
      <c r="Q74" s="334">
        <f t="shared" si="13"/>
        <v>0</v>
      </c>
      <c r="R74" s="335">
        <f t="shared" si="38"/>
        <v>0</v>
      </c>
      <c r="S74" s="338"/>
      <c r="T74" s="338"/>
      <c r="U74" s="291"/>
      <c r="V74" s="236"/>
      <c r="W74" s="237" t="e">
        <f t="shared" si="18"/>
        <v>#DIV/0!</v>
      </c>
      <c r="X74" s="238" t="e">
        <f t="shared" si="19"/>
        <v>#DIV/0!</v>
      </c>
      <c r="Y74" s="291"/>
      <c r="Z74" s="291"/>
      <c r="AA74" s="291"/>
      <c r="AB74" s="239"/>
      <c r="AC74" s="237" t="e">
        <f t="shared" si="20"/>
        <v>#DIV/0!</v>
      </c>
      <c r="AD74" s="238" t="e">
        <f t="shared" si="21"/>
        <v>#DIV/0!</v>
      </c>
      <c r="AE74" s="291"/>
      <c r="AF74" s="291"/>
      <c r="AG74" s="291"/>
      <c r="AH74" s="239"/>
      <c r="AI74" s="237" t="e">
        <f t="shared" si="14"/>
        <v>#DIV/0!</v>
      </c>
      <c r="AJ74" s="238" t="e">
        <f t="shared" si="22"/>
        <v>#DIV/0!</v>
      </c>
      <c r="AK74" s="291"/>
      <c r="AL74" s="291"/>
      <c r="AM74" s="291"/>
      <c r="AN74" s="239"/>
      <c r="AO74" s="237" t="e">
        <f t="shared" si="15"/>
        <v>#DIV/0!</v>
      </c>
      <c r="AP74" s="238" t="e">
        <f t="shared" si="23"/>
        <v>#DIV/0!</v>
      </c>
      <c r="AQ74" s="291"/>
      <c r="AR74" s="291"/>
      <c r="AS74" s="291"/>
      <c r="AT74" s="239"/>
      <c r="AU74" s="237" t="e">
        <f t="shared" si="24"/>
        <v>#DIV/0!</v>
      </c>
      <c r="AV74" s="238" t="e">
        <f t="shared" si="25"/>
        <v>#DIV/0!</v>
      </c>
      <c r="AW74" s="291"/>
      <c r="AX74" s="291"/>
      <c r="AY74" s="291"/>
    </row>
    <row r="75" spans="1:51" s="48" customFormat="1" ht="38.25" x14ac:dyDescent="0.25">
      <c r="A75" s="306">
        <v>4</v>
      </c>
      <c r="B75" s="306" t="s">
        <v>278</v>
      </c>
      <c r="C75" s="306">
        <v>43001</v>
      </c>
      <c r="D75" s="306" t="s">
        <v>329</v>
      </c>
      <c r="E75" s="307" t="s">
        <v>390</v>
      </c>
      <c r="F75" s="306" t="str">
        <f t="shared" si="12"/>
        <v>43001VENT_</v>
      </c>
      <c r="G75" s="306" t="str">
        <f t="shared" si="16"/>
        <v>43001VENT__</v>
      </c>
      <c r="H75" s="308" t="s">
        <v>563</v>
      </c>
      <c r="I75" s="309" t="s">
        <v>12</v>
      </c>
      <c r="J75" s="306" t="s">
        <v>11</v>
      </c>
      <c r="K75" s="309"/>
      <c r="L75" s="309"/>
      <c r="M75" s="309" t="s">
        <v>10</v>
      </c>
      <c r="N75" s="310">
        <v>3</v>
      </c>
      <c r="O75" s="358"/>
      <c r="P75" s="359"/>
      <c r="Q75" s="340">
        <f t="shared" si="13"/>
        <v>0</v>
      </c>
      <c r="R75" s="341">
        <f t="shared" si="38"/>
        <v>0</v>
      </c>
      <c r="S75" s="342">
        <f>SUM(Q75:Q77)</f>
        <v>0</v>
      </c>
      <c r="T75" s="342">
        <f>SUM(R75:R77)</f>
        <v>0</v>
      </c>
      <c r="U75" s="312"/>
      <c r="V75" s="236"/>
      <c r="W75" s="237" t="e">
        <f t="shared" si="18"/>
        <v>#DIV/0!</v>
      </c>
      <c r="X75" s="238" t="e">
        <f t="shared" si="19"/>
        <v>#DIV/0!</v>
      </c>
      <c r="Y75" s="312" t="e">
        <f>SUM(W75:W77)</f>
        <v>#DIV/0!</v>
      </c>
      <c r="Z75" s="312" t="e">
        <f>SUM(X75:X77)</f>
        <v>#DIV/0!</v>
      </c>
      <c r="AA75" s="312"/>
      <c r="AB75" s="239"/>
      <c r="AC75" s="237" t="e">
        <f t="shared" si="20"/>
        <v>#DIV/0!</v>
      </c>
      <c r="AD75" s="238" t="e">
        <f t="shared" si="21"/>
        <v>#DIV/0!</v>
      </c>
      <c r="AE75" s="312" t="e">
        <f>SUM(AC75:AC77)</f>
        <v>#DIV/0!</v>
      </c>
      <c r="AF75" s="312" t="e">
        <f>SUM(AD75:AD77)</f>
        <v>#DIV/0!</v>
      </c>
      <c r="AG75" s="312"/>
      <c r="AH75" s="239"/>
      <c r="AI75" s="237" t="e">
        <f t="shared" si="14"/>
        <v>#DIV/0!</v>
      </c>
      <c r="AJ75" s="238" t="e">
        <f t="shared" si="22"/>
        <v>#DIV/0!</v>
      </c>
      <c r="AK75" s="312" t="e">
        <f>SUM(AI75:AI77)</f>
        <v>#DIV/0!</v>
      </c>
      <c r="AL75" s="312" t="e">
        <f>SUM(AJ75:AJ77)</f>
        <v>#DIV/0!</v>
      </c>
      <c r="AM75" s="312"/>
      <c r="AN75" s="239"/>
      <c r="AO75" s="237" t="e">
        <f t="shared" si="15"/>
        <v>#DIV/0!</v>
      </c>
      <c r="AP75" s="238" t="e">
        <f t="shared" si="23"/>
        <v>#DIV/0!</v>
      </c>
      <c r="AQ75" s="312" t="e">
        <f>SUM(AO75:AO77)</f>
        <v>#DIV/0!</v>
      </c>
      <c r="AR75" s="312" t="e">
        <f>SUM(AP75:AP77)</f>
        <v>#DIV/0!</v>
      </c>
      <c r="AS75" s="312"/>
      <c r="AT75" s="239"/>
      <c r="AU75" s="237" t="e">
        <f t="shared" si="24"/>
        <v>#DIV/0!</v>
      </c>
      <c r="AV75" s="238" t="e">
        <f t="shared" si="25"/>
        <v>#DIV/0!</v>
      </c>
      <c r="AW75" s="312" t="e">
        <f>SUM(AU75:AU77)</f>
        <v>#DIV/0!</v>
      </c>
      <c r="AX75" s="312" t="e">
        <f>SUM(AV75:AV77)</f>
        <v>#DIV/0!</v>
      </c>
      <c r="AY75" s="312"/>
    </row>
    <row r="76" spans="1:51" s="48" customFormat="1" ht="38.25" x14ac:dyDescent="0.25">
      <c r="A76" s="159">
        <v>4</v>
      </c>
      <c r="B76" s="159" t="s">
        <v>278</v>
      </c>
      <c r="C76" s="159" t="s">
        <v>279</v>
      </c>
      <c r="D76" s="159" t="s">
        <v>329</v>
      </c>
      <c r="E76" s="302" t="s">
        <v>390</v>
      </c>
      <c r="F76" s="159" t="str">
        <f t="shared" si="12"/>
        <v>043001VENT_</v>
      </c>
      <c r="G76" s="159" t="str">
        <f t="shared" si="16"/>
        <v>043001VENT__</v>
      </c>
      <c r="H76" s="160" t="s">
        <v>564</v>
      </c>
      <c r="I76" s="244" t="s">
        <v>12</v>
      </c>
      <c r="J76" s="159" t="s">
        <v>11</v>
      </c>
      <c r="K76" s="244"/>
      <c r="L76" s="244"/>
      <c r="M76" s="244" t="s">
        <v>10</v>
      </c>
      <c r="N76" s="246">
        <v>3</v>
      </c>
      <c r="O76" s="348"/>
      <c r="P76" s="349"/>
      <c r="Q76" s="327">
        <f t="shared" si="13"/>
        <v>0</v>
      </c>
      <c r="R76" s="343">
        <f t="shared" si="38"/>
        <v>0</v>
      </c>
      <c r="S76" s="344"/>
      <c r="T76" s="344"/>
      <c r="U76" s="313"/>
      <c r="V76" s="236"/>
      <c r="W76" s="237" t="e">
        <f t="shared" si="18"/>
        <v>#DIV/0!</v>
      </c>
      <c r="X76" s="238" t="e">
        <f t="shared" si="19"/>
        <v>#DIV/0!</v>
      </c>
      <c r="Y76" s="313"/>
      <c r="Z76" s="313"/>
      <c r="AA76" s="313"/>
      <c r="AB76" s="239"/>
      <c r="AC76" s="237" t="e">
        <f t="shared" si="20"/>
        <v>#DIV/0!</v>
      </c>
      <c r="AD76" s="238" t="e">
        <f t="shared" si="21"/>
        <v>#DIV/0!</v>
      </c>
      <c r="AE76" s="313"/>
      <c r="AF76" s="313"/>
      <c r="AG76" s="313"/>
      <c r="AH76" s="239"/>
      <c r="AI76" s="237" t="e">
        <f t="shared" si="14"/>
        <v>#DIV/0!</v>
      </c>
      <c r="AJ76" s="238" t="e">
        <f t="shared" si="22"/>
        <v>#DIV/0!</v>
      </c>
      <c r="AK76" s="313"/>
      <c r="AL76" s="313"/>
      <c r="AM76" s="313"/>
      <c r="AN76" s="239"/>
      <c r="AO76" s="237" t="e">
        <f t="shared" si="15"/>
        <v>#DIV/0!</v>
      </c>
      <c r="AP76" s="238" t="e">
        <f t="shared" si="23"/>
        <v>#DIV/0!</v>
      </c>
      <c r="AQ76" s="313"/>
      <c r="AR76" s="313"/>
      <c r="AS76" s="313"/>
      <c r="AT76" s="239"/>
      <c r="AU76" s="237" t="e">
        <f t="shared" si="24"/>
        <v>#DIV/0!</v>
      </c>
      <c r="AV76" s="238" t="e">
        <f t="shared" si="25"/>
        <v>#DIV/0!</v>
      </c>
      <c r="AW76" s="313"/>
      <c r="AX76" s="313"/>
      <c r="AY76" s="313"/>
    </row>
    <row r="77" spans="1:51" s="48" customFormat="1" ht="76.5" x14ac:dyDescent="0.25">
      <c r="A77" s="159">
        <v>4</v>
      </c>
      <c r="B77" s="159" t="s">
        <v>278</v>
      </c>
      <c r="C77" s="159" t="s">
        <v>279</v>
      </c>
      <c r="D77" s="159" t="s">
        <v>329</v>
      </c>
      <c r="E77" s="314" t="s">
        <v>465</v>
      </c>
      <c r="F77" s="159" t="str">
        <f t="shared" si="12"/>
        <v>043001SSTA_Secon</v>
      </c>
      <c r="G77" s="159" t="str">
        <f t="shared" si="16"/>
        <v>043001SSTA_Secon_</v>
      </c>
      <c r="H77" s="160" t="s">
        <v>429</v>
      </c>
      <c r="I77" s="244" t="s">
        <v>19</v>
      </c>
      <c r="J77" s="159" t="s">
        <v>13</v>
      </c>
      <c r="K77" s="315" t="s">
        <v>473</v>
      </c>
      <c r="L77" s="244"/>
      <c r="M77" s="244" t="s">
        <v>10</v>
      </c>
      <c r="N77" s="246">
        <v>3</v>
      </c>
      <c r="O77" s="348"/>
      <c r="P77" s="349"/>
      <c r="Q77" s="327">
        <f t="shared" si="13"/>
        <v>0</v>
      </c>
      <c r="R77" s="343">
        <f t="shared" si="38"/>
        <v>0</v>
      </c>
      <c r="S77" s="345"/>
      <c r="T77" s="345"/>
      <c r="U77" s="316"/>
      <c r="V77" s="236"/>
      <c r="W77" s="237" t="e">
        <f t="shared" si="18"/>
        <v>#DIV/0!</v>
      </c>
      <c r="X77" s="238" t="e">
        <f t="shared" si="19"/>
        <v>#DIV/0!</v>
      </c>
      <c r="Y77" s="316"/>
      <c r="Z77" s="316"/>
      <c r="AA77" s="316"/>
      <c r="AB77" s="239"/>
      <c r="AC77" s="237" t="e">
        <f t="shared" si="20"/>
        <v>#DIV/0!</v>
      </c>
      <c r="AD77" s="238" t="e">
        <f t="shared" si="21"/>
        <v>#DIV/0!</v>
      </c>
      <c r="AE77" s="316"/>
      <c r="AF77" s="316"/>
      <c r="AG77" s="316"/>
      <c r="AH77" s="239"/>
      <c r="AI77" s="237" t="e">
        <f t="shared" si="14"/>
        <v>#DIV/0!</v>
      </c>
      <c r="AJ77" s="238" t="e">
        <f t="shared" si="22"/>
        <v>#DIV/0!</v>
      </c>
      <c r="AK77" s="316"/>
      <c r="AL77" s="316"/>
      <c r="AM77" s="316"/>
      <c r="AN77" s="239"/>
      <c r="AO77" s="237" t="e">
        <f t="shared" si="15"/>
        <v>#DIV/0!</v>
      </c>
      <c r="AP77" s="238" t="e">
        <f t="shared" si="23"/>
        <v>#DIV/0!</v>
      </c>
      <c r="AQ77" s="316"/>
      <c r="AR77" s="316"/>
      <c r="AS77" s="316"/>
      <c r="AT77" s="239"/>
      <c r="AU77" s="237" t="e">
        <f t="shared" si="24"/>
        <v>#DIV/0!</v>
      </c>
      <c r="AV77" s="238" t="e">
        <f t="shared" si="25"/>
        <v>#DIV/0!</v>
      </c>
      <c r="AW77" s="316"/>
      <c r="AX77" s="316"/>
      <c r="AY77" s="316"/>
    </row>
    <row r="78" spans="1:51" s="48" customFormat="1" ht="9.9499999999999993" hidden="1" customHeight="1" x14ac:dyDescent="0.25">
      <c r="A78" s="158"/>
      <c r="B78" s="159"/>
      <c r="C78" s="159"/>
      <c r="D78" s="159"/>
      <c r="E78" s="159"/>
      <c r="F78" s="159" t="str">
        <f t="shared" si="12"/>
        <v>_</v>
      </c>
      <c r="G78" s="159" t="str">
        <f>CONCATENATE(C78,J78,M78,K78,M78,L78)</f>
        <v>__</v>
      </c>
      <c r="H78" s="159"/>
      <c r="I78" s="244"/>
      <c r="J78" s="159"/>
      <c r="K78" s="244"/>
      <c r="L78" s="244"/>
      <c r="M78" s="244" t="s">
        <v>10</v>
      </c>
      <c r="N78" s="246"/>
      <c r="O78" s="247"/>
      <c r="P78" s="248"/>
      <c r="Q78" s="237">
        <f t="shared" si="13"/>
        <v>0</v>
      </c>
      <c r="R78" s="238">
        <f t="shared" si="38"/>
        <v>0</v>
      </c>
      <c r="S78" s="317"/>
      <c r="T78" s="317"/>
      <c r="U78" s="318"/>
      <c r="V78" s="236"/>
      <c r="W78" s="237" t="e">
        <f t="shared" si="18"/>
        <v>#DIV/0!</v>
      </c>
      <c r="X78" s="238" t="e">
        <f t="shared" si="19"/>
        <v>#DIV/0!</v>
      </c>
      <c r="Y78" s="317"/>
      <c r="Z78" s="317"/>
      <c r="AA78" s="318"/>
      <c r="AB78" s="239"/>
      <c r="AC78" s="237" t="e">
        <f t="shared" si="20"/>
        <v>#DIV/0!</v>
      </c>
      <c r="AD78" s="238" t="e">
        <f t="shared" si="21"/>
        <v>#DIV/0!</v>
      </c>
      <c r="AE78" s="317"/>
      <c r="AF78" s="317"/>
      <c r="AG78" s="318"/>
      <c r="AH78" s="239"/>
      <c r="AI78" s="237" t="e">
        <f t="shared" si="14"/>
        <v>#DIV/0!</v>
      </c>
      <c r="AJ78" s="238" t="e">
        <f t="shared" si="22"/>
        <v>#DIV/0!</v>
      </c>
      <c r="AK78" s="317"/>
      <c r="AL78" s="317"/>
      <c r="AM78" s="318"/>
      <c r="AN78" s="239"/>
      <c r="AO78" s="237" t="e">
        <f t="shared" si="15"/>
        <v>#DIV/0!</v>
      </c>
      <c r="AP78" s="238" t="e">
        <f t="shared" si="23"/>
        <v>#DIV/0!</v>
      </c>
      <c r="AQ78" s="317"/>
      <c r="AR78" s="317"/>
      <c r="AS78" s="318"/>
      <c r="AT78" s="239"/>
      <c r="AU78" s="237" t="e">
        <f t="shared" si="24"/>
        <v>#DIV/0!</v>
      </c>
      <c r="AV78" s="238" t="e">
        <f t="shared" si="25"/>
        <v>#DIV/0!</v>
      </c>
      <c r="AW78" s="317"/>
      <c r="AX78" s="317"/>
      <c r="AY78" s="318"/>
    </row>
    <row r="79" spans="1:51" s="48" customFormat="1" ht="9.9499999999999993" hidden="1" customHeight="1" x14ac:dyDescent="0.25">
      <c r="A79" s="158"/>
      <c r="B79" s="159"/>
      <c r="C79" s="159"/>
      <c r="D79" s="159"/>
      <c r="E79" s="159"/>
      <c r="F79" s="159" t="str">
        <f t="shared" si="12"/>
        <v>_</v>
      </c>
      <c r="G79" s="159" t="str">
        <f t="shared" si="16"/>
        <v>__</v>
      </c>
      <c r="H79" s="159"/>
      <c r="I79" s="244"/>
      <c r="J79" s="159"/>
      <c r="K79" s="244"/>
      <c r="L79" s="244"/>
      <c r="M79" s="244" t="s">
        <v>10</v>
      </c>
      <c r="N79" s="246"/>
      <c r="O79" s="247"/>
      <c r="P79" s="248"/>
      <c r="Q79" s="237">
        <f t="shared" si="13"/>
        <v>0</v>
      </c>
      <c r="R79" s="238">
        <f t="shared" si="38"/>
        <v>0</v>
      </c>
      <c r="S79" s="317"/>
      <c r="T79" s="317"/>
      <c r="U79" s="318"/>
      <c r="V79" s="236"/>
      <c r="W79" s="237" t="e">
        <f t="shared" si="18"/>
        <v>#DIV/0!</v>
      </c>
      <c r="X79" s="238" t="e">
        <f t="shared" si="19"/>
        <v>#DIV/0!</v>
      </c>
      <c r="Y79" s="317"/>
      <c r="Z79" s="317"/>
      <c r="AA79" s="318"/>
      <c r="AB79" s="239"/>
      <c r="AC79" s="237" t="e">
        <f t="shared" si="20"/>
        <v>#DIV/0!</v>
      </c>
      <c r="AD79" s="238" t="e">
        <f t="shared" si="21"/>
        <v>#DIV/0!</v>
      </c>
      <c r="AE79" s="317"/>
      <c r="AF79" s="317"/>
      <c r="AG79" s="318"/>
      <c r="AH79" s="239"/>
      <c r="AI79" s="237" t="e">
        <f t="shared" si="14"/>
        <v>#DIV/0!</v>
      </c>
      <c r="AJ79" s="238" t="e">
        <f t="shared" si="22"/>
        <v>#DIV/0!</v>
      </c>
      <c r="AK79" s="317"/>
      <c r="AL79" s="317"/>
      <c r="AM79" s="318"/>
      <c r="AN79" s="239"/>
      <c r="AO79" s="237" t="e">
        <f t="shared" si="15"/>
        <v>#DIV/0!</v>
      </c>
      <c r="AP79" s="238" t="e">
        <f t="shared" si="23"/>
        <v>#DIV/0!</v>
      </c>
      <c r="AQ79" s="317"/>
      <c r="AR79" s="317"/>
      <c r="AS79" s="318"/>
      <c r="AT79" s="239"/>
      <c r="AU79" s="237" t="e">
        <f t="shared" si="24"/>
        <v>#DIV/0!</v>
      </c>
      <c r="AV79" s="238" t="e">
        <f t="shared" si="25"/>
        <v>#DIV/0!</v>
      </c>
      <c r="AW79" s="317"/>
      <c r="AX79" s="317"/>
      <c r="AY79" s="318"/>
    </row>
    <row r="80" spans="1:51" s="48" customFormat="1" ht="9.9499999999999993" hidden="1" customHeight="1" x14ac:dyDescent="0.25">
      <c r="A80" s="158"/>
      <c r="B80" s="159"/>
      <c r="C80" s="159"/>
      <c r="D80" s="159"/>
      <c r="E80" s="159"/>
      <c r="F80" s="159" t="str">
        <f t="shared" si="12"/>
        <v>_</v>
      </c>
      <c r="G80" s="159" t="str">
        <f t="shared" si="16"/>
        <v>__</v>
      </c>
      <c r="H80" s="159"/>
      <c r="I80" s="244"/>
      <c r="J80" s="159"/>
      <c r="K80" s="244"/>
      <c r="L80" s="244"/>
      <c r="M80" s="244" t="s">
        <v>10</v>
      </c>
      <c r="N80" s="246"/>
      <c r="O80" s="247"/>
      <c r="P80" s="248"/>
      <c r="Q80" s="237">
        <f t="shared" si="13"/>
        <v>0</v>
      </c>
      <c r="R80" s="238">
        <f t="shared" si="38"/>
        <v>0</v>
      </c>
      <c r="S80" s="317"/>
      <c r="T80" s="317"/>
      <c r="U80" s="318"/>
      <c r="V80" s="236"/>
      <c r="W80" s="237" t="e">
        <f t="shared" si="18"/>
        <v>#DIV/0!</v>
      </c>
      <c r="X80" s="238" t="e">
        <f t="shared" si="19"/>
        <v>#DIV/0!</v>
      </c>
      <c r="Y80" s="317"/>
      <c r="Z80" s="317"/>
      <c r="AA80" s="318"/>
      <c r="AB80" s="239"/>
      <c r="AC80" s="237" t="e">
        <f t="shared" si="20"/>
        <v>#DIV/0!</v>
      </c>
      <c r="AD80" s="238" t="e">
        <f t="shared" si="21"/>
        <v>#DIV/0!</v>
      </c>
      <c r="AE80" s="317"/>
      <c r="AF80" s="317"/>
      <c r="AG80" s="318"/>
      <c r="AH80" s="239"/>
      <c r="AI80" s="237" t="e">
        <f t="shared" si="14"/>
        <v>#DIV/0!</v>
      </c>
      <c r="AJ80" s="238" t="e">
        <f t="shared" si="22"/>
        <v>#DIV/0!</v>
      </c>
      <c r="AK80" s="317"/>
      <c r="AL80" s="317"/>
      <c r="AM80" s="318"/>
      <c r="AN80" s="239"/>
      <c r="AO80" s="237" t="e">
        <f t="shared" si="15"/>
        <v>#DIV/0!</v>
      </c>
      <c r="AP80" s="238" t="e">
        <f t="shared" si="23"/>
        <v>#DIV/0!</v>
      </c>
      <c r="AQ80" s="317"/>
      <c r="AR80" s="317"/>
      <c r="AS80" s="318"/>
      <c r="AT80" s="239"/>
      <c r="AU80" s="237" t="e">
        <f t="shared" si="24"/>
        <v>#DIV/0!</v>
      </c>
      <c r="AV80" s="238" t="e">
        <f t="shared" si="25"/>
        <v>#DIV/0!</v>
      </c>
      <c r="AW80" s="317"/>
      <c r="AX80" s="317"/>
      <c r="AY80" s="318"/>
    </row>
    <row r="81" spans="1:51" s="48" customFormat="1" ht="9.9499999999999993" hidden="1" customHeight="1" x14ac:dyDescent="0.25">
      <c r="A81" s="158"/>
      <c r="B81" s="159"/>
      <c r="C81" s="159"/>
      <c r="D81" s="159"/>
      <c r="E81" s="159"/>
      <c r="F81" s="159" t="str">
        <f t="shared" si="12"/>
        <v>_</v>
      </c>
      <c r="G81" s="159" t="str">
        <f t="shared" si="16"/>
        <v>__</v>
      </c>
      <c r="H81" s="159"/>
      <c r="I81" s="244"/>
      <c r="J81" s="159"/>
      <c r="K81" s="244"/>
      <c r="L81" s="244"/>
      <c r="M81" s="244" t="s">
        <v>10</v>
      </c>
      <c r="N81" s="246"/>
      <c r="O81" s="247"/>
      <c r="P81" s="248"/>
      <c r="Q81" s="237">
        <f t="shared" si="13"/>
        <v>0</v>
      </c>
      <c r="R81" s="238">
        <f t="shared" si="38"/>
        <v>0</v>
      </c>
      <c r="S81" s="317"/>
      <c r="T81" s="317"/>
      <c r="U81" s="318"/>
      <c r="V81" s="236"/>
      <c r="W81" s="237" t="e">
        <f t="shared" si="18"/>
        <v>#DIV/0!</v>
      </c>
      <c r="X81" s="238" t="e">
        <f t="shared" si="19"/>
        <v>#DIV/0!</v>
      </c>
      <c r="Y81" s="317"/>
      <c r="Z81" s="317"/>
      <c r="AA81" s="318"/>
      <c r="AB81" s="239"/>
      <c r="AC81" s="237" t="e">
        <f t="shared" si="20"/>
        <v>#DIV/0!</v>
      </c>
      <c r="AD81" s="238" t="e">
        <f t="shared" si="21"/>
        <v>#DIV/0!</v>
      </c>
      <c r="AE81" s="317"/>
      <c r="AF81" s="317"/>
      <c r="AG81" s="318"/>
      <c r="AH81" s="239"/>
      <c r="AI81" s="237" t="e">
        <f t="shared" si="14"/>
        <v>#DIV/0!</v>
      </c>
      <c r="AJ81" s="238" t="e">
        <f t="shared" si="22"/>
        <v>#DIV/0!</v>
      </c>
      <c r="AK81" s="317"/>
      <c r="AL81" s="317"/>
      <c r="AM81" s="318"/>
      <c r="AN81" s="239"/>
      <c r="AO81" s="237" t="e">
        <f t="shared" si="15"/>
        <v>#DIV/0!</v>
      </c>
      <c r="AP81" s="238" t="e">
        <f t="shared" si="23"/>
        <v>#DIV/0!</v>
      </c>
      <c r="AQ81" s="317"/>
      <c r="AR81" s="317"/>
      <c r="AS81" s="318"/>
      <c r="AT81" s="239"/>
      <c r="AU81" s="237" t="e">
        <f t="shared" si="24"/>
        <v>#DIV/0!</v>
      </c>
      <c r="AV81" s="238" t="e">
        <f t="shared" si="25"/>
        <v>#DIV/0!</v>
      </c>
      <c r="AW81" s="317"/>
      <c r="AX81" s="317"/>
      <c r="AY81" s="318"/>
    </row>
    <row r="82" spans="1:51" ht="9.9499999999999993" hidden="1" customHeight="1" x14ac:dyDescent="0.25">
      <c r="A82" s="319"/>
      <c r="B82" s="319"/>
      <c r="C82" s="319"/>
      <c r="D82" s="319"/>
      <c r="E82" s="320"/>
      <c r="F82" s="320"/>
      <c r="G82" s="320"/>
      <c r="H82" s="319"/>
      <c r="I82" s="319"/>
      <c r="J82" s="319"/>
      <c r="K82" s="319"/>
      <c r="L82" s="319"/>
      <c r="M82" s="319"/>
      <c r="N82" s="321"/>
      <c r="O82" s="322"/>
      <c r="P82" s="323"/>
      <c r="Q82" s="322"/>
      <c r="R82" s="322"/>
      <c r="S82" s="322">
        <f>SUM(S20:S81)</f>
        <v>0</v>
      </c>
      <c r="T82" s="322">
        <f t="shared" ref="T82:AX82" si="109">SUM(T20:T81)</f>
        <v>0</v>
      </c>
      <c r="U82" s="322"/>
      <c r="V82" s="322"/>
      <c r="W82" s="322" t="e">
        <f t="shared" si="109"/>
        <v>#DIV/0!</v>
      </c>
      <c r="X82" s="322" t="e">
        <f t="shared" si="109"/>
        <v>#DIV/0!</v>
      </c>
      <c r="Y82" s="322" t="e">
        <f t="shared" si="109"/>
        <v>#DIV/0!</v>
      </c>
      <c r="Z82" s="322" t="e">
        <f t="shared" si="109"/>
        <v>#DIV/0!</v>
      </c>
      <c r="AA82" s="322"/>
      <c r="AB82" s="322"/>
      <c r="AC82" s="322" t="e">
        <f t="shared" si="109"/>
        <v>#DIV/0!</v>
      </c>
      <c r="AD82" s="322" t="e">
        <f t="shared" si="109"/>
        <v>#DIV/0!</v>
      </c>
      <c r="AE82" s="322" t="e">
        <f t="shared" si="109"/>
        <v>#DIV/0!</v>
      </c>
      <c r="AF82" s="322" t="e">
        <f t="shared" si="109"/>
        <v>#DIV/0!</v>
      </c>
      <c r="AG82" s="322"/>
      <c r="AH82" s="322"/>
      <c r="AI82" s="322" t="e">
        <f t="shared" si="109"/>
        <v>#DIV/0!</v>
      </c>
      <c r="AJ82" s="322" t="e">
        <f t="shared" si="109"/>
        <v>#DIV/0!</v>
      </c>
      <c r="AK82" s="322" t="e">
        <f t="shared" si="109"/>
        <v>#DIV/0!</v>
      </c>
      <c r="AL82" s="322" t="e">
        <f t="shared" si="109"/>
        <v>#DIV/0!</v>
      </c>
      <c r="AM82" s="322"/>
      <c r="AN82" s="322"/>
      <c r="AO82" s="322" t="e">
        <f t="shared" si="109"/>
        <v>#DIV/0!</v>
      </c>
      <c r="AP82" s="322" t="e">
        <f t="shared" si="109"/>
        <v>#DIV/0!</v>
      </c>
      <c r="AQ82" s="322" t="e">
        <f>SUM(AQ20:AQ81)</f>
        <v>#DIV/0!</v>
      </c>
      <c r="AR82" s="322" t="e">
        <f t="shared" si="109"/>
        <v>#DIV/0!</v>
      </c>
      <c r="AS82" s="322"/>
      <c r="AT82" s="322"/>
      <c r="AU82" s="322" t="e">
        <f t="shared" si="109"/>
        <v>#DIV/0!</v>
      </c>
      <c r="AV82" s="322" t="e">
        <f t="shared" si="109"/>
        <v>#DIV/0!</v>
      </c>
      <c r="AW82" s="322" t="e">
        <f t="shared" si="109"/>
        <v>#DIV/0!</v>
      </c>
      <c r="AX82" s="322" t="e">
        <f t="shared" si="109"/>
        <v>#DIV/0!</v>
      </c>
      <c r="AY82" s="322"/>
    </row>
    <row r="83" spans="1:51" ht="9.9499999999999993" hidden="1" customHeight="1" x14ac:dyDescent="0.25"/>
  </sheetData>
  <sheetProtection algorithmName="SHA-512" hashValue="r7a8EB8QO+eU9NLibHugHCREg6B2qL10ZSZHB3KOGGX0PCMYov99t+pkd09aJqrMvHTYvJcaDtIWW1mT6clr6A==" saltValue="i0Lolcugw8dCR4bTa1tt3Q==" spinCount="100000" sheet="1" objects="1" scenarios="1"/>
  <autoFilter ref="A19:AY81"/>
  <dataConsolidate/>
  <mergeCells count="82">
    <mergeCell ref="AW75:AW77"/>
    <mergeCell ref="AX75:AX77"/>
    <mergeCell ref="AY75:AY77"/>
    <mergeCell ref="AL75:AL77"/>
    <mergeCell ref="AM75:AM77"/>
    <mergeCell ref="AQ75:AQ77"/>
    <mergeCell ref="AR75:AR77"/>
    <mergeCell ref="AS75:AS77"/>
    <mergeCell ref="AN20:AN81"/>
    <mergeCell ref="AT20:AT81"/>
    <mergeCell ref="AL20:AL56"/>
    <mergeCell ref="AL57:AL60"/>
    <mergeCell ref="AL61:AL74"/>
    <mergeCell ref="AQ20:AQ56"/>
    <mergeCell ref="AR20:AR56"/>
    <mergeCell ref="AQ57:AQ60"/>
    <mergeCell ref="AA75:AA77"/>
    <mergeCell ref="AE75:AE77"/>
    <mergeCell ref="AF75:AF77"/>
    <mergeCell ref="AG75:AG77"/>
    <mergeCell ref="AK75:AK77"/>
    <mergeCell ref="AH20:AH81"/>
    <mergeCell ref="AB20:AB81"/>
    <mergeCell ref="AK20:AK56"/>
    <mergeCell ref="AK57:AK60"/>
    <mergeCell ref="AK61:AK74"/>
    <mergeCell ref="S75:S77"/>
    <mergeCell ref="T75:T77"/>
    <mergeCell ref="U75:U77"/>
    <mergeCell ref="Y75:Y77"/>
    <mergeCell ref="Z75:Z77"/>
    <mergeCell ref="V20:V81"/>
    <mergeCell ref="Y20:Y56"/>
    <mergeCell ref="Z20:Z56"/>
    <mergeCell ref="Y57:Y60"/>
    <mergeCell ref="Z57:Z60"/>
    <mergeCell ref="Y61:Y74"/>
    <mergeCell ref="Z61:Z74"/>
    <mergeCell ref="S20:S56"/>
    <mergeCell ref="T20:T56"/>
    <mergeCell ref="U20:U56"/>
    <mergeCell ref="S57:S60"/>
    <mergeCell ref="S61:S74"/>
    <mergeCell ref="T57:T60"/>
    <mergeCell ref="U57:U60"/>
    <mergeCell ref="T61:T74"/>
    <mergeCell ref="U61:U74"/>
    <mergeCell ref="A2:C2"/>
    <mergeCell ref="A4:C4"/>
    <mergeCell ref="A6:B6"/>
    <mergeCell ref="A7:C7"/>
    <mergeCell ref="O18:P18"/>
    <mergeCell ref="AR57:AR60"/>
    <mergeCell ref="AQ61:AQ74"/>
    <mergeCell ref="AA20:AA56"/>
    <mergeCell ref="AA57:AA60"/>
    <mergeCell ref="AA61:AA74"/>
    <mergeCell ref="AG20:AG56"/>
    <mergeCell ref="AG57:AG60"/>
    <mergeCell ref="AG61:AG74"/>
    <mergeCell ref="AE20:AE56"/>
    <mergeCell ref="AF20:AF56"/>
    <mergeCell ref="AE57:AE60"/>
    <mergeCell ref="AF57:AF60"/>
    <mergeCell ref="AE61:AE74"/>
    <mergeCell ref="AF61:AF74"/>
    <mergeCell ref="AY20:AY56"/>
    <mergeCell ref="AY57:AY60"/>
    <mergeCell ref="AY61:AY74"/>
    <mergeCell ref="AM20:AM56"/>
    <mergeCell ref="AM57:AM60"/>
    <mergeCell ref="AM61:AM74"/>
    <mergeCell ref="AS20:AS56"/>
    <mergeCell ref="AS57:AS60"/>
    <mergeCell ref="AS61:AS74"/>
    <mergeCell ref="AR61:AR74"/>
    <mergeCell ref="AW20:AW56"/>
    <mergeCell ref="AX20:AX56"/>
    <mergeCell ref="AW57:AW60"/>
    <mergeCell ref="AX57:AX60"/>
    <mergeCell ref="AW61:AW74"/>
    <mergeCell ref="AX61:AX74"/>
  </mergeCells>
  <conditionalFormatting sqref="F50:F51 F53:F65 F74:F81 F69:F72 F20:F29 F31:F48">
    <cfRule type="expression" dxfId="61" priority="59">
      <formula>ISBLANK(#REF!)</formula>
    </cfRule>
  </conditionalFormatting>
  <conditionalFormatting sqref="F49">
    <cfRule type="expression" dxfId="60" priority="9">
      <formula>ISBLANK(#REF!)</formula>
    </cfRule>
  </conditionalFormatting>
  <conditionalFormatting sqref="F52">
    <cfRule type="expression" dxfId="59" priority="8">
      <formula>ISBLANK(#REF!)</formula>
    </cfRule>
  </conditionalFormatting>
  <conditionalFormatting sqref="F67">
    <cfRule type="expression" dxfId="58" priority="7">
      <formula>ISBLANK(#REF!)</formula>
    </cfRule>
  </conditionalFormatting>
  <conditionalFormatting sqref="F68">
    <cfRule type="expression" dxfId="57" priority="6">
      <formula>ISBLANK(#REF!)</formula>
    </cfRule>
  </conditionalFormatting>
  <conditionalFormatting sqref="F66">
    <cfRule type="expression" dxfId="56" priority="5">
      <formula>ISBLANK(#REF!)</formula>
    </cfRule>
  </conditionalFormatting>
  <conditionalFormatting sqref="F73">
    <cfRule type="expression" dxfId="55" priority="4">
      <formula>ISBLANK(#REF!)</formula>
    </cfRule>
  </conditionalFormatting>
  <conditionalFormatting sqref="F30">
    <cfRule type="expression" dxfId="54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Liste_D!$B$2:$B$62</xm:f>
          </x14:formula1>
          <xm:sqref>J20:J81</xm:sqref>
        </x14:dataValidation>
        <x14:dataValidation type="list" allowBlank="1" showInputMessage="1" showErrorMessage="1">
          <x14:formula1>
            <xm:f>Liste_D!$A$2:$A$17</xm:f>
          </x14:formula1>
          <xm:sqref>I20:I81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9"/>
  <sheetViews>
    <sheetView topLeftCell="V1" zoomScale="112" zoomScaleNormal="112" workbookViewId="0">
      <selection activeCell="AD21" sqref="AD21"/>
    </sheetView>
  </sheetViews>
  <sheetFormatPr baseColWidth="10" defaultColWidth="10.85546875" defaultRowHeight="12.75" outlineLevelCol="2" x14ac:dyDescent="0.2"/>
  <cols>
    <col min="1" max="1" width="16.140625" style="361" bestFit="1" customWidth="1"/>
    <col min="2" max="2" width="23" style="361" bestFit="1" customWidth="1"/>
    <col min="3" max="3" width="10.28515625" style="361" bestFit="1" customWidth="1"/>
    <col min="4" max="4" width="24.5703125" style="361" bestFit="1" customWidth="1"/>
    <col min="5" max="5" width="23.28515625" style="361" bestFit="1" customWidth="1"/>
    <col min="6" max="6" width="32.85546875" style="361" bestFit="1" customWidth="1" outlineLevel="1"/>
    <col min="7" max="7" width="34" style="361" bestFit="1" customWidth="1" outlineLevel="1"/>
    <col min="8" max="8" width="15.5703125" style="361" bestFit="1" customWidth="1" outlineLevel="1"/>
    <col min="9" max="9" width="12" style="361" bestFit="1" customWidth="1" outlineLevel="1"/>
    <col min="10" max="10" width="15.42578125" style="362" bestFit="1" customWidth="1" outlineLevel="1"/>
    <col min="11" max="11" width="16.5703125" style="361" bestFit="1" customWidth="1" outlineLevel="1"/>
    <col min="12" max="12" width="22" style="361" bestFit="1" customWidth="1" outlineLevel="1"/>
    <col min="13" max="13" width="5.5703125" style="361" hidden="1" customWidth="1" outlineLevel="1"/>
    <col min="14" max="14" width="15" style="361" bestFit="1" customWidth="1" outlineLevel="2"/>
    <col min="15" max="15" width="14.28515625" style="361" bestFit="1" customWidth="1" outlineLevel="2"/>
    <col min="16" max="16" width="12.7109375" style="361" bestFit="1" customWidth="1" outlineLevel="2"/>
    <col min="17" max="17" width="14.28515625" style="361" bestFit="1" customWidth="1" outlineLevel="2"/>
    <col min="18" max="18" width="14" style="361" bestFit="1" customWidth="1" outlineLevel="2"/>
    <col min="19" max="19" width="11.85546875" style="361" bestFit="1" customWidth="1" outlineLevel="2"/>
    <col min="20" max="20" width="12.42578125" style="361" bestFit="1" customWidth="1" outlineLevel="2"/>
    <col min="21" max="21" width="17.28515625" style="361" bestFit="1" customWidth="1" outlineLevel="2"/>
    <col min="22" max="22" width="20.140625" style="361" bestFit="1" customWidth="1" outlineLevel="2"/>
    <col min="23" max="23" width="27.7109375" style="361" bestFit="1" customWidth="1" outlineLevel="2"/>
    <col min="24" max="25" width="17.140625" style="361" bestFit="1" customWidth="1" outlineLevel="1"/>
    <col min="26" max="26" width="15.5703125" style="363" bestFit="1" customWidth="1" outlineLevel="1"/>
    <col min="27" max="27" width="15.5703125" style="364" bestFit="1" customWidth="1" outlineLevel="1"/>
    <col min="28" max="28" width="12.7109375" style="364" bestFit="1" customWidth="1" outlineLevel="1"/>
    <col min="29" max="29" width="14.42578125" style="364" bestFit="1" customWidth="1" outlineLevel="1"/>
    <col min="30" max="30" width="12.85546875" style="364" customWidth="1" outlineLevel="1"/>
    <col min="31" max="31" width="15.7109375" style="364" bestFit="1" customWidth="1" outlineLevel="1"/>
    <col min="32" max="32" width="15.5703125" style="363" bestFit="1" customWidth="1"/>
    <col min="33" max="33" width="16.7109375" style="363" bestFit="1" customWidth="1"/>
    <col min="34" max="34" width="0" style="363" hidden="1" customWidth="1"/>
    <col min="35" max="35" width="3.140625" style="363" hidden="1" customWidth="1"/>
    <col min="36" max="36" width="15.42578125" style="363" hidden="1" customWidth="1" outlineLevel="1"/>
    <col min="37" max="37" width="13.140625" style="363" hidden="1" customWidth="1" outlineLevel="1"/>
    <col min="38" max="38" width="11.7109375" style="363" hidden="1" customWidth="1" outlineLevel="1"/>
    <col min="39" max="39" width="13.140625" style="363" hidden="1" customWidth="1" outlineLevel="1"/>
    <col min="40" max="40" width="2.85546875" style="363" hidden="1" customWidth="1"/>
    <col min="41" max="41" width="15.42578125" style="363" hidden="1" customWidth="1" outlineLevel="1"/>
    <col min="42" max="43" width="12.85546875" style="363" hidden="1" customWidth="1" outlineLevel="1"/>
    <col min="44" max="44" width="10.85546875" style="363" hidden="1" customWidth="1" outlineLevel="1"/>
    <col min="45" max="45" width="3.5703125" style="363" hidden="1" customWidth="1"/>
    <col min="46" max="46" width="15.42578125" style="363" hidden="1" customWidth="1" outlineLevel="1"/>
    <col min="47" max="48" width="12.85546875" style="363" hidden="1" customWidth="1" outlineLevel="1"/>
    <col min="49" max="49" width="10.85546875" style="363" hidden="1" customWidth="1" outlineLevel="1"/>
    <col min="50" max="50" width="5.7109375" style="363" hidden="1" customWidth="1"/>
    <col min="51" max="51" width="15.42578125" style="363" hidden="1" customWidth="1" outlineLevel="1"/>
    <col min="52" max="54" width="10.85546875" style="363" hidden="1" customWidth="1" outlineLevel="1"/>
    <col min="55" max="55" width="5" style="363" hidden="1" customWidth="1"/>
    <col min="56" max="56" width="15.42578125" style="363" hidden="1" customWidth="1" outlineLevel="1"/>
    <col min="57" max="59" width="10.85546875" style="361" hidden="1" customWidth="1" outlineLevel="1"/>
    <col min="60" max="60" width="10.85546875" style="361" collapsed="1"/>
    <col min="61" max="16384" width="10.85546875" style="361"/>
  </cols>
  <sheetData>
    <row r="1" spans="1:7" x14ac:dyDescent="0.2">
      <c r="A1" s="360" t="s">
        <v>565</v>
      </c>
      <c r="B1" s="360"/>
      <c r="C1" s="360"/>
    </row>
    <row r="2" spans="1:7" hidden="1" x14ac:dyDescent="0.2">
      <c r="A2" s="365" t="s">
        <v>21</v>
      </c>
      <c r="B2" s="365"/>
      <c r="C2" s="365"/>
      <c r="D2" s="366"/>
      <c r="E2" s="366"/>
      <c r="F2" s="366"/>
      <c r="G2" s="367"/>
    </row>
    <row r="3" spans="1:7" hidden="1" x14ac:dyDescent="0.2">
      <c r="A3" s="366"/>
      <c r="B3" s="366"/>
      <c r="C3" s="366"/>
      <c r="D3" s="366"/>
      <c r="E3" s="366"/>
      <c r="F3" s="366"/>
      <c r="G3" s="367"/>
    </row>
    <row r="4" spans="1:7" hidden="1" x14ac:dyDescent="0.2">
      <c r="A4" s="368" t="s">
        <v>22</v>
      </c>
      <c r="B4" s="369"/>
      <c r="C4" s="369"/>
      <c r="D4" s="366"/>
      <c r="E4" s="366"/>
      <c r="F4" s="366"/>
      <c r="G4" s="367"/>
    </row>
    <row r="5" spans="1:7" hidden="1" x14ac:dyDescent="0.2">
      <c r="A5" s="370"/>
      <c r="B5" s="366"/>
      <c r="C5" s="366"/>
      <c r="D5" s="366"/>
      <c r="E5" s="366"/>
      <c r="F5" s="366"/>
      <c r="G5" s="367"/>
    </row>
    <row r="6" spans="1:7" hidden="1" x14ac:dyDescent="0.2">
      <c r="A6" s="371" t="s">
        <v>23</v>
      </c>
      <c r="B6" s="372"/>
      <c r="C6" s="366"/>
      <c r="D6" s="366"/>
      <c r="E6" s="366"/>
      <c r="F6" s="366"/>
      <c r="G6" s="367"/>
    </row>
    <row r="7" spans="1:7" hidden="1" x14ac:dyDescent="0.2">
      <c r="A7" s="373" t="s">
        <v>24</v>
      </c>
      <c r="B7" s="374"/>
      <c r="C7" s="374"/>
      <c r="D7" s="366"/>
      <c r="E7" s="366"/>
      <c r="F7" s="366"/>
      <c r="G7" s="367"/>
    </row>
    <row r="8" spans="1:7" hidden="1" x14ac:dyDescent="0.2">
      <c r="A8" s="366"/>
      <c r="B8" s="366"/>
      <c r="C8" s="366"/>
      <c r="D8" s="366"/>
      <c r="E8" s="366"/>
      <c r="F8" s="366"/>
      <c r="G8" s="367"/>
    </row>
    <row r="9" spans="1:7" ht="13.5" hidden="1" thickBot="1" x14ac:dyDescent="0.25">
      <c r="A9" s="366"/>
      <c r="B9" s="366"/>
      <c r="C9" s="366"/>
      <c r="D9" s="375" t="s">
        <v>25</v>
      </c>
      <c r="E9" s="376"/>
      <c r="F9" s="377" t="s">
        <v>26</v>
      </c>
      <c r="G9" s="367"/>
    </row>
    <row r="10" spans="1:7" hidden="1" x14ac:dyDescent="0.2">
      <c r="A10" s="378" t="s">
        <v>27</v>
      </c>
      <c r="B10" s="379" t="s">
        <v>28</v>
      </c>
      <c r="C10" s="380" t="s">
        <v>29</v>
      </c>
      <c r="D10" s="381"/>
      <c r="E10" s="381"/>
      <c r="F10" s="382"/>
      <c r="G10" s="367"/>
    </row>
    <row r="11" spans="1:7" hidden="1" x14ac:dyDescent="0.2">
      <c r="A11" s="383" t="s">
        <v>30</v>
      </c>
      <c r="B11" s="384" t="s">
        <v>31</v>
      </c>
      <c r="C11" s="385" t="s">
        <v>32</v>
      </c>
      <c r="D11" s="386"/>
      <c r="E11" s="387"/>
      <c r="F11" s="388" t="e">
        <f>0.15+0.85*$D$11/$D$10</f>
        <v>#DIV/0!</v>
      </c>
      <c r="G11" s="367"/>
    </row>
    <row r="12" spans="1:7" hidden="1" x14ac:dyDescent="0.2">
      <c r="A12" s="389"/>
      <c r="B12" s="384" t="s">
        <v>33</v>
      </c>
      <c r="C12" s="385" t="s">
        <v>32</v>
      </c>
      <c r="D12" s="390"/>
      <c r="E12" s="391"/>
      <c r="F12" s="392" t="e">
        <f>0.15+0.85*$D$12/$D$10</f>
        <v>#DIV/0!</v>
      </c>
      <c r="G12" s="367"/>
    </row>
    <row r="13" spans="1:7" hidden="1" x14ac:dyDescent="0.2">
      <c r="A13" s="389"/>
      <c r="B13" s="384" t="s">
        <v>34</v>
      </c>
      <c r="C13" s="385" t="s">
        <v>32</v>
      </c>
      <c r="D13" s="393"/>
      <c r="E13" s="394"/>
      <c r="F13" s="395" t="e">
        <f>0.15+0.85*$D$13/$D$10</f>
        <v>#DIV/0!</v>
      </c>
      <c r="G13" s="367"/>
    </row>
    <row r="14" spans="1:7" hidden="1" x14ac:dyDescent="0.2">
      <c r="A14" s="389"/>
      <c r="B14" s="384" t="s">
        <v>35</v>
      </c>
      <c r="C14" s="385" t="s">
        <v>32</v>
      </c>
      <c r="D14" s="396"/>
      <c r="E14" s="397"/>
      <c r="F14" s="398" t="e">
        <f>0.15+0.85*$D$14/$D$10</f>
        <v>#DIV/0!</v>
      </c>
      <c r="G14" s="367"/>
    </row>
    <row r="15" spans="1:7" ht="13.5" hidden="1" thickBot="1" x14ac:dyDescent="0.25">
      <c r="A15" s="399"/>
      <c r="B15" s="400" t="s">
        <v>36</v>
      </c>
      <c r="C15" s="401" t="s">
        <v>32</v>
      </c>
      <c r="D15" s="402"/>
      <c r="E15" s="403"/>
      <c r="F15" s="404" t="e">
        <f>0.15+0.85*$D$15/$D$10</f>
        <v>#DIV/0!</v>
      </c>
      <c r="G15" s="367"/>
    </row>
    <row r="16" spans="1:7" hidden="1" x14ac:dyDescent="0.2"/>
    <row r="17" spans="1:59" ht="13.5" thickBot="1" x14ac:dyDescent="0.25"/>
    <row r="18" spans="1:59" ht="15" customHeight="1" thickBot="1" x14ac:dyDescent="0.25">
      <c r="N18" s="405" t="s">
        <v>131</v>
      </c>
      <c r="O18" s="406"/>
      <c r="P18" s="406"/>
      <c r="Q18" s="406"/>
      <c r="R18" s="406"/>
      <c r="S18" s="406"/>
      <c r="T18" s="406"/>
      <c r="U18" s="406"/>
      <c r="V18" s="406"/>
      <c r="W18" s="407"/>
      <c r="X18" s="408" t="s">
        <v>50</v>
      </c>
      <c r="Y18" s="409"/>
      <c r="Z18" s="409"/>
      <c r="AA18" s="409"/>
      <c r="AB18" s="410"/>
      <c r="AC18" s="410"/>
      <c r="AD18" s="410"/>
      <c r="AE18" s="410"/>
    </row>
    <row r="19" spans="1:59" ht="80.45" customHeight="1" thickBot="1" x14ac:dyDescent="0.25">
      <c r="A19" s="411" t="s">
        <v>0</v>
      </c>
      <c r="B19" s="412" t="s">
        <v>1</v>
      </c>
      <c r="C19" s="412" t="s">
        <v>2</v>
      </c>
      <c r="D19" s="412" t="s">
        <v>550</v>
      </c>
      <c r="E19" s="412"/>
      <c r="F19" s="412" t="s">
        <v>120</v>
      </c>
      <c r="G19" s="413" t="s">
        <v>3</v>
      </c>
      <c r="H19" s="412" t="s">
        <v>5</v>
      </c>
      <c r="I19" s="412" t="s">
        <v>6</v>
      </c>
      <c r="J19" s="412" t="s">
        <v>122</v>
      </c>
      <c r="K19" s="412" t="s">
        <v>8</v>
      </c>
      <c r="L19" s="412" t="s">
        <v>9</v>
      </c>
      <c r="M19" s="413" t="s">
        <v>10</v>
      </c>
      <c r="N19" s="414" t="s">
        <v>121</v>
      </c>
      <c r="O19" s="415" t="s">
        <v>123</v>
      </c>
      <c r="P19" s="415" t="s">
        <v>124</v>
      </c>
      <c r="Q19" s="415" t="s">
        <v>125</v>
      </c>
      <c r="R19" s="415" t="s">
        <v>126</v>
      </c>
      <c r="S19" s="415" t="s">
        <v>128</v>
      </c>
      <c r="T19" s="415" t="s">
        <v>129</v>
      </c>
      <c r="U19" s="416" t="s">
        <v>127</v>
      </c>
      <c r="V19" s="415" t="s">
        <v>130</v>
      </c>
      <c r="W19" s="417" t="s">
        <v>147</v>
      </c>
      <c r="X19" s="418" t="s">
        <v>219</v>
      </c>
      <c r="Y19" s="418" t="s">
        <v>220</v>
      </c>
      <c r="Z19" s="419" t="s">
        <v>215</v>
      </c>
      <c r="AA19" s="420" t="s">
        <v>216</v>
      </c>
      <c r="AB19" s="421" t="s">
        <v>162</v>
      </c>
      <c r="AC19" s="422" t="s">
        <v>217</v>
      </c>
      <c r="AD19" s="420" t="s">
        <v>214</v>
      </c>
      <c r="AE19" s="423" t="s">
        <v>555</v>
      </c>
      <c r="AF19" s="424" t="s">
        <v>225</v>
      </c>
      <c r="AG19" s="424" t="s">
        <v>226</v>
      </c>
      <c r="AH19" s="424" t="s">
        <v>53</v>
      </c>
      <c r="AI19" s="425"/>
      <c r="AJ19" s="426" t="s">
        <v>556</v>
      </c>
      <c r="AK19" s="427" t="s">
        <v>227</v>
      </c>
      <c r="AL19" s="427" t="s">
        <v>228</v>
      </c>
      <c r="AM19" s="428" t="s">
        <v>54</v>
      </c>
      <c r="AN19" s="429"/>
      <c r="AO19" s="430" t="s">
        <v>557</v>
      </c>
      <c r="AP19" s="431" t="s">
        <v>229</v>
      </c>
      <c r="AQ19" s="431" t="s">
        <v>230</v>
      </c>
      <c r="AR19" s="432" t="s">
        <v>56</v>
      </c>
      <c r="AS19" s="433"/>
      <c r="AT19" s="434" t="s">
        <v>558</v>
      </c>
      <c r="AU19" s="435" t="s">
        <v>231</v>
      </c>
      <c r="AV19" s="435" t="s">
        <v>232</v>
      </c>
      <c r="AW19" s="436" t="s">
        <v>57</v>
      </c>
      <c r="AX19" s="437"/>
      <c r="AY19" s="438" t="s">
        <v>559</v>
      </c>
      <c r="AZ19" s="439" t="s">
        <v>233</v>
      </c>
      <c r="BA19" s="439" t="s">
        <v>234</v>
      </c>
      <c r="BB19" s="440" t="s">
        <v>58</v>
      </c>
      <c r="BC19" s="441"/>
      <c r="BD19" s="442" t="s">
        <v>560</v>
      </c>
      <c r="BE19" s="443" t="s">
        <v>235</v>
      </c>
      <c r="BF19" s="443" t="s">
        <v>236</v>
      </c>
      <c r="BG19" s="444" t="s">
        <v>59</v>
      </c>
    </row>
    <row r="20" spans="1:59" ht="16.5" customHeight="1" x14ac:dyDescent="0.2">
      <c r="A20" s="445">
        <v>4</v>
      </c>
      <c r="B20" s="446" t="s">
        <v>330</v>
      </c>
      <c r="C20" s="447" t="s">
        <v>242</v>
      </c>
      <c r="D20" s="448" t="s">
        <v>544</v>
      </c>
      <c r="E20" s="449" t="str">
        <f>F20</f>
        <v>044007VENP_TP01</v>
      </c>
      <c r="F20" s="450" t="str">
        <f t="shared" ref="F20:F45" si="0">CONCATENATE(C20,I20,M20,K20)</f>
        <v>044007VENP_TP01</v>
      </c>
      <c r="G20" s="451" t="str">
        <f t="shared" ref="G20:G45" si="1">CONCATENATE(C20,I20,M20,K20,M20,L20)</f>
        <v>044007VENP_TP01_Cta_01</v>
      </c>
      <c r="H20" s="452" t="s">
        <v>12</v>
      </c>
      <c r="I20" s="452" t="s">
        <v>14</v>
      </c>
      <c r="J20" s="453">
        <v>2</v>
      </c>
      <c r="K20" s="446" t="s">
        <v>467</v>
      </c>
      <c r="L20" s="446" t="s">
        <v>485</v>
      </c>
      <c r="M20" s="454" t="s">
        <v>10</v>
      </c>
      <c r="N20" s="446">
        <v>2</v>
      </c>
      <c r="O20" s="446">
        <v>580</v>
      </c>
      <c r="P20" s="446">
        <v>720</v>
      </c>
      <c r="Q20" s="446">
        <v>48</v>
      </c>
      <c r="R20" s="446"/>
      <c r="S20" s="453" t="s">
        <v>134</v>
      </c>
      <c r="T20" s="446" t="s">
        <v>136</v>
      </c>
      <c r="U20" s="446" t="s">
        <v>138</v>
      </c>
      <c r="V20" s="455" t="s">
        <v>160</v>
      </c>
      <c r="W20" s="456" t="s">
        <v>148</v>
      </c>
      <c r="X20" s="528"/>
      <c r="Y20" s="528"/>
      <c r="Z20" s="529"/>
      <c r="AA20" s="530"/>
      <c r="AB20" s="457">
        <f t="shared" ref="AB20:AB22" si="2">Z20-(Z20*AA20)</f>
        <v>0</v>
      </c>
      <c r="AC20" s="458">
        <f>(AB20*N20)*J20</f>
        <v>0</v>
      </c>
      <c r="AD20" s="543"/>
      <c r="AE20" s="458">
        <f t="shared" ref="AE20:AE22" si="3">AC20*(AD20+1)</f>
        <v>0</v>
      </c>
      <c r="AF20" s="459">
        <f>SUM(AE20:AE106)</f>
        <v>0</v>
      </c>
      <c r="AG20" s="459">
        <f>AF20/12</f>
        <v>0</v>
      </c>
      <c r="AH20" s="460"/>
      <c r="AI20" s="461"/>
      <c r="AJ20" s="462" t="e">
        <f t="shared" ref="AJ20:AJ51" si="4">AE20*$F$11</f>
        <v>#DIV/0!</v>
      </c>
      <c r="AK20" s="460" t="e">
        <f>SUM(AJ20:AJ106)</f>
        <v>#DIV/0!</v>
      </c>
      <c r="AL20" s="460" t="e">
        <f>AK20/12</f>
        <v>#DIV/0!</v>
      </c>
      <c r="AM20" s="460"/>
      <c r="AN20" s="461"/>
      <c r="AO20" s="462" t="e">
        <f t="shared" ref="AO20:AO51" si="5">AE20*$F$12</f>
        <v>#DIV/0!</v>
      </c>
      <c r="AP20" s="460" t="e">
        <f>SUM(AO20:AO106)</f>
        <v>#DIV/0!</v>
      </c>
      <c r="AQ20" s="460" t="e">
        <f>AP20/12</f>
        <v>#DIV/0!</v>
      </c>
      <c r="AR20" s="460"/>
      <c r="AS20" s="461"/>
      <c r="AT20" s="462" t="e">
        <f t="shared" ref="AT20:AT51" si="6">AE20*$F$13</f>
        <v>#DIV/0!</v>
      </c>
      <c r="AU20" s="460" t="e">
        <f>SUM(AT20:AT106)</f>
        <v>#DIV/0!</v>
      </c>
      <c r="AV20" s="460" t="e">
        <f>AU20/12</f>
        <v>#DIV/0!</v>
      </c>
      <c r="AW20" s="460"/>
      <c r="AX20" s="461"/>
      <c r="AY20" s="462" t="e">
        <f t="shared" ref="AY20:AY51" si="7">AE20*$F$14</f>
        <v>#DIV/0!</v>
      </c>
      <c r="AZ20" s="460" t="e">
        <f>SUM(AY20:AY106)</f>
        <v>#DIV/0!</v>
      </c>
      <c r="BA20" s="460" t="e">
        <f>AZ20/12</f>
        <v>#DIV/0!</v>
      </c>
      <c r="BB20" s="460"/>
      <c r="BC20" s="461"/>
      <c r="BD20" s="462" t="e">
        <f t="shared" ref="BD20:BD51" si="8">AE20*$F$15</f>
        <v>#DIV/0!</v>
      </c>
      <c r="BE20" s="460" t="e">
        <f>SUM(BD20:BD106)</f>
        <v>#DIV/0!</v>
      </c>
      <c r="BF20" s="460" t="e">
        <f>BE20/12</f>
        <v>#DIV/0!</v>
      </c>
      <c r="BG20" s="460"/>
    </row>
    <row r="21" spans="1:59" ht="16.5" customHeight="1" x14ac:dyDescent="0.2">
      <c r="A21" s="445">
        <v>4</v>
      </c>
      <c r="B21" s="446" t="s">
        <v>330</v>
      </c>
      <c r="C21" s="447" t="s">
        <v>242</v>
      </c>
      <c r="D21" s="448" t="s">
        <v>544</v>
      </c>
      <c r="E21" s="463"/>
      <c r="F21" s="450" t="str">
        <f t="shared" si="0"/>
        <v>044007VENP_TP01</v>
      </c>
      <c r="G21" s="451" t="str">
        <f t="shared" si="1"/>
        <v>044007VENP_TP01_Cta_02</v>
      </c>
      <c r="H21" s="452" t="s">
        <v>12</v>
      </c>
      <c r="I21" s="452" t="s">
        <v>14</v>
      </c>
      <c r="J21" s="453">
        <v>2</v>
      </c>
      <c r="K21" s="446" t="s">
        <v>467</v>
      </c>
      <c r="L21" s="446" t="s">
        <v>486</v>
      </c>
      <c r="M21" s="454" t="s">
        <v>10</v>
      </c>
      <c r="N21" s="446">
        <v>1</v>
      </c>
      <c r="O21" s="446">
        <v>490</v>
      </c>
      <c r="P21" s="446">
        <v>540</v>
      </c>
      <c r="Q21" s="446">
        <v>48</v>
      </c>
      <c r="R21" s="446"/>
      <c r="S21" s="453" t="s">
        <v>134</v>
      </c>
      <c r="T21" s="446" t="s">
        <v>136</v>
      </c>
      <c r="U21" s="446" t="s">
        <v>138</v>
      </c>
      <c r="V21" s="455" t="s">
        <v>160</v>
      </c>
      <c r="W21" s="456" t="s">
        <v>148</v>
      </c>
      <c r="X21" s="528"/>
      <c r="Y21" s="528"/>
      <c r="Z21" s="529"/>
      <c r="AA21" s="530"/>
      <c r="AB21" s="457">
        <f t="shared" si="2"/>
        <v>0</v>
      </c>
      <c r="AC21" s="458">
        <f>(AB21*N21)*J21</f>
        <v>0</v>
      </c>
      <c r="AD21" s="543"/>
      <c r="AE21" s="458">
        <f t="shared" si="3"/>
        <v>0</v>
      </c>
      <c r="AF21" s="464"/>
      <c r="AG21" s="464"/>
      <c r="AH21" s="465"/>
      <c r="AI21" s="461"/>
      <c r="AJ21" s="462" t="e">
        <f t="shared" si="4"/>
        <v>#DIV/0!</v>
      </c>
      <c r="AK21" s="465"/>
      <c r="AL21" s="465"/>
      <c r="AM21" s="465"/>
      <c r="AN21" s="461"/>
      <c r="AO21" s="462" t="e">
        <f t="shared" si="5"/>
        <v>#DIV/0!</v>
      </c>
      <c r="AP21" s="465"/>
      <c r="AQ21" s="465"/>
      <c r="AR21" s="465"/>
      <c r="AS21" s="461"/>
      <c r="AT21" s="462" t="e">
        <f t="shared" si="6"/>
        <v>#DIV/0!</v>
      </c>
      <c r="AU21" s="465"/>
      <c r="AV21" s="465"/>
      <c r="AW21" s="465"/>
      <c r="AX21" s="461"/>
      <c r="AY21" s="462" t="e">
        <f t="shared" si="7"/>
        <v>#DIV/0!</v>
      </c>
      <c r="AZ21" s="465"/>
      <c r="BA21" s="465"/>
      <c r="BB21" s="465"/>
      <c r="BC21" s="461"/>
      <c r="BD21" s="462" t="e">
        <f t="shared" si="8"/>
        <v>#DIV/0!</v>
      </c>
      <c r="BE21" s="465"/>
      <c r="BF21" s="465"/>
      <c r="BG21" s="465"/>
    </row>
    <row r="22" spans="1:59" ht="16.5" customHeight="1" x14ac:dyDescent="0.2">
      <c r="A22" s="445">
        <v>4</v>
      </c>
      <c r="B22" s="446" t="s">
        <v>330</v>
      </c>
      <c r="C22" s="447" t="s">
        <v>242</v>
      </c>
      <c r="D22" s="448" t="s">
        <v>544</v>
      </c>
      <c r="E22" s="463"/>
      <c r="F22" s="450" t="str">
        <f t="shared" si="0"/>
        <v>044007VENP_TP01</v>
      </c>
      <c r="G22" s="451" t="str">
        <f t="shared" si="1"/>
        <v>044007VENP_TP01_Cta_03</v>
      </c>
      <c r="H22" s="452" t="s">
        <v>12</v>
      </c>
      <c r="I22" s="452" t="s">
        <v>14</v>
      </c>
      <c r="J22" s="453">
        <v>2</v>
      </c>
      <c r="K22" s="446" t="s">
        <v>467</v>
      </c>
      <c r="L22" s="446" t="s">
        <v>487</v>
      </c>
      <c r="M22" s="454" t="s">
        <v>10</v>
      </c>
      <c r="N22" s="446">
        <v>2</v>
      </c>
      <c r="O22" s="453">
        <v>580</v>
      </c>
      <c r="P22" s="453">
        <v>720</v>
      </c>
      <c r="Q22" s="453">
        <v>48</v>
      </c>
      <c r="R22" s="453"/>
      <c r="S22" s="453" t="s">
        <v>134</v>
      </c>
      <c r="T22" s="453" t="s">
        <v>136</v>
      </c>
      <c r="U22" s="453" t="s">
        <v>138</v>
      </c>
      <c r="V22" s="455" t="s">
        <v>160</v>
      </c>
      <c r="W22" s="456" t="s">
        <v>148</v>
      </c>
      <c r="X22" s="528"/>
      <c r="Y22" s="528"/>
      <c r="Z22" s="529"/>
      <c r="AA22" s="530"/>
      <c r="AB22" s="457">
        <f t="shared" si="2"/>
        <v>0</v>
      </c>
      <c r="AC22" s="458">
        <f>(AB22*N22)*J22</f>
        <v>0</v>
      </c>
      <c r="AD22" s="543"/>
      <c r="AE22" s="458">
        <f t="shared" si="3"/>
        <v>0</v>
      </c>
      <c r="AF22" s="464"/>
      <c r="AG22" s="464"/>
      <c r="AH22" s="465"/>
      <c r="AI22" s="461"/>
      <c r="AJ22" s="462" t="e">
        <f t="shared" si="4"/>
        <v>#DIV/0!</v>
      </c>
      <c r="AK22" s="465"/>
      <c r="AL22" s="465"/>
      <c r="AM22" s="465"/>
      <c r="AN22" s="461"/>
      <c r="AO22" s="462" t="e">
        <f t="shared" si="5"/>
        <v>#DIV/0!</v>
      </c>
      <c r="AP22" s="465"/>
      <c r="AQ22" s="465"/>
      <c r="AR22" s="465"/>
      <c r="AS22" s="461"/>
      <c r="AT22" s="462" t="e">
        <f t="shared" si="6"/>
        <v>#DIV/0!</v>
      </c>
      <c r="AU22" s="465"/>
      <c r="AV22" s="465"/>
      <c r="AW22" s="465"/>
      <c r="AX22" s="461"/>
      <c r="AY22" s="462" t="e">
        <f t="shared" si="7"/>
        <v>#DIV/0!</v>
      </c>
      <c r="AZ22" s="465"/>
      <c r="BA22" s="465"/>
      <c r="BB22" s="465"/>
      <c r="BC22" s="461"/>
      <c r="BD22" s="462" t="e">
        <f t="shared" si="8"/>
        <v>#DIV/0!</v>
      </c>
      <c r="BE22" s="465"/>
      <c r="BF22" s="465"/>
      <c r="BG22" s="465"/>
    </row>
    <row r="23" spans="1:59" ht="16.5" customHeight="1" x14ac:dyDescent="0.2">
      <c r="A23" s="445">
        <v>4</v>
      </c>
      <c r="B23" s="446" t="s">
        <v>330</v>
      </c>
      <c r="C23" s="447" t="s">
        <v>242</v>
      </c>
      <c r="D23" s="448" t="s">
        <v>544</v>
      </c>
      <c r="E23" s="463"/>
      <c r="F23" s="450" t="str">
        <f t="shared" si="0"/>
        <v>044007VENP_TP01</v>
      </c>
      <c r="G23" s="451" t="str">
        <f t="shared" si="1"/>
        <v>044007VENP_TP01_Cta_04</v>
      </c>
      <c r="H23" s="452" t="s">
        <v>12</v>
      </c>
      <c r="I23" s="452" t="s">
        <v>14</v>
      </c>
      <c r="J23" s="453">
        <v>2</v>
      </c>
      <c r="K23" s="446" t="s">
        <v>467</v>
      </c>
      <c r="L23" s="446" t="s">
        <v>488</v>
      </c>
      <c r="M23" s="454" t="s">
        <v>10</v>
      </c>
      <c r="N23" s="446">
        <v>1</v>
      </c>
      <c r="O23" s="453">
        <v>490</v>
      </c>
      <c r="P23" s="453">
        <v>540</v>
      </c>
      <c r="Q23" s="453">
        <v>48</v>
      </c>
      <c r="R23" s="453"/>
      <c r="S23" s="453" t="s">
        <v>134</v>
      </c>
      <c r="T23" s="453" t="s">
        <v>136</v>
      </c>
      <c r="U23" s="453" t="s">
        <v>138</v>
      </c>
      <c r="V23" s="455" t="s">
        <v>160</v>
      </c>
      <c r="W23" s="456" t="s">
        <v>148</v>
      </c>
      <c r="X23" s="528"/>
      <c r="Y23" s="528"/>
      <c r="Z23" s="529"/>
      <c r="AA23" s="530"/>
      <c r="AB23" s="457">
        <f t="shared" ref="AB23:AB86" si="9">Z23-(Z23*AA23)</f>
        <v>0</v>
      </c>
      <c r="AC23" s="458">
        <f>(AB23*N23)*J23</f>
        <v>0</v>
      </c>
      <c r="AD23" s="543"/>
      <c r="AE23" s="458">
        <f t="shared" ref="AE23:AE86" si="10">AC23*(AD23+1)</f>
        <v>0</v>
      </c>
      <c r="AF23" s="464"/>
      <c r="AG23" s="464"/>
      <c r="AH23" s="465"/>
      <c r="AI23" s="461"/>
      <c r="AJ23" s="462" t="e">
        <f t="shared" si="4"/>
        <v>#DIV/0!</v>
      </c>
      <c r="AK23" s="465"/>
      <c r="AL23" s="465"/>
      <c r="AM23" s="465"/>
      <c r="AN23" s="461"/>
      <c r="AO23" s="462" t="e">
        <f t="shared" si="5"/>
        <v>#DIV/0!</v>
      </c>
      <c r="AP23" s="465"/>
      <c r="AQ23" s="465"/>
      <c r="AR23" s="465"/>
      <c r="AS23" s="461"/>
      <c r="AT23" s="462" t="e">
        <f t="shared" si="6"/>
        <v>#DIV/0!</v>
      </c>
      <c r="AU23" s="465"/>
      <c r="AV23" s="465"/>
      <c r="AW23" s="465"/>
      <c r="AX23" s="461"/>
      <c r="AY23" s="462" t="e">
        <f t="shared" si="7"/>
        <v>#DIV/0!</v>
      </c>
      <c r="AZ23" s="465"/>
      <c r="BA23" s="465"/>
      <c r="BB23" s="465"/>
      <c r="BC23" s="461"/>
      <c r="BD23" s="462" t="e">
        <f t="shared" si="8"/>
        <v>#DIV/0!</v>
      </c>
      <c r="BE23" s="465"/>
      <c r="BF23" s="465"/>
      <c r="BG23" s="465"/>
    </row>
    <row r="24" spans="1:59" ht="16.5" customHeight="1" x14ac:dyDescent="0.2">
      <c r="A24" s="445">
        <v>4</v>
      </c>
      <c r="B24" s="446" t="s">
        <v>330</v>
      </c>
      <c r="C24" s="447" t="s">
        <v>242</v>
      </c>
      <c r="D24" s="448" t="s">
        <v>544</v>
      </c>
      <c r="E24" s="463"/>
      <c r="F24" s="450" t="str">
        <f t="shared" si="0"/>
        <v>044007VENP_TP01</v>
      </c>
      <c r="G24" s="451" t="str">
        <f t="shared" si="1"/>
        <v>044007VENP_TP01_Cta_05</v>
      </c>
      <c r="H24" s="452" t="s">
        <v>12</v>
      </c>
      <c r="I24" s="452" t="s">
        <v>14</v>
      </c>
      <c r="J24" s="453">
        <v>2</v>
      </c>
      <c r="K24" s="446" t="s">
        <v>467</v>
      </c>
      <c r="L24" s="446" t="s">
        <v>489</v>
      </c>
      <c r="M24" s="454" t="s">
        <v>10</v>
      </c>
      <c r="N24" s="446">
        <v>1</v>
      </c>
      <c r="O24" s="453">
        <v>490</v>
      </c>
      <c r="P24" s="453">
        <v>540</v>
      </c>
      <c r="Q24" s="453">
        <v>48</v>
      </c>
      <c r="R24" s="453"/>
      <c r="S24" s="453" t="s">
        <v>134</v>
      </c>
      <c r="T24" s="453" t="s">
        <v>136</v>
      </c>
      <c r="U24" s="453" t="s">
        <v>138</v>
      </c>
      <c r="V24" s="455" t="s">
        <v>160</v>
      </c>
      <c r="W24" s="456" t="s">
        <v>148</v>
      </c>
      <c r="X24" s="528"/>
      <c r="Y24" s="528"/>
      <c r="Z24" s="529"/>
      <c r="AA24" s="530"/>
      <c r="AB24" s="457">
        <f t="shared" si="9"/>
        <v>0</v>
      </c>
      <c r="AC24" s="458">
        <f>(AB24*N24)*J24</f>
        <v>0</v>
      </c>
      <c r="AD24" s="543"/>
      <c r="AE24" s="458">
        <f t="shared" si="10"/>
        <v>0</v>
      </c>
      <c r="AF24" s="464"/>
      <c r="AG24" s="464"/>
      <c r="AH24" s="465"/>
      <c r="AI24" s="461"/>
      <c r="AJ24" s="462" t="e">
        <f t="shared" si="4"/>
        <v>#DIV/0!</v>
      </c>
      <c r="AK24" s="465"/>
      <c r="AL24" s="465"/>
      <c r="AM24" s="465"/>
      <c r="AN24" s="461"/>
      <c r="AO24" s="462" t="e">
        <f t="shared" si="5"/>
        <v>#DIV/0!</v>
      </c>
      <c r="AP24" s="465"/>
      <c r="AQ24" s="465"/>
      <c r="AR24" s="465"/>
      <c r="AS24" s="461"/>
      <c r="AT24" s="462" t="e">
        <f t="shared" si="6"/>
        <v>#DIV/0!</v>
      </c>
      <c r="AU24" s="465"/>
      <c r="AV24" s="465"/>
      <c r="AW24" s="465"/>
      <c r="AX24" s="461"/>
      <c r="AY24" s="462" t="e">
        <f t="shared" si="7"/>
        <v>#DIV/0!</v>
      </c>
      <c r="AZ24" s="465"/>
      <c r="BA24" s="465"/>
      <c r="BB24" s="465"/>
      <c r="BC24" s="461"/>
      <c r="BD24" s="462" t="e">
        <f t="shared" si="8"/>
        <v>#DIV/0!</v>
      </c>
      <c r="BE24" s="465"/>
      <c r="BF24" s="465"/>
      <c r="BG24" s="465"/>
    </row>
    <row r="25" spans="1:59" ht="16.5" customHeight="1" x14ac:dyDescent="0.2">
      <c r="A25" s="445">
        <v>4</v>
      </c>
      <c r="B25" s="446" t="s">
        <v>330</v>
      </c>
      <c r="C25" s="447" t="s">
        <v>242</v>
      </c>
      <c r="D25" s="448" t="s">
        <v>544</v>
      </c>
      <c r="E25" s="463"/>
      <c r="F25" s="450" t="str">
        <f t="shared" si="0"/>
        <v>044007VENP_TP01</v>
      </c>
      <c r="G25" s="451" t="str">
        <f t="shared" si="1"/>
        <v>044007VENP_TP01_Cta_06</v>
      </c>
      <c r="H25" s="452" t="s">
        <v>12</v>
      </c>
      <c r="I25" s="452" t="s">
        <v>14</v>
      </c>
      <c r="J25" s="453">
        <v>2</v>
      </c>
      <c r="K25" s="446" t="s">
        <v>467</v>
      </c>
      <c r="L25" s="446" t="s">
        <v>490</v>
      </c>
      <c r="M25" s="454" t="s">
        <v>10</v>
      </c>
      <c r="N25" s="446">
        <v>2</v>
      </c>
      <c r="O25" s="453">
        <v>380</v>
      </c>
      <c r="P25" s="453">
        <v>720</v>
      </c>
      <c r="Q25" s="453">
        <v>48</v>
      </c>
      <c r="R25" s="453"/>
      <c r="S25" s="453" t="s">
        <v>134</v>
      </c>
      <c r="T25" s="453" t="s">
        <v>136</v>
      </c>
      <c r="U25" s="453" t="s">
        <v>138</v>
      </c>
      <c r="V25" s="455" t="s">
        <v>160</v>
      </c>
      <c r="W25" s="456" t="s">
        <v>148</v>
      </c>
      <c r="X25" s="528"/>
      <c r="Y25" s="528"/>
      <c r="Z25" s="529"/>
      <c r="AA25" s="530"/>
      <c r="AB25" s="457">
        <f t="shared" si="9"/>
        <v>0</v>
      </c>
      <c r="AC25" s="458">
        <f>(AB25*N25)*J25</f>
        <v>0</v>
      </c>
      <c r="AD25" s="543"/>
      <c r="AE25" s="458">
        <f t="shared" si="10"/>
        <v>0</v>
      </c>
      <c r="AF25" s="464"/>
      <c r="AG25" s="464"/>
      <c r="AH25" s="465"/>
      <c r="AI25" s="461"/>
      <c r="AJ25" s="462" t="e">
        <f t="shared" si="4"/>
        <v>#DIV/0!</v>
      </c>
      <c r="AK25" s="465"/>
      <c r="AL25" s="465"/>
      <c r="AM25" s="465"/>
      <c r="AN25" s="461"/>
      <c r="AO25" s="462" t="e">
        <f t="shared" si="5"/>
        <v>#DIV/0!</v>
      </c>
      <c r="AP25" s="465"/>
      <c r="AQ25" s="465"/>
      <c r="AR25" s="465"/>
      <c r="AS25" s="461"/>
      <c r="AT25" s="462" t="e">
        <f t="shared" si="6"/>
        <v>#DIV/0!</v>
      </c>
      <c r="AU25" s="465"/>
      <c r="AV25" s="465"/>
      <c r="AW25" s="465"/>
      <c r="AX25" s="461"/>
      <c r="AY25" s="462" t="e">
        <f t="shared" si="7"/>
        <v>#DIV/0!</v>
      </c>
      <c r="AZ25" s="465"/>
      <c r="BA25" s="465"/>
      <c r="BB25" s="465"/>
      <c r="BC25" s="461"/>
      <c r="BD25" s="462" t="e">
        <f t="shared" si="8"/>
        <v>#DIV/0!</v>
      </c>
      <c r="BE25" s="465"/>
      <c r="BF25" s="465"/>
      <c r="BG25" s="465"/>
    </row>
    <row r="26" spans="1:59" ht="16.5" customHeight="1" x14ac:dyDescent="0.2">
      <c r="A26" s="445">
        <v>4</v>
      </c>
      <c r="B26" s="446" t="s">
        <v>330</v>
      </c>
      <c r="C26" s="447" t="s">
        <v>242</v>
      </c>
      <c r="D26" s="448" t="s">
        <v>544</v>
      </c>
      <c r="E26" s="463"/>
      <c r="F26" s="450" t="str">
        <f t="shared" si="0"/>
        <v>044007VENP_TP01</v>
      </c>
      <c r="G26" s="451" t="str">
        <f t="shared" si="1"/>
        <v>044007VENP_TP01_Cta_07</v>
      </c>
      <c r="H26" s="452" t="s">
        <v>12</v>
      </c>
      <c r="I26" s="452" t="s">
        <v>14</v>
      </c>
      <c r="J26" s="453">
        <v>2</v>
      </c>
      <c r="K26" s="446" t="s">
        <v>467</v>
      </c>
      <c r="L26" s="446" t="s">
        <v>491</v>
      </c>
      <c r="M26" s="454" t="s">
        <v>10</v>
      </c>
      <c r="N26" s="446">
        <v>1</v>
      </c>
      <c r="O26" s="453">
        <v>490</v>
      </c>
      <c r="P26" s="453">
        <v>540</v>
      </c>
      <c r="Q26" s="453">
        <v>48</v>
      </c>
      <c r="R26" s="453"/>
      <c r="S26" s="453" t="s">
        <v>134</v>
      </c>
      <c r="T26" s="453" t="s">
        <v>136</v>
      </c>
      <c r="U26" s="453" t="s">
        <v>138</v>
      </c>
      <c r="V26" s="455" t="s">
        <v>160</v>
      </c>
      <c r="W26" s="456" t="s">
        <v>148</v>
      </c>
      <c r="X26" s="528"/>
      <c r="Y26" s="528"/>
      <c r="Z26" s="529"/>
      <c r="AA26" s="530"/>
      <c r="AB26" s="457">
        <f t="shared" si="9"/>
        <v>0</v>
      </c>
      <c r="AC26" s="458">
        <f>(AB26*N26)*J26</f>
        <v>0</v>
      </c>
      <c r="AD26" s="543"/>
      <c r="AE26" s="458">
        <f t="shared" si="10"/>
        <v>0</v>
      </c>
      <c r="AF26" s="464"/>
      <c r="AG26" s="464"/>
      <c r="AH26" s="465"/>
      <c r="AI26" s="461"/>
      <c r="AJ26" s="462" t="e">
        <f t="shared" si="4"/>
        <v>#DIV/0!</v>
      </c>
      <c r="AK26" s="465"/>
      <c r="AL26" s="465"/>
      <c r="AM26" s="465"/>
      <c r="AN26" s="461"/>
      <c r="AO26" s="462" t="e">
        <f t="shared" si="5"/>
        <v>#DIV/0!</v>
      </c>
      <c r="AP26" s="465"/>
      <c r="AQ26" s="465"/>
      <c r="AR26" s="465"/>
      <c r="AS26" s="461"/>
      <c r="AT26" s="462" t="e">
        <f t="shared" si="6"/>
        <v>#DIV/0!</v>
      </c>
      <c r="AU26" s="465"/>
      <c r="AV26" s="465"/>
      <c r="AW26" s="465"/>
      <c r="AX26" s="461"/>
      <c r="AY26" s="462" t="e">
        <f t="shared" si="7"/>
        <v>#DIV/0!</v>
      </c>
      <c r="AZ26" s="465"/>
      <c r="BA26" s="465"/>
      <c r="BB26" s="465"/>
      <c r="BC26" s="461"/>
      <c r="BD26" s="462" t="e">
        <f t="shared" si="8"/>
        <v>#DIV/0!</v>
      </c>
      <c r="BE26" s="465"/>
      <c r="BF26" s="465"/>
      <c r="BG26" s="465"/>
    </row>
    <row r="27" spans="1:59" ht="16.5" customHeight="1" x14ac:dyDescent="0.2">
      <c r="A27" s="445">
        <v>4</v>
      </c>
      <c r="B27" s="446" t="s">
        <v>330</v>
      </c>
      <c r="C27" s="447" t="s">
        <v>242</v>
      </c>
      <c r="D27" s="448" t="s">
        <v>544</v>
      </c>
      <c r="E27" s="463"/>
      <c r="F27" s="450" t="str">
        <f t="shared" si="0"/>
        <v>044007VENP_TP01</v>
      </c>
      <c r="G27" s="451" t="str">
        <f t="shared" si="1"/>
        <v>044007VENP_TP01_Cta_08</v>
      </c>
      <c r="H27" s="452" t="s">
        <v>12</v>
      </c>
      <c r="I27" s="452" t="s">
        <v>14</v>
      </c>
      <c r="J27" s="453">
        <v>2</v>
      </c>
      <c r="K27" s="446" t="s">
        <v>467</v>
      </c>
      <c r="L27" s="446" t="s">
        <v>492</v>
      </c>
      <c r="M27" s="454" t="s">
        <v>10</v>
      </c>
      <c r="N27" s="446">
        <v>1</v>
      </c>
      <c r="O27" s="453">
        <v>490</v>
      </c>
      <c r="P27" s="453">
        <v>540</v>
      </c>
      <c r="Q27" s="453">
        <v>48</v>
      </c>
      <c r="R27" s="453"/>
      <c r="S27" s="453" t="s">
        <v>134</v>
      </c>
      <c r="T27" s="453" t="s">
        <v>136</v>
      </c>
      <c r="U27" s="453" t="s">
        <v>138</v>
      </c>
      <c r="V27" s="455" t="s">
        <v>160</v>
      </c>
      <c r="W27" s="456" t="s">
        <v>148</v>
      </c>
      <c r="X27" s="528"/>
      <c r="Y27" s="528"/>
      <c r="Z27" s="529"/>
      <c r="AA27" s="530"/>
      <c r="AB27" s="457">
        <f t="shared" si="9"/>
        <v>0</v>
      </c>
      <c r="AC27" s="458">
        <f>(AB27*N27)*J27</f>
        <v>0</v>
      </c>
      <c r="AD27" s="543"/>
      <c r="AE27" s="458">
        <f t="shared" si="10"/>
        <v>0</v>
      </c>
      <c r="AF27" s="464"/>
      <c r="AG27" s="464"/>
      <c r="AH27" s="465"/>
      <c r="AI27" s="461"/>
      <c r="AJ27" s="462" t="e">
        <f t="shared" si="4"/>
        <v>#DIV/0!</v>
      </c>
      <c r="AK27" s="465"/>
      <c r="AL27" s="465"/>
      <c r="AM27" s="465"/>
      <c r="AN27" s="461"/>
      <c r="AO27" s="462" t="e">
        <f t="shared" si="5"/>
        <v>#DIV/0!</v>
      </c>
      <c r="AP27" s="465"/>
      <c r="AQ27" s="465"/>
      <c r="AR27" s="465"/>
      <c r="AS27" s="461"/>
      <c r="AT27" s="462" t="e">
        <f t="shared" si="6"/>
        <v>#DIV/0!</v>
      </c>
      <c r="AU27" s="465"/>
      <c r="AV27" s="465"/>
      <c r="AW27" s="465"/>
      <c r="AX27" s="461"/>
      <c r="AY27" s="462" t="e">
        <f t="shared" si="7"/>
        <v>#DIV/0!</v>
      </c>
      <c r="AZ27" s="465"/>
      <c r="BA27" s="465"/>
      <c r="BB27" s="465"/>
      <c r="BC27" s="461"/>
      <c r="BD27" s="462" t="e">
        <f t="shared" si="8"/>
        <v>#DIV/0!</v>
      </c>
      <c r="BE27" s="465"/>
      <c r="BF27" s="465"/>
      <c r="BG27" s="465"/>
    </row>
    <row r="28" spans="1:59" ht="16.5" customHeight="1" x14ac:dyDescent="0.2">
      <c r="A28" s="445">
        <v>4</v>
      </c>
      <c r="B28" s="446" t="s">
        <v>330</v>
      </c>
      <c r="C28" s="447" t="s">
        <v>242</v>
      </c>
      <c r="D28" s="448" t="s">
        <v>544</v>
      </c>
      <c r="E28" s="463"/>
      <c r="F28" s="450" t="str">
        <f t="shared" si="0"/>
        <v>044007VENP_TP01</v>
      </c>
      <c r="G28" s="451" t="str">
        <f t="shared" si="1"/>
        <v>044007VENP_TP01_Cta_09</v>
      </c>
      <c r="H28" s="452" t="s">
        <v>12</v>
      </c>
      <c r="I28" s="452" t="s">
        <v>14</v>
      </c>
      <c r="J28" s="453">
        <v>2</v>
      </c>
      <c r="K28" s="446" t="s">
        <v>467</v>
      </c>
      <c r="L28" s="446" t="s">
        <v>493</v>
      </c>
      <c r="M28" s="454" t="s">
        <v>10</v>
      </c>
      <c r="N28" s="446">
        <v>1</v>
      </c>
      <c r="O28" s="453">
        <v>490</v>
      </c>
      <c r="P28" s="453">
        <v>540</v>
      </c>
      <c r="Q28" s="453">
        <v>48</v>
      </c>
      <c r="R28" s="453"/>
      <c r="S28" s="453" t="s">
        <v>134</v>
      </c>
      <c r="T28" s="453" t="s">
        <v>136</v>
      </c>
      <c r="U28" s="453" t="s">
        <v>138</v>
      </c>
      <c r="V28" s="455" t="s">
        <v>160</v>
      </c>
      <c r="W28" s="456" t="s">
        <v>148</v>
      </c>
      <c r="X28" s="528"/>
      <c r="Y28" s="528"/>
      <c r="Z28" s="529"/>
      <c r="AA28" s="530"/>
      <c r="AB28" s="457">
        <f t="shared" si="9"/>
        <v>0</v>
      </c>
      <c r="AC28" s="458">
        <f>(AB28*N28)*J28</f>
        <v>0</v>
      </c>
      <c r="AD28" s="543"/>
      <c r="AE28" s="458">
        <f t="shared" si="10"/>
        <v>0</v>
      </c>
      <c r="AF28" s="464"/>
      <c r="AG28" s="464"/>
      <c r="AH28" s="465"/>
      <c r="AI28" s="461"/>
      <c r="AJ28" s="462" t="e">
        <f t="shared" si="4"/>
        <v>#DIV/0!</v>
      </c>
      <c r="AK28" s="465"/>
      <c r="AL28" s="465"/>
      <c r="AM28" s="465"/>
      <c r="AN28" s="461"/>
      <c r="AO28" s="462" t="e">
        <f t="shared" si="5"/>
        <v>#DIV/0!</v>
      </c>
      <c r="AP28" s="465"/>
      <c r="AQ28" s="465"/>
      <c r="AR28" s="465"/>
      <c r="AS28" s="461"/>
      <c r="AT28" s="462" t="e">
        <f t="shared" si="6"/>
        <v>#DIV/0!</v>
      </c>
      <c r="AU28" s="465"/>
      <c r="AV28" s="465"/>
      <c r="AW28" s="465"/>
      <c r="AX28" s="461"/>
      <c r="AY28" s="462" t="e">
        <f t="shared" si="7"/>
        <v>#DIV/0!</v>
      </c>
      <c r="AZ28" s="465"/>
      <c r="BA28" s="465"/>
      <c r="BB28" s="465"/>
      <c r="BC28" s="461"/>
      <c r="BD28" s="462" t="e">
        <f t="shared" si="8"/>
        <v>#DIV/0!</v>
      </c>
      <c r="BE28" s="465"/>
      <c r="BF28" s="465"/>
      <c r="BG28" s="465"/>
    </row>
    <row r="29" spans="1:59" ht="16.5" customHeight="1" x14ac:dyDescent="0.2">
      <c r="A29" s="445">
        <v>4</v>
      </c>
      <c r="B29" s="446" t="s">
        <v>330</v>
      </c>
      <c r="C29" s="447" t="s">
        <v>242</v>
      </c>
      <c r="D29" s="448" t="s">
        <v>544</v>
      </c>
      <c r="E29" s="463"/>
      <c r="F29" s="450" t="str">
        <f t="shared" si="0"/>
        <v>044007VENP_TP01</v>
      </c>
      <c r="G29" s="451" t="str">
        <f t="shared" si="1"/>
        <v>044007VENP_TP01_Cta_10</v>
      </c>
      <c r="H29" s="452" t="s">
        <v>12</v>
      </c>
      <c r="I29" s="452" t="s">
        <v>14</v>
      </c>
      <c r="J29" s="453">
        <v>2</v>
      </c>
      <c r="K29" s="446" t="s">
        <v>467</v>
      </c>
      <c r="L29" s="446" t="s">
        <v>494</v>
      </c>
      <c r="M29" s="454" t="s">
        <v>10</v>
      </c>
      <c r="N29" s="446">
        <v>1</v>
      </c>
      <c r="O29" s="453">
        <v>490</v>
      </c>
      <c r="P29" s="453">
        <v>540</v>
      </c>
      <c r="Q29" s="453">
        <v>48</v>
      </c>
      <c r="R29" s="453"/>
      <c r="S29" s="453" t="s">
        <v>134</v>
      </c>
      <c r="T29" s="453" t="s">
        <v>136</v>
      </c>
      <c r="U29" s="453" t="s">
        <v>138</v>
      </c>
      <c r="V29" s="455" t="s">
        <v>160</v>
      </c>
      <c r="W29" s="456" t="s">
        <v>148</v>
      </c>
      <c r="X29" s="528"/>
      <c r="Y29" s="528"/>
      <c r="Z29" s="529"/>
      <c r="AA29" s="530"/>
      <c r="AB29" s="457">
        <f t="shared" si="9"/>
        <v>0</v>
      </c>
      <c r="AC29" s="458">
        <f>(AB29*N29)*J29</f>
        <v>0</v>
      </c>
      <c r="AD29" s="543"/>
      <c r="AE29" s="458">
        <f t="shared" si="10"/>
        <v>0</v>
      </c>
      <c r="AF29" s="464"/>
      <c r="AG29" s="464"/>
      <c r="AH29" s="465"/>
      <c r="AI29" s="461"/>
      <c r="AJ29" s="462" t="e">
        <f t="shared" si="4"/>
        <v>#DIV/0!</v>
      </c>
      <c r="AK29" s="465"/>
      <c r="AL29" s="465"/>
      <c r="AM29" s="465"/>
      <c r="AN29" s="461"/>
      <c r="AO29" s="462" t="e">
        <f t="shared" si="5"/>
        <v>#DIV/0!</v>
      </c>
      <c r="AP29" s="465"/>
      <c r="AQ29" s="465"/>
      <c r="AR29" s="465"/>
      <c r="AS29" s="461"/>
      <c r="AT29" s="462" t="e">
        <f t="shared" si="6"/>
        <v>#DIV/0!</v>
      </c>
      <c r="AU29" s="465"/>
      <c r="AV29" s="465"/>
      <c r="AW29" s="465"/>
      <c r="AX29" s="461"/>
      <c r="AY29" s="462" t="e">
        <f t="shared" si="7"/>
        <v>#DIV/0!</v>
      </c>
      <c r="AZ29" s="465"/>
      <c r="BA29" s="465"/>
      <c r="BB29" s="465"/>
      <c r="BC29" s="461"/>
      <c r="BD29" s="462" t="e">
        <f t="shared" si="8"/>
        <v>#DIV/0!</v>
      </c>
      <c r="BE29" s="465"/>
      <c r="BF29" s="465"/>
      <c r="BG29" s="465"/>
    </row>
    <row r="30" spans="1:59" ht="16.5" customHeight="1" x14ac:dyDescent="0.2">
      <c r="A30" s="445">
        <v>4</v>
      </c>
      <c r="B30" s="446" t="s">
        <v>330</v>
      </c>
      <c r="C30" s="447" t="s">
        <v>242</v>
      </c>
      <c r="D30" s="448" t="s">
        <v>544</v>
      </c>
      <c r="E30" s="463"/>
      <c r="F30" s="450" t="str">
        <f t="shared" si="0"/>
        <v>044007VENP_TP01</v>
      </c>
      <c r="G30" s="451" t="str">
        <f t="shared" si="1"/>
        <v>044007VENP_TP01_Cta_11</v>
      </c>
      <c r="H30" s="452" t="s">
        <v>12</v>
      </c>
      <c r="I30" s="452" t="s">
        <v>14</v>
      </c>
      <c r="J30" s="453">
        <v>2</v>
      </c>
      <c r="K30" s="446" t="s">
        <v>467</v>
      </c>
      <c r="L30" s="446" t="s">
        <v>495</v>
      </c>
      <c r="M30" s="454" t="s">
        <v>10</v>
      </c>
      <c r="N30" s="446">
        <v>1</v>
      </c>
      <c r="O30" s="453">
        <v>490</v>
      </c>
      <c r="P30" s="453">
        <v>540</v>
      </c>
      <c r="Q30" s="453">
        <v>48</v>
      </c>
      <c r="R30" s="453"/>
      <c r="S30" s="453" t="s">
        <v>134</v>
      </c>
      <c r="T30" s="453" t="s">
        <v>136</v>
      </c>
      <c r="U30" s="453" t="s">
        <v>138</v>
      </c>
      <c r="V30" s="455" t="s">
        <v>160</v>
      </c>
      <c r="W30" s="456" t="s">
        <v>148</v>
      </c>
      <c r="X30" s="528"/>
      <c r="Y30" s="528"/>
      <c r="Z30" s="529"/>
      <c r="AA30" s="530"/>
      <c r="AB30" s="457">
        <f t="shared" si="9"/>
        <v>0</v>
      </c>
      <c r="AC30" s="458">
        <f>(AB30*N30)*J30</f>
        <v>0</v>
      </c>
      <c r="AD30" s="543"/>
      <c r="AE30" s="458">
        <f t="shared" si="10"/>
        <v>0</v>
      </c>
      <c r="AF30" s="464"/>
      <c r="AG30" s="464"/>
      <c r="AH30" s="465"/>
      <c r="AI30" s="461"/>
      <c r="AJ30" s="462" t="e">
        <f t="shared" si="4"/>
        <v>#DIV/0!</v>
      </c>
      <c r="AK30" s="465"/>
      <c r="AL30" s="465"/>
      <c r="AM30" s="465"/>
      <c r="AN30" s="461"/>
      <c r="AO30" s="462" t="e">
        <f t="shared" si="5"/>
        <v>#DIV/0!</v>
      </c>
      <c r="AP30" s="465"/>
      <c r="AQ30" s="465"/>
      <c r="AR30" s="465"/>
      <c r="AS30" s="461"/>
      <c r="AT30" s="462" t="e">
        <f t="shared" si="6"/>
        <v>#DIV/0!</v>
      </c>
      <c r="AU30" s="465"/>
      <c r="AV30" s="465"/>
      <c r="AW30" s="465"/>
      <c r="AX30" s="461"/>
      <c r="AY30" s="462" t="e">
        <f t="shared" si="7"/>
        <v>#DIV/0!</v>
      </c>
      <c r="AZ30" s="465"/>
      <c r="BA30" s="465"/>
      <c r="BB30" s="465"/>
      <c r="BC30" s="461"/>
      <c r="BD30" s="462" t="e">
        <f t="shared" si="8"/>
        <v>#DIV/0!</v>
      </c>
      <c r="BE30" s="465"/>
      <c r="BF30" s="465"/>
      <c r="BG30" s="465"/>
    </row>
    <row r="31" spans="1:59" ht="16.5" customHeight="1" x14ac:dyDescent="0.2">
      <c r="A31" s="445">
        <v>4</v>
      </c>
      <c r="B31" s="446" t="s">
        <v>330</v>
      </c>
      <c r="C31" s="447" t="s">
        <v>242</v>
      </c>
      <c r="D31" s="448" t="s">
        <v>544</v>
      </c>
      <c r="E31" s="463"/>
      <c r="F31" s="450" t="str">
        <f t="shared" si="0"/>
        <v>044007VENP_TP01</v>
      </c>
      <c r="G31" s="451" t="str">
        <f t="shared" si="1"/>
        <v>044007VENP_TP01_Cta_13</v>
      </c>
      <c r="H31" s="452" t="s">
        <v>12</v>
      </c>
      <c r="I31" s="452" t="s">
        <v>14</v>
      </c>
      <c r="J31" s="453">
        <v>2</v>
      </c>
      <c r="K31" s="446" t="s">
        <v>467</v>
      </c>
      <c r="L31" s="446" t="s">
        <v>496</v>
      </c>
      <c r="M31" s="454" t="s">
        <v>10</v>
      </c>
      <c r="N31" s="446">
        <v>1</v>
      </c>
      <c r="O31" s="453">
        <v>490</v>
      </c>
      <c r="P31" s="453">
        <v>540</v>
      </c>
      <c r="Q31" s="453">
        <v>48</v>
      </c>
      <c r="R31" s="453"/>
      <c r="S31" s="453" t="s">
        <v>134</v>
      </c>
      <c r="T31" s="453" t="s">
        <v>136</v>
      </c>
      <c r="U31" s="453" t="s">
        <v>138</v>
      </c>
      <c r="V31" s="455" t="s">
        <v>160</v>
      </c>
      <c r="W31" s="456" t="s">
        <v>148</v>
      </c>
      <c r="X31" s="528"/>
      <c r="Y31" s="528"/>
      <c r="Z31" s="529"/>
      <c r="AA31" s="530"/>
      <c r="AB31" s="457">
        <f t="shared" si="9"/>
        <v>0</v>
      </c>
      <c r="AC31" s="458">
        <f>(AB31*N31)*J31</f>
        <v>0</v>
      </c>
      <c r="AD31" s="543"/>
      <c r="AE31" s="458">
        <f t="shared" si="10"/>
        <v>0</v>
      </c>
      <c r="AF31" s="464"/>
      <c r="AG31" s="464"/>
      <c r="AH31" s="465"/>
      <c r="AI31" s="461"/>
      <c r="AJ31" s="462" t="e">
        <f t="shared" si="4"/>
        <v>#DIV/0!</v>
      </c>
      <c r="AK31" s="465"/>
      <c r="AL31" s="465"/>
      <c r="AM31" s="465"/>
      <c r="AN31" s="461"/>
      <c r="AO31" s="462" t="e">
        <f t="shared" si="5"/>
        <v>#DIV/0!</v>
      </c>
      <c r="AP31" s="465"/>
      <c r="AQ31" s="465"/>
      <c r="AR31" s="465"/>
      <c r="AS31" s="461"/>
      <c r="AT31" s="462" t="e">
        <f t="shared" si="6"/>
        <v>#DIV/0!</v>
      </c>
      <c r="AU31" s="465"/>
      <c r="AV31" s="465"/>
      <c r="AW31" s="465"/>
      <c r="AX31" s="461"/>
      <c r="AY31" s="462" t="e">
        <f t="shared" si="7"/>
        <v>#DIV/0!</v>
      </c>
      <c r="AZ31" s="465"/>
      <c r="BA31" s="465"/>
      <c r="BB31" s="465"/>
      <c r="BC31" s="461"/>
      <c r="BD31" s="462" t="e">
        <f t="shared" si="8"/>
        <v>#DIV/0!</v>
      </c>
      <c r="BE31" s="465"/>
      <c r="BF31" s="465"/>
      <c r="BG31" s="465"/>
    </row>
    <row r="32" spans="1:59" ht="16.5" customHeight="1" x14ac:dyDescent="0.2">
      <c r="A32" s="445">
        <v>4</v>
      </c>
      <c r="B32" s="446" t="s">
        <v>330</v>
      </c>
      <c r="C32" s="447" t="s">
        <v>242</v>
      </c>
      <c r="D32" s="448" t="s">
        <v>544</v>
      </c>
      <c r="E32" s="463"/>
      <c r="F32" s="450" t="str">
        <f t="shared" si="0"/>
        <v>044007VENP_TP01</v>
      </c>
      <c r="G32" s="451" t="str">
        <f t="shared" si="1"/>
        <v>044007VENP_TP01_Cta_14</v>
      </c>
      <c r="H32" s="452" t="s">
        <v>12</v>
      </c>
      <c r="I32" s="452" t="s">
        <v>14</v>
      </c>
      <c r="J32" s="453">
        <v>2</v>
      </c>
      <c r="K32" s="446" t="s">
        <v>467</v>
      </c>
      <c r="L32" s="446" t="s">
        <v>497</v>
      </c>
      <c r="M32" s="454" t="s">
        <v>10</v>
      </c>
      <c r="N32" s="446">
        <v>1</v>
      </c>
      <c r="O32" s="453">
        <v>490</v>
      </c>
      <c r="P32" s="453">
        <v>540</v>
      </c>
      <c r="Q32" s="453">
        <v>48</v>
      </c>
      <c r="R32" s="453"/>
      <c r="S32" s="453" t="s">
        <v>134</v>
      </c>
      <c r="T32" s="453" t="s">
        <v>136</v>
      </c>
      <c r="U32" s="453" t="s">
        <v>138</v>
      </c>
      <c r="V32" s="455" t="s">
        <v>160</v>
      </c>
      <c r="W32" s="456" t="s">
        <v>148</v>
      </c>
      <c r="X32" s="528"/>
      <c r="Y32" s="528"/>
      <c r="Z32" s="529"/>
      <c r="AA32" s="530"/>
      <c r="AB32" s="457">
        <f t="shared" si="9"/>
        <v>0</v>
      </c>
      <c r="AC32" s="458">
        <f>(AB32*N32)*J32</f>
        <v>0</v>
      </c>
      <c r="AD32" s="543"/>
      <c r="AE32" s="458">
        <f t="shared" si="10"/>
        <v>0</v>
      </c>
      <c r="AF32" s="464"/>
      <c r="AG32" s="464"/>
      <c r="AH32" s="465"/>
      <c r="AI32" s="461"/>
      <c r="AJ32" s="462" t="e">
        <f t="shared" si="4"/>
        <v>#DIV/0!</v>
      </c>
      <c r="AK32" s="465"/>
      <c r="AL32" s="465"/>
      <c r="AM32" s="465"/>
      <c r="AN32" s="461"/>
      <c r="AO32" s="462" t="e">
        <f t="shared" si="5"/>
        <v>#DIV/0!</v>
      </c>
      <c r="AP32" s="465"/>
      <c r="AQ32" s="465"/>
      <c r="AR32" s="465"/>
      <c r="AS32" s="461"/>
      <c r="AT32" s="462" t="e">
        <f t="shared" si="6"/>
        <v>#DIV/0!</v>
      </c>
      <c r="AU32" s="465"/>
      <c r="AV32" s="465"/>
      <c r="AW32" s="465"/>
      <c r="AX32" s="461"/>
      <c r="AY32" s="462" t="e">
        <f t="shared" si="7"/>
        <v>#DIV/0!</v>
      </c>
      <c r="AZ32" s="465"/>
      <c r="BA32" s="465"/>
      <c r="BB32" s="465"/>
      <c r="BC32" s="461"/>
      <c r="BD32" s="462" t="e">
        <f t="shared" si="8"/>
        <v>#DIV/0!</v>
      </c>
      <c r="BE32" s="465"/>
      <c r="BF32" s="465"/>
      <c r="BG32" s="465"/>
    </row>
    <row r="33" spans="1:59" ht="16.5" customHeight="1" x14ac:dyDescent="0.2">
      <c r="A33" s="445">
        <v>4</v>
      </c>
      <c r="B33" s="446" t="s">
        <v>330</v>
      </c>
      <c r="C33" s="447" t="s">
        <v>242</v>
      </c>
      <c r="D33" s="448" t="s">
        <v>544</v>
      </c>
      <c r="E33" s="463"/>
      <c r="F33" s="450" t="str">
        <f t="shared" si="0"/>
        <v>044007VENP_TP01</v>
      </c>
      <c r="G33" s="451" t="str">
        <f t="shared" si="1"/>
        <v>044007VENP_TP01_Cta_15</v>
      </c>
      <c r="H33" s="452" t="s">
        <v>12</v>
      </c>
      <c r="I33" s="452" t="s">
        <v>14</v>
      </c>
      <c r="J33" s="453">
        <v>2</v>
      </c>
      <c r="K33" s="446" t="s">
        <v>467</v>
      </c>
      <c r="L33" s="446" t="s">
        <v>498</v>
      </c>
      <c r="M33" s="454" t="s">
        <v>10</v>
      </c>
      <c r="N33" s="446">
        <v>1</v>
      </c>
      <c r="O33" s="453">
        <v>885</v>
      </c>
      <c r="P33" s="453">
        <v>940</v>
      </c>
      <c r="Q33" s="453">
        <v>70</v>
      </c>
      <c r="R33" s="453"/>
      <c r="S33" s="453" t="s">
        <v>134</v>
      </c>
      <c r="T33" s="453" t="s">
        <v>136</v>
      </c>
      <c r="U33" s="453" t="s">
        <v>138</v>
      </c>
      <c r="V33" s="455" t="s">
        <v>158</v>
      </c>
      <c r="W33" s="456" t="s">
        <v>529</v>
      </c>
      <c r="X33" s="528"/>
      <c r="Y33" s="528"/>
      <c r="Z33" s="529"/>
      <c r="AA33" s="530"/>
      <c r="AB33" s="457">
        <f t="shared" si="9"/>
        <v>0</v>
      </c>
      <c r="AC33" s="458">
        <f>(AB33*N33)*J33</f>
        <v>0</v>
      </c>
      <c r="AD33" s="543"/>
      <c r="AE33" s="458">
        <f t="shared" si="10"/>
        <v>0</v>
      </c>
      <c r="AF33" s="464"/>
      <c r="AG33" s="464"/>
      <c r="AH33" s="465"/>
      <c r="AI33" s="461"/>
      <c r="AJ33" s="462" t="e">
        <f t="shared" si="4"/>
        <v>#DIV/0!</v>
      </c>
      <c r="AK33" s="465"/>
      <c r="AL33" s="465"/>
      <c r="AM33" s="465"/>
      <c r="AN33" s="461"/>
      <c r="AO33" s="462" t="e">
        <f t="shared" si="5"/>
        <v>#DIV/0!</v>
      </c>
      <c r="AP33" s="465"/>
      <c r="AQ33" s="465"/>
      <c r="AR33" s="465"/>
      <c r="AS33" s="461"/>
      <c r="AT33" s="462" t="e">
        <f t="shared" si="6"/>
        <v>#DIV/0!</v>
      </c>
      <c r="AU33" s="465"/>
      <c r="AV33" s="465"/>
      <c r="AW33" s="465"/>
      <c r="AX33" s="461"/>
      <c r="AY33" s="462" t="e">
        <f t="shared" si="7"/>
        <v>#DIV/0!</v>
      </c>
      <c r="AZ33" s="465"/>
      <c r="BA33" s="465"/>
      <c r="BB33" s="465"/>
      <c r="BC33" s="461"/>
      <c r="BD33" s="462" t="e">
        <f t="shared" si="8"/>
        <v>#DIV/0!</v>
      </c>
      <c r="BE33" s="465"/>
      <c r="BF33" s="465"/>
      <c r="BG33" s="465"/>
    </row>
    <row r="34" spans="1:59" ht="16.5" customHeight="1" x14ac:dyDescent="0.2">
      <c r="A34" s="445">
        <v>4</v>
      </c>
      <c r="B34" s="446" t="s">
        <v>330</v>
      </c>
      <c r="C34" s="447" t="s">
        <v>242</v>
      </c>
      <c r="D34" s="448" t="s">
        <v>544</v>
      </c>
      <c r="E34" s="463"/>
      <c r="F34" s="450" t="str">
        <f t="shared" si="0"/>
        <v>044007VENP_TP01</v>
      </c>
      <c r="G34" s="451" t="str">
        <f t="shared" si="1"/>
        <v>044007VENP_TP01_Cta_15</v>
      </c>
      <c r="H34" s="452" t="s">
        <v>12</v>
      </c>
      <c r="I34" s="452" t="s">
        <v>14</v>
      </c>
      <c r="J34" s="453">
        <v>2</v>
      </c>
      <c r="K34" s="446" t="s">
        <v>467</v>
      </c>
      <c r="L34" s="446" t="s">
        <v>498</v>
      </c>
      <c r="M34" s="454" t="s">
        <v>10</v>
      </c>
      <c r="N34" s="446">
        <v>1</v>
      </c>
      <c r="O34" s="453">
        <v>630</v>
      </c>
      <c r="P34" s="453">
        <v>885</v>
      </c>
      <c r="Q34" s="453">
        <v>70</v>
      </c>
      <c r="R34" s="453"/>
      <c r="S34" s="453" t="s">
        <v>134</v>
      </c>
      <c r="T34" s="453" t="s">
        <v>136</v>
      </c>
      <c r="U34" s="453" t="s">
        <v>138</v>
      </c>
      <c r="V34" s="455" t="s">
        <v>158</v>
      </c>
      <c r="W34" s="456" t="s">
        <v>529</v>
      </c>
      <c r="X34" s="528"/>
      <c r="Y34" s="528"/>
      <c r="Z34" s="529"/>
      <c r="AA34" s="530"/>
      <c r="AB34" s="457">
        <f t="shared" si="9"/>
        <v>0</v>
      </c>
      <c r="AC34" s="458">
        <f>(AB34*N34)*J34</f>
        <v>0</v>
      </c>
      <c r="AD34" s="543"/>
      <c r="AE34" s="458">
        <f t="shared" si="10"/>
        <v>0</v>
      </c>
      <c r="AF34" s="464"/>
      <c r="AG34" s="464"/>
      <c r="AH34" s="465"/>
      <c r="AI34" s="461"/>
      <c r="AJ34" s="462" t="e">
        <f t="shared" si="4"/>
        <v>#DIV/0!</v>
      </c>
      <c r="AK34" s="465"/>
      <c r="AL34" s="465"/>
      <c r="AM34" s="465"/>
      <c r="AN34" s="461"/>
      <c r="AO34" s="462" t="e">
        <f t="shared" si="5"/>
        <v>#DIV/0!</v>
      </c>
      <c r="AP34" s="465"/>
      <c r="AQ34" s="465"/>
      <c r="AR34" s="465"/>
      <c r="AS34" s="461"/>
      <c r="AT34" s="462" t="e">
        <f t="shared" si="6"/>
        <v>#DIV/0!</v>
      </c>
      <c r="AU34" s="465"/>
      <c r="AV34" s="465"/>
      <c r="AW34" s="465"/>
      <c r="AX34" s="461"/>
      <c r="AY34" s="462" t="e">
        <f t="shared" si="7"/>
        <v>#DIV/0!</v>
      </c>
      <c r="AZ34" s="465"/>
      <c r="BA34" s="465"/>
      <c r="BB34" s="465"/>
      <c r="BC34" s="461"/>
      <c r="BD34" s="462" t="e">
        <f t="shared" si="8"/>
        <v>#DIV/0!</v>
      </c>
      <c r="BE34" s="465"/>
      <c r="BF34" s="465"/>
      <c r="BG34" s="465"/>
    </row>
    <row r="35" spans="1:59" ht="16.5" customHeight="1" x14ac:dyDescent="0.2">
      <c r="A35" s="445">
        <v>4</v>
      </c>
      <c r="B35" s="446" t="s">
        <v>330</v>
      </c>
      <c r="C35" s="447" t="s">
        <v>242</v>
      </c>
      <c r="D35" s="448" t="s">
        <v>544</v>
      </c>
      <c r="E35" s="463"/>
      <c r="F35" s="450" t="str">
        <f t="shared" si="0"/>
        <v>044007VENP_TP01</v>
      </c>
      <c r="G35" s="451" t="str">
        <f t="shared" si="1"/>
        <v>044007VENP_TP01_Cta_16</v>
      </c>
      <c r="H35" s="452" t="s">
        <v>12</v>
      </c>
      <c r="I35" s="452" t="s">
        <v>14</v>
      </c>
      <c r="J35" s="453">
        <v>2</v>
      </c>
      <c r="K35" s="446" t="s">
        <v>467</v>
      </c>
      <c r="L35" s="446" t="s">
        <v>499</v>
      </c>
      <c r="M35" s="454" t="s">
        <v>10</v>
      </c>
      <c r="N35" s="446">
        <v>1</v>
      </c>
      <c r="O35" s="453">
        <v>490</v>
      </c>
      <c r="P35" s="453">
        <v>540</v>
      </c>
      <c r="Q35" s="453">
        <v>48</v>
      </c>
      <c r="R35" s="453"/>
      <c r="S35" s="453" t="s">
        <v>134</v>
      </c>
      <c r="T35" s="453" t="s">
        <v>136</v>
      </c>
      <c r="U35" s="453" t="s">
        <v>138</v>
      </c>
      <c r="V35" s="455" t="s">
        <v>160</v>
      </c>
      <c r="W35" s="456" t="s">
        <v>148</v>
      </c>
      <c r="X35" s="528"/>
      <c r="Y35" s="528"/>
      <c r="Z35" s="529"/>
      <c r="AA35" s="530"/>
      <c r="AB35" s="457">
        <f t="shared" si="9"/>
        <v>0</v>
      </c>
      <c r="AC35" s="458">
        <f>(AB35*N35)*J35</f>
        <v>0</v>
      </c>
      <c r="AD35" s="543"/>
      <c r="AE35" s="458">
        <f t="shared" si="10"/>
        <v>0</v>
      </c>
      <c r="AF35" s="464"/>
      <c r="AG35" s="464"/>
      <c r="AH35" s="465"/>
      <c r="AI35" s="461"/>
      <c r="AJ35" s="462" t="e">
        <f t="shared" si="4"/>
        <v>#DIV/0!</v>
      </c>
      <c r="AK35" s="465"/>
      <c r="AL35" s="465"/>
      <c r="AM35" s="465"/>
      <c r="AN35" s="461"/>
      <c r="AO35" s="462" t="e">
        <f t="shared" si="5"/>
        <v>#DIV/0!</v>
      </c>
      <c r="AP35" s="465"/>
      <c r="AQ35" s="465"/>
      <c r="AR35" s="465"/>
      <c r="AS35" s="461"/>
      <c r="AT35" s="462" t="e">
        <f t="shared" si="6"/>
        <v>#DIV/0!</v>
      </c>
      <c r="AU35" s="465"/>
      <c r="AV35" s="465"/>
      <c r="AW35" s="465"/>
      <c r="AX35" s="461"/>
      <c r="AY35" s="462" t="e">
        <f t="shared" si="7"/>
        <v>#DIV/0!</v>
      </c>
      <c r="AZ35" s="465"/>
      <c r="BA35" s="465"/>
      <c r="BB35" s="465"/>
      <c r="BC35" s="461"/>
      <c r="BD35" s="462" t="e">
        <f t="shared" si="8"/>
        <v>#DIV/0!</v>
      </c>
      <c r="BE35" s="465"/>
      <c r="BF35" s="465"/>
      <c r="BG35" s="465"/>
    </row>
    <row r="36" spans="1:59" ht="16.5" customHeight="1" x14ac:dyDescent="0.2">
      <c r="A36" s="445">
        <v>4</v>
      </c>
      <c r="B36" s="446" t="s">
        <v>330</v>
      </c>
      <c r="C36" s="447" t="s">
        <v>242</v>
      </c>
      <c r="D36" s="466" t="s">
        <v>544</v>
      </c>
      <c r="E36" s="463"/>
      <c r="F36" s="467" t="str">
        <f t="shared" si="0"/>
        <v>044007VENP_TP01</v>
      </c>
      <c r="G36" s="468" t="str">
        <f t="shared" si="1"/>
        <v>044007VENP_TP01_Cta_17</v>
      </c>
      <c r="H36" s="469" t="s">
        <v>12</v>
      </c>
      <c r="I36" s="452" t="s">
        <v>14</v>
      </c>
      <c r="J36" s="453">
        <v>2</v>
      </c>
      <c r="K36" s="446" t="s">
        <v>467</v>
      </c>
      <c r="L36" s="446" t="s">
        <v>500</v>
      </c>
      <c r="M36" s="454" t="s">
        <v>10</v>
      </c>
      <c r="N36" s="446">
        <v>2</v>
      </c>
      <c r="O36" s="453">
        <v>580</v>
      </c>
      <c r="P36" s="453">
        <v>720</v>
      </c>
      <c r="Q36" s="453">
        <v>48</v>
      </c>
      <c r="R36" s="453"/>
      <c r="S36" s="453" t="s">
        <v>134</v>
      </c>
      <c r="T36" s="453" t="s">
        <v>136</v>
      </c>
      <c r="U36" s="453" t="s">
        <v>138</v>
      </c>
      <c r="V36" s="455" t="s">
        <v>160</v>
      </c>
      <c r="W36" s="456" t="s">
        <v>148</v>
      </c>
      <c r="X36" s="528"/>
      <c r="Y36" s="528"/>
      <c r="Z36" s="529"/>
      <c r="AA36" s="530"/>
      <c r="AB36" s="457">
        <f t="shared" si="9"/>
        <v>0</v>
      </c>
      <c r="AC36" s="458">
        <f>(AB36*N36)*J36</f>
        <v>0</v>
      </c>
      <c r="AD36" s="543"/>
      <c r="AE36" s="458">
        <f t="shared" si="10"/>
        <v>0</v>
      </c>
      <c r="AF36" s="464"/>
      <c r="AG36" s="464"/>
      <c r="AH36" s="465"/>
      <c r="AI36" s="461"/>
      <c r="AJ36" s="462" t="e">
        <f t="shared" si="4"/>
        <v>#DIV/0!</v>
      </c>
      <c r="AK36" s="465"/>
      <c r="AL36" s="465"/>
      <c r="AM36" s="465"/>
      <c r="AN36" s="461"/>
      <c r="AO36" s="462" t="e">
        <f t="shared" si="5"/>
        <v>#DIV/0!</v>
      </c>
      <c r="AP36" s="465"/>
      <c r="AQ36" s="465"/>
      <c r="AR36" s="465"/>
      <c r="AS36" s="461"/>
      <c r="AT36" s="462" t="e">
        <f t="shared" si="6"/>
        <v>#DIV/0!</v>
      </c>
      <c r="AU36" s="465"/>
      <c r="AV36" s="465"/>
      <c r="AW36" s="465"/>
      <c r="AX36" s="461"/>
      <c r="AY36" s="462" t="e">
        <f t="shared" si="7"/>
        <v>#DIV/0!</v>
      </c>
      <c r="AZ36" s="465"/>
      <c r="BA36" s="465"/>
      <c r="BB36" s="465"/>
      <c r="BC36" s="461"/>
      <c r="BD36" s="462" t="e">
        <f t="shared" si="8"/>
        <v>#DIV/0!</v>
      </c>
      <c r="BE36" s="465"/>
      <c r="BF36" s="465"/>
      <c r="BG36" s="465"/>
    </row>
    <row r="37" spans="1:59" ht="16.5" customHeight="1" x14ac:dyDescent="0.2">
      <c r="A37" s="445">
        <v>4</v>
      </c>
      <c r="B37" s="446" t="s">
        <v>330</v>
      </c>
      <c r="C37" s="447" t="s">
        <v>242</v>
      </c>
      <c r="D37" s="448" t="s">
        <v>544</v>
      </c>
      <c r="E37" s="463"/>
      <c r="F37" s="450" t="str">
        <f t="shared" si="0"/>
        <v>044007VENP_TP01</v>
      </c>
      <c r="G37" s="451" t="str">
        <f t="shared" si="1"/>
        <v>044007VENP_TP01_Cta_18</v>
      </c>
      <c r="H37" s="452" t="s">
        <v>12</v>
      </c>
      <c r="I37" s="452" t="s">
        <v>14</v>
      </c>
      <c r="J37" s="453">
        <v>2</v>
      </c>
      <c r="K37" s="446" t="s">
        <v>467</v>
      </c>
      <c r="L37" s="446" t="s">
        <v>501</v>
      </c>
      <c r="M37" s="454" t="s">
        <v>10</v>
      </c>
      <c r="N37" s="446">
        <v>1</v>
      </c>
      <c r="O37" s="453">
        <v>490</v>
      </c>
      <c r="P37" s="453">
        <v>540</v>
      </c>
      <c r="Q37" s="453">
        <v>48</v>
      </c>
      <c r="R37" s="453"/>
      <c r="S37" s="453" t="s">
        <v>134</v>
      </c>
      <c r="T37" s="453" t="s">
        <v>136</v>
      </c>
      <c r="U37" s="453" t="s">
        <v>138</v>
      </c>
      <c r="V37" s="455" t="s">
        <v>160</v>
      </c>
      <c r="W37" s="456" t="s">
        <v>148</v>
      </c>
      <c r="X37" s="528"/>
      <c r="Y37" s="528"/>
      <c r="Z37" s="529"/>
      <c r="AA37" s="530"/>
      <c r="AB37" s="457">
        <f t="shared" si="9"/>
        <v>0</v>
      </c>
      <c r="AC37" s="458">
        <f>(AB37*N37)*J37</f>
        <v>0</v>
      </c>
      <c r="AD37" s="543"/>
      <c r="AE37" s="458">
        <f t="shared" si="10"/>
        <v>0</v>
      </c>
      <c r="AF37" s="464"/>
      <c r="AG37" s="464"/>
      <c r="AH37" s="465"/>
      <c r="AI37" s="461"/>
      <c r="AJ37" s="462" t="e">
        <f t="shared" si="4"/>
        <v>#DIV/0!</v>
      </c>
      <c r="AK37" s="465"/>
      <c r="AL37" s="465"/>
      <c r="AM37" s="465"/>
      <c r="AN37" s="461"/>
      <c r="AO37" s="462" t="e">
        <f t="shared" si="5"/>
        <v>#DIV/0!</v>
      </c>
      <c r="AP37" s="465"/>
      <c r="AQ37" s="465"/>
      <c r="AR37" s="465"/>
      <c r="AS37" s="461"/>
      <c r="AT37" s="462" t="e">
        <f t="shared" si="6"/>
        <v>#DIV/0!</v>
      </c>
      <c r="AU37" s="465"/>
      <c r="AV37" s="465"/>
      <c r="AW37" s="465"/>
      <c r="AX37" s="461"/>
      <c r="AY37" s="462" t="e">
        <f t="shared" si="7"/>
        <v>#DIV/0!</v>
      </c>
      <c r="AZ37" s="465"/>
      <c r="BA37" s="465"/>
      <c r="BB37" s="465"/>
      <c r="BC37" s="461"/>
      <c r="BD37" s="462" t="e">
        <f t="shared" si="8"/>
        <v>#DIV/0!</v>
      </c>
      <c r="BE37" s="465"/>
      <c r="BF37" s="465"/>
      <c r="BG37" s="465"/>
    </row>
    <row r="38" spans="1:59" ht="16.5" customHeight="1" x14ac:dyDescent="0.2">
      <c r="A38" s="445">
        <v>4</v>
      </c>
      <c r="B38" s="446" t="s">
        <v>330</v>
      </c>
      <c r="C38" s="447" t="s">
        <v>242</v>
      </c>
      <c r="D38" s="448" t="s">
        <v>544</v>
      </c>
      <c r="E38" s="463"/>
      <c r="F38" s="450" t="str">
        <f t="shared" si="0"/>
        <v>044007VENP_TP01</v>
      </c>
      <c r="G38" s="451" t="str">
        <f t="shared" si="1"/>
        <v>044007VENP_TP01_Cta_19</v>
      </c>
      <c r="H38" s="452" t="s">
        <v>12</v>
      </c>
      <c r="I38" s="452" t="s">
        <v>14</v>
      </c>
      <c r="J38" s="453">
        <v>2</v>
      </c>
      <c r="K38" s="446" t="s">
        <v>467</v>
      </c>
      <c r="L38" s="446" t="s">
        <v>502</v>
      </c>
      <c r="M38" s="454" t="s">
        <v>10</v>
      </c>
      <c r="N38" s="446">
        <v>1</v>
      </c>
      <c r="O38" s="453">
        <v>490</v>
      </c>
      <c r="P38" s="453">
        <v>540</v>
      </c>
      <c r="Q38" s="453">
        <v>48</v>
      </c>
      <c r="R38" s="453"/>
      <c r="S38" s="453" t="s">
        <v>134</v>
      </c>
      <c r="T38" s="453" t="s">
        <v>136</v>
      </c>
      <c r="U38" s="453" t="s">
        <v>138</v>
      </c>
      <c r="V38" s="455" t="s">
        <v>160</v>
      </c>
      <c r="W38" s="456" t="s">
        <v>148</v>
      </c>
      <c r="X38" s="528"/>
      <c r="Y38" s="528"/>
      <c r="Z38" s="529"/>
      <c r="AA38" s="530"/>
      <c r="AB38" s="457">
        <f t="shared" si="9"/>
        <v>0</v>
      </c>
      <c r="AC38" s="458">
        <f>(AB38*N38)*J38</f>
        <v>0</v>
      </c>
      <c r="AD38" s="543"/>
      <c r="AE38" s="458">
        <f t="shared" si="10"/>
        <v>0</v>
      </c>
      <c r="AF38" s="464"/>
      <c r="AG38" s="464"/>
      <c r="AH38" s="465"/>
      <c r="AI38" s="461"/>
      <c r="AJ38" s="462" t="e">
        <f t="shared" si="4"/>
        <v>#DIV/0!</v>
      </c>
      <c r="AK38" s="465"/>
      <c r="AL38" s="465"/>
      <c r="AM38" s="465"/>
      <c r="AN38" s="461"/>
      <c r="AO38" s="462" t="e">
        <f t="shared" si="5"/>
        <v>#DIV/0!</v>
      </c>
      <c r="AP38" s="465"/>
      <c r="AQ38" s="465"/>
      <c r="AR38" s="465"/>
      <c r="AS38" s="461"/>
      <c r="AT38" s="462" t="e">
        <f t="shared" si="6"/>
        <v>#DIV/0!</v>
      </c>
      <c r="AU38" s="465"/>
      <c r="AV38" s="465"/>
      <c r="AW38" s="465"/>
      <c r="AX38" s="461"/>
      <c r="AY38" s="462" t="e">
        <f t="shared" si="7"/>
        <v>#DIV/0!</v>
      </c>
      <c r="AZ38" s="465"/>
      <c r="BA38" s="465"/>
      <c r="BB38" s="465"/>
      <c r="BC38" s="461"/>
      <c r="BD38" s="462" t="e">
        <f t="shared" si="8"/>
        <v>#DIV/0!</v>
      </c>
      <c r="BE38" s="465"/>
      <c r="BF38" s="465"/>
      <c r="BG38" s="465"/>
    </row>
    <row r="39" spans="1:59" ht="16.5" customHeight="1" x14ac:dyDescent="0.2">
      <c r="A39" s="445">
        <v>4</v>
      </c>
      <c r="B39" s="446" t="s">
        <v>330</v>
      </c>
      <c r="C39" s="447" t="s">
        <v>242</v>
      </c>
      <c r="D39" s="448" t="s">
        <v>544</v>
      </c>
      <c r="E39" s="470"/>
      <c r="F39" s="450" t="str">
        <f t="shared" si="0"/>
        <v>044007VENP_TP01</v>
      </c>
      <c r="G39" s="451" t="str">
        <f t="shared" si="1"/>
        <v>044007VENP_TP01_Cta_20</v>
      </c>
      <c r="H39" s="452" t="s">
        <v>12</v>
      </c>
      <c r="I39" s="452" t="s">
        <v>14</v>
      </c>
      <c r="J39" s="453">
        <v>2</v>
      </c>
      <c r="K39" s="446" t="s">
        <v>467</v>
      </c>
      <c r="L39" s="446" t="s">
        <v>503</v>
      </c>
      <c r="M39" s="454" t="s">
        <v>10</v>
      </c>
      <c r="N39" s="446">
        <v>1</v>
      </c>
      <c r="O39" s="453">
        <v>490</v>
      </c>
      <c r="P39" s="453">
        <v>540</v>
      </c>
      <c r="Q39" s="453">
        <v>48</v>
      </c>
      <c r="R39" s="453"/>
      <c r="S39" s="453" t="s">
        <v>134</v>
      </c>
      <c r="T39" s="453" t="s">
        <v>136</v>
      </c>
      <c r="U39" s="453" t="s">
        <v>138</v>
      </c>
      <c r="V39" s="455" t="s">
        <v>160</v>
      </c>
      <c r="W39" s="456" t="s">
        <v>148</v>
      </c>
      <c r="X39" s="528"/>
      <c r="Y39" s="528"/>
      <c r="Z39" s="529"/>
      <c r="AA39" s="530"/>
      <c r="AB39" s="457">
        <f t="shared" si="9"/>
        <v>0</v>
      </c>
      <c r="AC39" s="458">
        <f>(AB39*N39)*J39</f>
        <v>0</v>
      </c>
      <c r="AD39" s="543"/>
      <c r="AE39" s="458">
        <f t="shared" si="10"/>
        <v>0</v>
      </c>
      <c r="AF39" s="464"/>
      <c r="AG39" s="464"/>
      <c r="AH39" s="465"/>
      <c r="AI39" s="461"/>
      <c r="AJ39" s="462" t="e">
        <f t="shared" si="4"/>
        <v>#DIV/0!</v>
      </c>
      <c r="AK39" s="465"/>
      <c r="AL39" s="465"/>
      <c r="AM39" s="465"/>
      <c r="AN39" s="461"/>
      <c r="AO39" s="462" t="e">
        <f t="shared" si="5"/>
        <v>#DIV/0!</v>
      </c>
      <c r="AP39" s="465"/>
      <c r="AQ39" s="465"/>
      <c r="AR39" s="465"/>
      <c r="AS39" s="461"/>
      <c r="AT39" s="462" t="e">
        <f t="shared" si="6"/>
        <v>#DIV/0!</v>
      </c>
      <c r="AU39" s="465"/>
      <c r="AV39" s="465"/>
      <c r="AW39" s="465"/>
      <c r="AX39" s="461"/>
      <c r="AY39" s="462" t="e">
        <f t="shared" si="7"/>
        <v>#DIV/0!</v>
      </c>
      <c r="AZ39" s="465"/>
      <c r="BA39" s="465"/>
      <c r="BB39" s="465"/>
      <c r="BC39" s="461"/>
      <c r="BD39" s="462" t="e">
        <f t="shared" si="8"/>
        <v>#DIV/0!</v>
      </c>
      <c r="BE39" s="465"/>
      <c r="BF39" s="465"/>
      <c r="BG39" s="465"/>
    </row>
    <row r="40" spans="1:59" ht="16.5" customHeight="1" x14ac:dyDescent="0.2">
      <c r="A40" s="445">
        <v>4</v>
      </c>
      <c r="B40" s="446" t="s">
        <v>330</v>
      </c>
      <c r="C40" s="447" t="s">
        <v>242</v>
      </c>
      <c r="D40" s="448" t="s">
        <v>544</v>
      </c>
      <c r="E40" s="471" t="str">
        <f>F40</f>
        <v>044007VENP_TP02</v>
      </c>
      <c r="F40" s="450" t="str">
        <f t="shared" si="0"/>
        <v>044007VENP_TP02</v>
      </c>
      <c r="G40" s="451" t="str">
        <f t="shared" si="1"/>
        <v>044007VENP_TP02_Cta_21</v>
      </c>
      <c r="H40" s="452" t="s">
        <v>12</v>
      </c>
      <c r="I40" s="452" t="s">
        <v>14</v>
      </c>
      <c r="J40" s="453">
        <v>2</v>
      </c>
      <c r="K40" s="446" t="s">
        <v>468</v>
      </c>
      <c r="L40" s="446" t="s">
        <v>504</v>
      </c>
      <c r="M40" s="454" t="s">
        <v>10</v>
      </c>
      <c r="N40" s="446">
        <v>1</v>
      </c>
      <c r="O40" s="453">
        <v>490</v>
      </c>
      <c r="P40" s="453">
        <v>540</v>
      </c>
      <c r="Q40" s="453">
        <v>48</v>
      </c>
      <c r="R40" s="453"/>
      <c r="S40" s="453" t="s">
        <v>134</v>
      </c>
      <c r="T40" s="453" t="s">
        <v>136</v>
      </c>
      <c r="U40" s="453" t="s">
        <v>138</v>
      </c>
      <c r="V40" s="455" t="s">
        <v>160</v>
      </c>
      <c r="W40" s="456" t="s">
        <v>148</v>
      </c>
      <c r="X40" s="528"/>
      <c r="Y40" s="528"/>
      <c r="Z40" s="529"/>
      <c r="AA40" s="530"/>
      <c r="AB40" s="457">
        <f t="shared" si="9"/>
        <v>0</v>
      </c>
      <c r="AC40" s="458">
        <f>(AB40*N40)*J40</f>
        <v>0</v>
      </c>
      <c r="AD40" s="543"/>
      <c r="AE40" s="458">
        <f t="shared" si="10"/>
        <v>0</v>
      </c>
      <c r="AF40" s="464"/>
      <c r="AG40" s="464"/>
      <c r="AH40" s="465"/>
      <c r="AI40" s="461"/>
      <c r="AJ40" s="462" t="e">
        <f t="shared" si="4"/>
        <v>#DIV/0!</v>
      </c>
      <c r="AK40" s="465"/>
      <c r="AL40" s="465"/>
      <c r="AM40" s="465"/>
      <c r="AN40" s="461"/>
      <c r="AO40" s="462" t="e">
        <f t="shared" si="5"/>
        <v>#DIV/0!</v>
      </c>
      <c r="AP40" s="465"/>
      <c r="AQ40" s="465"/>
      <c r="AR40" s="465"/>
      <c r="AS40" s="461"/>
      <c r="AT40" s="462" t="e">
        <f t="shared" si="6"/>
        <v>#DIV/0!</v>
      </c>
      <c r="AU40" s="465"/>
      <c r="AV40" s="465"/>
      <c r="AW40" s="465"/>
      <c r="AX40" s="461"/>
      <c r="AY40" s="462" t="e">
        <f t="shared" si="7"/>
        <v>#DIV/0!</v>
      </c>
      <c r="AZ40" s="465"/>
      <c r="BA40" s="465"/>
      <c r="BB40" s="465"/>
      <c r="BC40" s="461"/>
      <c r="BD40" s="462" t="e">
        <f t="shared" si="8"/>
        <v>#DIV/0!</v>
      </c>
      <c r="BE40" s="465"/>
      <c r="BF40" s="465"/>
      <c r="BG40" s="465"/>
    </row>
    <row r="41" spans="1:59" ht="16.5" customHeight="1" x14ac:dyDescent="0.2">
      <c r="A41" s="445">
        <v>4</v>
      </c>
      <c r="B41" s="446" t="s">
        <v>330</v>
      </c>
      <c r="C41" s="447" t="s">
        <v>242</v>
      </c>
      <c r="D41" s="472" t="s">
        <v>544</v>
      </c>
      <c r="E41" s="463"/>
      <c r="F41" s="473" t="str">
        <f t="shared" si="0"/>
        <v>044007VENP_TP02</v>
      </c>
      <c r="G41" s="474" t="str">
        <f t="shared" si="1"/>
        <v>044007VENP_TP02_Cta_22</v>
      </c>
      <c r="H41" s="475" t="s">
        <v>12</v>
      </c>
      <c r="I41" s="452" t="s">
        <v>14</v>
      </c>
      <c r="J41" s="453">
        <v>2</v>
      </c>
      <c r="K41" s="446" t="s">
        <v>468</v>
      </c>
      <c r="L41" s="446" t="s">
        <v>505</v>
      </c>
      <c r="M41" s="454" t="s">
        <v>10</v>
      </c>
      <c r="N41" s="446">
        <v>1</v>
      </c>
      <c r="O41" s="453">
        <v>490</v>
      </c>
      <c r="P41" s="453">
        <v>540</v>
      </c>
      <c r="Q41" s="453">
        <v>48</v>
      </c>
      <c r="R41" s="453"/>
      <c r="S41" s="453" t="s">
        <v>134</v>
      </c>
      <c r="T41" s="453" t="s">
        <v>136</v>
      </c>
      <c r="U41" s="453" t="s">
        <v>138</v>
      </c>
      <c r="V41" s="455" t="s">
        <v>160</v>
      </c>
      <c r="W41" s="456" t="s">
        <v>148</v>
      </c>
      <c r="X41" s="528"/>
      <c r="Y41" s="528"/>
      <c r="Z41" s="529"/>
      <c r="AA41" s="530"/>
      <c r="AB41" s="457">
        <f t="shared" si="9"/>
        <v>0</v>
      </c>
      <c r="AC41" s="458">
        <f>(AB41*N41)*J41</f>
        <v>0</v>
      </c>
      <c r="AD41" s="543"/>
      <c r="AE41" s="458">
        <f t="shared" si="10"/>
        <v>0</v>
      </c>
      <c r="AF41" s="464"/>
      <c r="AG41" s="464"/>
      <c r="AH41" s="465"/>
      <c r="AI41" s="461"/>
      <c r="AJ41" s="462" t="e">
        <f t="shared" si="4"/>
        <v>#DIV/0!</v>
      </c>
      <c r="AK41" s="465"/>
      <c r="AL41" s="465"/>
      <c r="AM41" s="465"/>
      <c r="AN41" s="461"/>
      <c r="AO41" s="462" t="e">
        <f t="shared" si="5"/>
        <v>#DIV/0!</v>
      </c>
      <c r="AP41" s="465"/>
      <c r="AQ41" s="465"/>
      <c r="AR41" s="465"/>
      <c r="AS41" s="461"/>
      <c r="AT41" s="462" t="e">
        <f t="shared" si="6"/>
        <v>#DIV/0!</v>
      </c>
      <c r="AU41" s="465"/>
      <c r="AV41" s="465"/>
      <c r="AW41" s="465"/>
      <c r="AX41" s="461"/>
      <c r="AY41" s="462" t="e">
        <f t="shared" si="7"/>
        <v>#DIV/0!</v>
      </c>
      <c r="AZ41" s="465"/>
      <c r="BA41" s="465"/>
      <c r="BB41" s="465"/>
      <c r="BC41" s="461"/>
      <c r="BD41" s="462" t="e">
        <f t="shared" si="8"/>
        <v>#DIV/0!</v>
      </c>
      <c r="BE41" s="465"/>
      <c r="BF41" s="465"/>
      <c r="BG41" s="465"/>
    </row>
    <row r="42" spans="1:59" ht="16.5" customHeight="1" x14ac:dyDescent="0.2">
      <c r="A42" s="445">
        <v>4</v>
      </c>
      <c r="B42" s="446" t="s">
        <v>330</v>
      </c>
      <c r="C42" s="447" t="s">
        <v>242</v>
      </c>
      <c r="D42" s="448" t="s">
        <v>544</v>
      </c>
      <c r="E42" s="463"/>
      <c r="F42" s="450" t="str">
        <f t="shared" si="0"/>
        <v>044007VENP_TP02</v>
      </c>
      <c r="G42" s="451" t="str">
        <f t="shared" si="1"/>
        <v>044007VENP_TP02_Cta_23</v>
      </c>
      <c r="H42" s="452" t="s">
        <v>12</v>
      </c>
      <c r="I42" s="452" t="s">
        <v>14</v>
      </c>
      <c r="J42" s="453">
        <v>2</v>
      </c>
      <c r="K42" s="446" t="s">
        <v>468</v>
      </c>
      <c r="L42" s="446" t="s">
        <v>506</v>
      </c>
      <c r="M42" s="454" t="s">
        <v>10</v>
      </c>
      <c r="N42" s="446">
        <v>1</v>
      </c>
      <c r="O42" s="453">
        <v>490</v>
      </c>
      <c r="P42" s="453">
        <v>540</v>
      </c>
      <c r="Q42" s="453">
        <v>48</v>
      </c>
      <c r="R42" s="453"/>
      <c r="S42" s="453" t="s">
        <v>134</v>
      </c>
      <c r="T42" s="453" t="s">
        <v>136</v>
      </c>
      <c r="U42" s="453" t="s">
        <v>138</v>
      </c>
      <c r="V42" s="455" t="s">
        <v>160</v>
      </c>
      <c r="W42" s="456" t="s">
        <v>148</v>
      </c>
      <c r="X42" s="528"/>
      <c r="Y42" s="528"/>
      <c r="Z42" s="529"/>
      <c r="AA42" s="530"/>
      <c r="AB42" s="457">
        <f t="shared" si="9"/>
        <v>0</v>
      </c>
      <c r="AC42" s="458">
        <f>(AB42*N42)*J42</f>
        <v>0</v>
      </c>
      <c r="AD42" s="543"/>
      <c r="AE42" s="458">
        <f t="shared" si="10"/>
        <v>0</v>
      </c>
      <c r="AF42" s="464"/>
      <c r="AG42" s="464"/>
      <c r="AH42" s="465"/>
      <c r="AI42" s="461"/>
      <c r="AJ42" s="462" t="e">
        <f t="shared" si="4"/>
        <v>#DIV/0!</v>
      </c>
      <c r="AK42" s="465"/>
      <c r="AL42" s="465"/>
      <c r="AM42" s="465"/>
      <c r="AN42" s="461"/>
      <c r="AO42" s="462" t="e">
        <f t="shared" si="5"/>
        <v>#DIV/0!</v>
      </c>
      <c r="AP42" s="465"/>
      <c r="AQ42" s="465"/>
      <c r="AR42" s="465"/>
      <c r="AS42" s="461"/>
      <c r="AT42" s="462" t="e">
        <f t="shared" si="6"/>
        <v>#DIV/0!</v>
      </c>
      <c r="AU42" s="465"/>
      <c r="AV42" s="465"/>
      <c r="AW42" s="465"/>
      <c r="AX42" s="461"/>
      <c r="AY42" s="462" t="e">
        <f t="shared" si="7"/>
        <v>#DIV/0!</v>
      </c>
      <c r="AZ42" s="465"/>
      <c r="BA42" s="465"/>
      <c r="BB42" s="465"/>
      <c r="BC42" s="461"/>
      <c r="BD42" s="462" t="e">
        <f t="shared" si="8"/>
        <v>#DIV/0!</v>
      </c>
      <c r="BE42" s="465"/>
      <c r="BF42" s="465"/>
      <c r="BG42" s="465"/>
    </row>
    <row r="43" spans="1:59" ht="16.5" customHeight="1" x14ac:dyDescent="0.2">
      <c r="A43" s="445">
        <v>4</v>
      </c>
      <c r="B43" s="446" t="s">
        <v>330</v>
      </c>
      <c r="C43" s="447" t="s">
        <v>242</v>
      </c>
      <c r="D43" s="448" t="s">
        <v>544</v>
      </c>
      <c r="E43" s="463"/>
      <c r="F43" s="450" t="str">
        <f t="shared" si="0"/>
        <v>044007VENP_TP02</v>
      </c>
      <c r="G43" s="451" t="str">
        <f t="shared" si="1"/>
        <v>044007VENP_TP02_Cta_24</v>
      </c>
      <c r="H43" s="452" t="s">
        <v>12</v>
      </c>
      <c r="I43" s="452" t="s">
        <v>14</v>
      </c>
      <c r="J43" s="453">
        <v>2</v>
      </c>
      <c r="K43" s="446" t="s">
        <v>468</v>
      </c>
      <c r="L43" s="446" t="s">
        <v>507</v>
      </c>
      <c r="M43" s="454" t="s">
        <v>10</v>
      </c>
      <c r="N43" s="446">
        <v>1</v>
      </c>
      <c r="O43" s="453">
        <v>490</v>
      </c>
      <c r="P43" s="453">
        <v>540</v>
      </c>
      <c r="Q43" s="453">
        <v>48</v>
      </c>
      <c r="R43" s="453"/>
      <c r="S43" s="453" t="s">
        <v>134</v>
      </c>
      <c r="T43" s="453" t="s">
        <v>136</v>
      </c>
      <c r="U43" s="453" t="s">
        <v>138</v>
      </c>
      <c r="V43" s="455" t="s">
        <v>160</v>
      </c>
      <c r="W43" s="456" t="s">
        <v>148</v>
      </c>
      <c r="X43" s="528"/>
      <c r="Y43" s="528"/>
      <c r="Z43" s="529"/>
      <c r="AA43" s="530"/>
      <c r="AB43" s="457">
        <f t="shared" si="9"/>
        <v>0</v>
      </c>
      <c r="AC43" s="458">
        <f>(AB43*N43)*J43</f>
        <v>0</v>
      </c>
      <c r="AD43" s="543"/>
      <c r="AE43" s="458">
        <f t="shared" si="10"/>
        <v>0</v>
      </c>
      <c r="AF43" s="464"/>
      <c r="AG43" s="464"/>
      <c r="AH43" s="465"/>
      <c r="AI43" s="461"/>
      <c r="AJ43" s="462" t="e">
        <f t="shared" si="4"/>
        <v>#DIV/0!</v>
      </c>
      <c r="AK43" s="465"/>
      <c r="AL43" s="465"/>
      <c r="AM43" s="465"/>
      <c r="AN43" s="461"/>
      <c r="AO43" s="462" t="e">
        <f t="shared" si="5"/>
        <v>#DIV/0!</v>
      </c>
      <c r="AP43" s="465"/>
      <c r="AQ43" s="465"/>
      <c r="AR43" s="465"/>
      <c r="AS43" s="461"/>
      <c r="AT43" s="462" t="e">
        <f t="shared" si="6"/>
        <v>#DIV/0!</v>
      </c>
      <c r="AU43" s="465"/>
      <c r="AV43" s="465"/>
      <c r="AW43" s="465"/>
      <c r="AX43" s="461"/>
      <c r="AY43" s="462" t="e">
        <f t="shared" si="7"/>
        <v>#DIV/0!</v>
      </c>
      <c r="AZ43" s="465"/>
      <c r="BA43" s="465"/>
      <c r="BB43" s="465"/>
      <c r="BC43" s="461"/>
      <c r="BD43" s="462" t="e">
        <f t="shared" si="8"/>
        <v>#DIV/0!</v>
      </c>
      <c r="BE43" s="465"/>
      <c r="BF43" s="465"/>
      <c r="BG43" s="465"/>
    </row>
    <row r="44" spans="1:59" ht="16.5" customHeight="1" x14ac:dyDescent="0.2">
      <c r="A44" s="445">
        <v>4</v>
      </c>
      <c r="B44" s="446" t="s">
        <v>330</v>
      </c>
      <c r="C44" s="447" t="s">
        <v>242</v>
      </c>
      <c r="D44" s="448" t="s">
        <v>544</v>
      </c>
      <c r="E44" s="463"/>
      <c r="F44" s="450" t="str">
        <f t="shared" si="0"/>
        <v>044007VENP_TP02</v>
      </c>
      <c r="G44" s="451" t="str">
        <f t="shared" si="1"/>
        <v>044007VENP_TP02_Cta_25</v>
      </c>
      <c r="H44" s="452" t="s">
        <v>12</v>
      </c>
      <c r="I44" s="452" t="s">
        <v>14</v>
      </c>
      <c r="J44" s="453">
        <v>2</v>
      </c>
      <c r="K44" s="446" t="s">
        <v>468</v>
      </c>
      <c r="L44" s="446" t="s">
        <v>508</v>
      </c>
      <c r="M44" s="454" t="s">
        <v>10</v>
      </c>
      <c r="N44" s="446">
        <v>1</v>
      </c>
      <c r="O44" s="453">
        <v>490</v>
      </c>
      <c r="P44" s="453">
        <v>540</v>
      </c>
      <c r="Q44" s="453">
        <v>48</v>
      </c>
      <c r="R44" s="453"/>
      <c r="S44" s="453" t="s">
        <v>134</v>
      </c>
      <c r="T44" s="453" t="s">
        <v>136</v>
      </c>
      <c r="U44" s="453" t="s">
        <v>138</v>
      </c>
      <c r="V44" s="455" t="s">
        <v>160</v>
      </c>
      <c r="W44" s="456" t="s">
        <v>148</v>
      </c>
      <c r="X44" s="528"/>
      <c r="Y44" s="528"/>
      <c r="Z44" s="529"/>
      <c r="AA44" s="530"/>
      <c r="AB44" s="457">
        <f t="shared" si="9"/>
        <v>0</v>
      </c>
      <c r="AC44" s="458">
        <f>(AB44*N44)*J44</f>
        <v>0</v>
      </c>
      <c r="AD44" s="543"/>
      <c r="AE44" s="458">
        <f t="shared" si="10"/>
        <v>0</v>
      </c>
      <c r="AF44" s="464"/>
      <c r="AG44" s="464"/>
      <c r="AH44" s="465"/>
      <c r="AI44" s="461"/>
      <c r="AJ44" s="462" t="e">
        <f t="shared" si="4"/>
        <v>#DIV/0!</v>
      </c>
      <c r="AK44" s="465"/>
      <c r="AL44" s="465"/>
      <c r="AM44" s="465"/>
      <c r="AN44" s="461"/>
      <c r="AO44" s="462" t="e">
        <f t="shared" si="5"/>
        <v>#DIV/0!</v>
      </c>
      <c r="AP44" s="465"/>
      <c r="AQ44" s="465"/>
      <c r="AR44" s="465"/>
      <c r="AS44" s="461"/>
      <c r="AT44" s="462" t="e">
        <f t="shared" si="6"/>
        <v>#DIV/0!</v>
      </c>
      <c r="AU44" s="465"/>
      <c r="AV44" s="465"/>
      <c r="AW44" s="465"/>
      <c r="AX44" s="461"/>
      <c r="AY44" s="462" t="e">
        <f t="shared" si="7"/>
        <v>#DIV/0!</v>
      </c>
      <c r="AZ44" s="465"/>
      <c r="BA44" s="465"/>
      <c r="BB44" s="465"/>
      <c r="BC44" s="461"/>
      <c r="BD44" s="462" t="e">
        <f t="shared" si="8"/>
        <v>#DIV/0!</v>
      </c>
      <c r="BE44" s="465"/>
      <c r="BF44" s="465"/>
      <c r="BG44" s="465"/>
    </row>
    <row r="45" spans="1:59" ht="16.5" customHeight="1" x14ac:dyDescent="0.2">
      <c r="A45" s="445">
        <v>4</v>
      </c>
      <c r="B45" s="446" t="s">
        <v>330</v>
      </c>
      <c r="C45" s="447" t="s">
        <v>242</v>
      </c>
      <c r="D45" s="448" t="s">
        <v>544</v>
      </c>
      <c r="E45" s="463"/>
      <c r="F45" s="450" t="str">
        <f t="shared" si="0"/>
        <v>044007VENP_TP02</v>
      </c>
      <c r="G45" s="451" t="str">
        <f t="shared" si="1"/>
        <v>044007VENP_TP02_Cta_26</v>
      </c>
      <c r="H45" s="452" t="s">
        <v>12</v>
      </c>
      <c r="I45" s="452" t="s">
        <v>14</v>
      </c>
      <c r="J45" s="453">
        <v>2</v>
      </c>
      <c r="K45" s="446" t="s">
        <v>468</v>
      </c>
      <c r="L45" s="446" t="s">
        <v>509</v>
      </c>
      <c r="M45" s="454" t="s">
        <v>10</v>
      </c>
      <c r="N45" s="446">
        <v>1</v>
      </c>
      <c r="O45" s="453">
        <v>490</v>
      </c>
      <c r="P45" s="453">
        <v>540</v>
      </c>
      <c r="Q45" s="453">
        <v>48</v>
      </c>
      <c r="R45" s="453"/>
      <c r="S45" s="453" t="s">
        <v>134</v>
      </c>
      <c r="T45" s="453" t="s">
        <v>136</v>
      </c>
      <c r="U45" s="453" t="s">
        <v>138</v>
      </c>
      <c r="V45" s="455" t="s">
        <v>160</v>
      </c>
      <c r="W45" s="456" t="s">
        <v>148</v>
      </c>
      <c r="X45" s="528"/>
      <c r="Y45" s="528"/>
      <c r="Z45" s="529"/>
      <c r="AA45" s="530"/>
      <c r="AB45" s="457">
        <f t="shared" si="9"/>
        <v>0</v>
      </c>
      <c r="AC45" s="458">
        <f>(AB45*N45)*J45</f>
        <v>0</v>
      </c>
      <c r="AD45" s="543"/>
      <c r="AE45" s="458">
        <f t="shared" si="10"/>
        <v>0</v>
      </c>
      <c r="AF45" s="464"/>
      <c r="AG45" s="464"/>
      <c r="AH45" s="465"/>
      <c r="AI45" s="461"/>
      <c r="AJ45" s="462" t="e">
        <f t="shared" si="4"/>
        <v>#DIV/0!</v>
      </c>
      <c r="AK45" s="465"/>
      <c r="AL45" s="465"/>
      <c r="AM45" s="465"/>
      <c r="AN45" s="461"/>
      <c r="AO45" s="462" t="e">
        <f t="shared" si="5"/>
        <v>#DIV/0!</v>
      </c>
      <c r="AP45" s="465"/>
      <c r="AQ45" s="465"/>
      <c r="AR45" s="465"/>
      <c r="AS45" s="461"/>
      <c r="AT45" s="462" t="e">
        <f t="shared" si="6"/>
        <v>#DIV/0!</v>
      </c>
      <c r="AU45" s="465"/>
      <c r="AV45" s="465"/>
      <c r="AW45" s="465"/>
      <c r="AX45" s="461"/>
      <c r="AY45" s="462" t="e">
        <f t="shared" si="7"/>
        <v>#DIV/0!</v>
      </c>
      <c r="AZ45" s="465"/>
      <c r="BA45" s="465"/>
      <c r="BB45" s="465"/>
      <c r="BC45" s="461"/>
      <c r="BD45" s="462" t="e">
        <f t="shared" si="8"/>
        <v>#DIV/0!</v>
      </c>
      <c r="BE45" s="465"/>
      <c r="BF45" s="465"/>
      <c r="BG45" s="465"/>
    </row>
    <row r="46" spans="1:59" ht="16.5" customHeight="1" x14ac:dyDescent="0.2">
      <c r="A46" s="445">
        <v>4</v>
      </c>
      <c r="B46" s="446" t="s">
        <v>330</v>
      </c>
      <c r="C46" s="447" t="s">
        <v>242</v>
      </c>
      <c r="D46" s="448" t="s">
        <v>544</v>
      </c>
      <c r="E46" s="463"/>
      <c r="F46" s="450" t="str">
        <f t="shared" ref="F46:F106" si="11">CONCATENATE(C46,I46,M46,K46)</f>
        <v>044007VENP_TP02</v>
      </c>
      <c r="G46" s="451" t="str">
        <f t="shared" ref="G46:G106" si="12">CONCATENATE(C46,I46,M46,K46,M46,L46)</f>
        <v>044007VENP_TP02_Cta_27</v>
      </c>
      <c r="H46" s="452" t="s">
        <v>12</v>
      </c>
      <c r="I46" s="452" t="s">
        <v>14</v>
      </c>
      <c r="J46" s="453">
        <v>2</v>
      </c>
      <c r="K46" s="446" t="s">
        <v>468</v>
      </c>
      <c r="L46" s="446" t="s">
        <v>510</v>
      </c>
      <c r="M46" s="454" t="s">
        <v>10</v>
      </c>
      <c r="N46" s="446">
        <v>1</v>
      </c>
      <c r="O46" s="453">
        <v>490</v>
      </c>
      <c r="P46" s="453">
        <v>540</v>
      </c>
      <c r="Q46" s="453">
        <v>48</v>
      </c>
      <c r="R46" s="453"/>
      <c r="S46" s="453" t="s">
        <v>134</v>
      </c>
      <c r="T46" s="453" t="s">
        <v>136</v>
      </c>
      <c r="U46" s="453" t="s">
        <v>138</v>
      </c>
      <c r="V46" s="455" t="s">
        <v>160</v>
      </c>
      <c r="W46" s="456" t="s">
        <v>148</v>
      </c>
      <c r="X46" s="528"/>
      <c r="Y46" s="528"/>
      <c r="Z46" s="529"/>
      <c r="AA46" s="530"/>
      <c r="AB46" s="457">
        <f t="shared" si="9"/>
        <v>0</v>
      </c>
      <c r="AC46" s="458">
        <f>(AB46*N46)*J46</f>
        <v>0</v>
      </c>
      <c r="AD46" s="543"/>
      <c r="AE46" s="458">
        <f t="shared" si="10"/>
        <v>0</v>
      </c>
      <c r="AF46" s="464"/>
      <c r="AG46" s="464"/>
      <c r="AH46" s="465"/>
      <c r="AI46" s="461"/>
      <c r="AJ46" s="462" t="e">
        <f t="shared" si="4"/>
        <v>#DIV/0!</v>
      </c>
      <c r="AK46" s="465"/>
      <c r="AL46" s="465"/>
      <c r="AM46" s="465"/>
      <c r="AN46" s="461"/>
      <c r="AO46" s="462" t="e">
        <f t="shared" si="5"/>
        <v>#DIV/0!</v>
      </c>
      <c r="AP46" s="465"/>
      <c r="AQ46" s="465"/>
      <c r="AR46" s="465"/>
      <c r="AS46" s="461"/>
      <c r="AT46" s="462" t="e">
        <f t="shared" si="6"/>
        <v>#DIV/0!</v>
      </c>
      <c r="AU46" s="465"/>
      <c r="AV46" s="465"/>
      <c r="AW46" s="465"/>
      <c r="AX46" s="461"/>
      <c r="AY46" s="462" t="e">
        <f t="shared" si="7"/>
        <v>#DIV/0!</v>
      </c>
      <c r="AZ46" s="465"/>
      <c r="BA46" s="465"/>
      <c r="BB46" s="465"/>
      <c r="BC46" s="461"/>
      <c r="BD46" s="462" t="e">
        <f t="shared" si="8"/>
        <v>#DIV/0!</v>
      </c>
      <c r="BE46" s="465"/>
      <c r="BF46" s="465"/>
      <c r="BG46" s="465"/>
    </row>
    <row r="47" spans="1:59" ht="16.5" customHeight="1" x14ac:dyDescent="0.2">
      <c r="A47" s="445">
        <v>4</v>
      </c>
      <c r="B47" s="446" t="s">
        <v>330</v>
      </c>
      <c r="C47" s="447" t="s">
        <v>242</v>
      </c>
      <c r="D47" s="448" t="s">
        <v>544</v>
      </c>
      <c r="E47" s="463"/>
      <c r="F47" s="450" t="str">
        <f t="shared" si="11"/>
        <v>044007VENP_TP02</v>
      </c>
      <c r="G47" s="451" t="str">
        <f t="shared" si="12"/>
        <v>044007VENP_TP02_Cta_28</v>
      </c>
      <c r="H47" s="452" t="s">
        <v>12</v>
      </c>
      <c r="I47" s="452" t="s">
        <v>14</v>
      </c>
      <c r="J47" s="453">
        <v>2</v>
      </c>
      <c r="K47" s="446" t="s">
        <v>468</v>
      </c>
      <c r="L47" s="446" t="s">
        <v>511</v>
      </c>
      <c r="M47" s="454" t="s">
        <v>10</v>
      </c>
      <c r="N47" s="446">
        <v>1</v>
      </c>
      <c r="O47" s="453">
        <v>490</v>
      </c>
      <c r="P47" s="453">
        <v>540</v>
      </c>
      <c r="Q47" s="453">
        <v>48</v>
      </c>
      <c r="R47" s="453"/>
      <c r="S47" s="453" t="s">
        <v>134</v>
      </c>
      <c r="T47" s="453" t="s">
        <v>136</v>
      </c>
      <c r="U47" s="453" t="s">
        <v>138</v>
      </c>
      <c r="V47" s="455" t="s">
        <v>160</v>
      </c>
      <c r="W47" s="456" t="s">
        <v>148</v>
      </c>
      <c r="X47" s="528"/>
      <c r="Y47" s="528"/>
      <c r="Z47" s="529"/>
      <c r="AA47" s="530"/>
      <c r="AB47" s="457">
        <f t="shared" si="9"/>
        <v>0</v>
      </c>
      <c r="AC47" s="458">
        <f>(AB47*N47)*J47</f>
        <v>0</v>
      </c>
      <c r="AD47" s="543"/>
      <c r="AE47" s="458">
        <f t="shared" si="10"/>
        <v>0</v>
      </c>
      <c r="AF47" s="464"/>
      <c r="AG47" s="464"/>
      <c r="AH47" s="465"/>
      <c r="AI47" s="461"/>
      <c r="AJ47" s="462" t="e">
        <f t="shared" si="4"/>
        <v>#DIV/0!</v>
      </c>
      <c r="AK47" s="465"/>
      <c r="AL47" s="465"/>
      <c r="AM47" s="465"/>
      <c r="AN47" s="461"/>
      <c r="AO47" s="462" t="e">
        <f t="shared" si="5"/>
        <v>#DIV/0!</v>
      </c>
      <c r="AP47" s="465"/>
      <c r="AQ47" s="465"/>
      <c r="AR47" s="465"/>
      <c r="AS47" s="461"/>
      <c r="AT47" s="462" t="e">
        <f t="shared" si="6"/>
        <v>#DIV/0!</v>
      </c>
      <c r="AU47" s="465"/>
      <c r="AV47" s="465"/>
      <c r="AW47" s="465"/>
      <c r="AX47" s="461"/>
      <c r="AY47" s="462" t="e">
        <f t="shared" si="7"/>
        <v>#DIV/0!</v>
      </c>
      <c r="AZ47" s="465"/>
      <c r="BA47" s="465"/>
      <c r="BB47" s="465"/>
      <c r="BC47" s="461"/>
      <c r="BD47" s="462" t="e">
        <f t="shared" si="8"/>
        <v>#DIV/0!</v>
      </c>
      <c r="BE47" s="465"/>
      <c r="BF47" s="465"/>
      <c r="BG47" s="465"/>
    </row>
    <row r="48" spans="1:59" ht="16.5" customHeight="1" x14ac:dyDescent="0.2">
      <c r="A48" s="445">
        <v>4</v>
      </c>
      <c r="B48" s="446" t="s">
        <v>330</v>
      </c>
      <c r="C48" s="447" t="s">
        <v>242</v>
      </c>
      <c r="D48" s="448" t="s">
        <v>544</v>
      </c>
      <c r="E48" s="463"/>
      <c r="F48" s="450" t="str">
        <f t="shared" si="11"/>
        <v>044007VENP_TP02</v>
      </c>
      <c r="G48" s="451" t="str">
        <f t="shared" si="12"/>
        <v>044007VENP_TP02_Cta_29</v>
      </c>
      <c r="H48" s="452" t="s">
        <v>12</v>
      </c>
      <c r="I48" s="452" t="s">
        <v>14</v>
      </c>
      <c r="J48" s="453">
        <v>2</v>
      </c>
      <c r="K48" s="446" t="s">
        <v>468</v>
      </c>
      <c r="L48" s="446" t="s">
        <v>512</v>
      </c>
      <c r="M48" s="454" t="s">
        <v>10</v>
      </c>
      <c r="N48" s="446">
        <v>2</v>
      </c>
      <c r="O48" s="453">
        <v>580</v>
      </c>
      <c r="P48" s="453">
        <v>720</v>
      </c>
      <c r="Q48" s="453">
        <v>48</v>
      </c>
      <c r="R48" s="453"/>
      <c r="S48" s="453" t="s">
        <v>134</v>
      </c>
      <c r="T48" s="453" t="s">
        <v>136</v>
      </c>
      <c r="U48" s="453" t="s">
        <v>138</v>
      </c>
      <c r="V48" s="455" t="s">
        <v>160</v>
      </c>
      <c r="W48" s="456" t="s">
        <v>148</v>
      </c>
      <c r="X48" s="528"/>
      <c r="Y48" s="528"/>
      <c r="Z48" s="529"/>
      <c r="AA48" s="530"/>
      <c r="AB48" s="457">
        <f t="shared" si="9"/>
        <v>0</v>
      </c>
      <c r="AC48" s="458">
        <f>(AB48*N48)*J48</f>
        <v>0</v>
      </c>
      <c r="AD48" s="543"/>
      <c r="AE48" s="458">
        <f t="shared" si="10"/>
        <v>0</v>
      </c>
      <c r="AF48" s="464"/>
      <c r="AG48" s="464"/>
      <c r="AH48" s="465"/>
      <c r="AI48" s="461"/>
      <c r="AJ48" s="462" t="e">
        <f t="shared" si="4"/>
        <v>#DIV/0!</v>
      </c>
      <c r="AK48" s="465"/>
      <c r="AL48" s="465"/>
      <c r="AM48" s="465"/>
      <c r="AN48" s="461"/>
      <c r="AO48" s="462" t="e">
        <f t="shared" si="5"/>
        <v>#DIV/0!</v>
      </c>
      <c r="AP48" s="465"/>
      <c r="AQ48" s="465"/>
      <c r="AR48" s="465"/>
      <c r="AS48" s="461"/>
      <c r="AT48" s="462" t="e">
        <f t="shared" si="6"/>
        <v>#DIV/0!</v>
      </c>
      <c r="AU48" s="465"/>
      <c r="AV48" s="465"/>
      <c r="AW48" s="465"/>
      <c r="AX48" s="461"/>
      <c r="AY48" s="462" t="e">
        <f t="shared" si="7"/>
        <v>#DIV/0!</v>
      </c>
      <c r="AZ48" s="465"/>
      <c r="BA48" s="465"/>
      <c r="BB48" s="465"/>
      <c r="BC48" s="461"/>
      <c r="BD48" s="462" t="e">
        <f t="shared" si="8"/>
        <v>#DIV/0!</v>
      </c>
      <c r="BE48" s="465"/>
      <c r="BF48" s="465"/>
      <c r="BG48" s="465"/>
    </row>
    <row r="49" spans="1:59" ht="16.5" customHeight="1" x14ac:dyDescent="0.2">
      <c r="A49" s="445">
        <v>4</v>
      </c>
      <c r="B49" s="446" t="s">
        <v>330</v>
      </c>
      <c r="C49" s="447" t="s">
        <v>242</v>
      </c>
      <c r="D49" s="448" t="s">
        <v>544</v>
      </c>
      <c r="E49" s="463"/>
      <c r="F49" s="450" t="str">
        <f t="shared" si="11"/>
        <v>044007VENP_TP02</v>
      </c>
      <c r="G49" s="451" t="str">
        <f t="shared" si="12"/>
        <v>044007VENP_TP02_Cta_30</v>
      </c>
      <c r="H49" s="452" t="s">
        <v>12</v>
      </c>
      <c r="I49" s="452" t="s">
        <v>14</v>
      </c>
      <c r="J49" s="453">
        <v>2</v>
      </c>
      <c r="K49" s="446" t="s">
        <v>468</v>
      </c>
      <c r="L49" s="446" t="s">
        <v>513</v>
      </c>
      <c r="M49" s="454" t="s">
        <v>10</v>
      </c>
      <c r="N49" s="446">
        <v>1</v>
      </c>
      <c r="O49" s="453">
        <v>490</v>
      </c>
      <c r="P49" s="453">
        <v>540</v>
      </c>
      <c r="Q49" s="453">
        <v>48</v>
      </c>
      <c r="R49" s="453"/>
      <c r="S49" s="453" t="s">
        <v>134</v>
      </c>
      <c r="T49" s="453" t="s">
        <v>136</v>
      </c>
      <c r="U49" s="453" t="s">
        <v>138</v>
      </c>
      <c r="V49" s="455" t="s">
        <v>160</v>
      </c>
      <c r="W49" s="456" t="s">
        <v>148</v>
      </c>
      <c r="X49" s="528"/>
      <c r="Y49" s="528"/>
      <c r="Z49" s="529"/>
      <c r="AA49" s="530"/>
      <c r="AB49" s="457">
        <f t="shared" si="9"/>
        <v>0</v>
      </c>
      <c r="AC49" s="458">
        <f>(AB49*N49)*J49</f>
        <v>0</v>
      </c>
      <c r="AD49" s="543"/>
      <c r="AE49" s="458">
        <f t="shared" si="10"/>
        <v>0</v>
      </c>
      <c r="AF49" s="464"/>
      <c r="AG49" s="464"/>
      <c r="AH49" s="465"/>
      <c r="AI49" s="461"/>
      <c r="AJ49" s="462" t="e">
        <f t="shared" si="4"/>
        <v>#DIV/0!</v>
      </c>
      <c r="AK49" s="465"/>
      <c r="AL49" s="465"/>
      <c r="AM49" s="465"/>
      <c r="AN49" s="461"/>
      <c r="AO49" s="462" t="e">
        <f t="shared" si="5"/>
        <v>#DIV/0!</v>
      </c>
      <c r="AP49" s="465"/>
      <c r="AQ49" s="465"/>
      <c r="AR49" s="465"/>
      <c r="AS49" s="461"/>
      <c r="AT49" s="462" t="e">
        <f t="shared" si="6"/>
        <v>#DIV/0!</v>
      </c>
      <c r="AU49" s="465"/>
      <c r="AV49" s="465"/>
      <c r="AW49" s="465"/>
      <c r="AX49" s="461"/>
      <c r="AY49" s="462" t="e">
        <f t="shared" si="7"/>
        <v>#DIV/0!</v>
      </c>
      <c r="AZ49" s="465"/>
      <c r="BA49" s="465"/>
      <c r="BB49" s="465"/>
      <c r="BC49" s="461"/>
      <c r="BD49" s="462" t="e">
        <f t="shared" si="8"/>
        <v>#DIV/0!</v>
      </c>
      <c r="BE49" s="465"/>
      <c r="BF49" s="465"/>
      <c r="BG49" s="465"/>
    </row>
    <row r="50" spans="1:59" ht="16.5" customHeight="1" x14ac:dyDescent="0.2">
      <c r="A50" s="445">
        <v>4</v>
      </c>
      <c r="B50" s="446" t="s">
        <v>330</v>
      </c>
      <c r="C50" s="447" t="s">
        <v>242</v>
      </c>
      <c r="D50" s="448" t="s">
        <v>544</v>
      </c>
      <c r="E50" s="463"/>
      <c r="F50" s="450" t="str">
        <f t="shared" si="11"/>
        <v>044007VENP_TP02</v>
      </c>
      <c r="G50" s="451" t="str">
        <f t="shared" si="12"/>
        <v>044007VENP_TP02_Cta_31</v>
      </c>
      <c r="H50" s="452" t="s">
        <v>12</v>
      </c>
      <c r="I50" s="452" t="s">
        <v>14</v>
      </c>
      <c r="J50" s="453">
        <v>2</v>
      </c>
      <c r="K50" s="446" t="s">
        <v>468</v>
      </c>
      <c r="L50" s="446" t="s">
        <v>514</v>
      </c>
      <c r="M50" s="454" t="s">
        <v>10</v>
      </c>
      <c r="N50" s="446">
        <v>1</v>
      </c>
      <c r="O50" s="453">
        <v>885</v>
      </c>
      <c r="P50" s="453">
        <v>940</v>
      </c>
      <c r="Q50" s="453">
        <v>70</v>
      </c>
      <c r="R50" s="453"/>
      <c r="S50" s="453" t="s">
        <v>134</v>
      </c>
      <c r="T50" s="453" t="s">
        <v>136</v>
      </c>
      <c r="U50" s="453" t="s">
        <v>138</v>
      </c>
      <c r="V50" s="455" t="s">
        <v>158</v>
      </c>
      <c r="W50" s="456" t="s">
        <v>529</v>
      </c>
      <c r="X50" s="528"/>
      <c r="Y50" s="528"/>
      <c r="Z50" s="529"/>
      <c r="AA50" s="530"/>
      <c r="AB50" s="457">
        <f t="shared" si="9"/>
        <v>0</v>
      </c>
      <c r="AC50" s="458">
        <f>(AB50*N50)*J50</f>
        <v>0</v>
      </c>
      <c r="AD50" s="543"/>
      <c r="AE50" s="458">
        <f t="shared" si="10"/>
        <v>0</v>
      </c>
      <c r="AF50" s="464"/>
      <c r="AG50" s="464"/>
      <c r="AH50" s="465"/>
      <c r="AI50" s="461"/>
      <c r="AJ50" s="462" t="e">
        <f t="shared" si="4"/>
        <v>#DIV/0!</v>
      </c>
      <c r="AK50" s="465"/>
      <c r="AL50" s="465"/>
      <c r="AM50" s="465"/>
      <c r="AN50" s="461"/>
      <c r="AO50" s="462" t="e">
        <f t="shared" si="5"/>
        <v>#DIV/0!</v>
      </c>
      <c r="AP50" s="465"/>
      <c r="AQ50" s="465"/>
      <c r="AR50" s="465"/>
      <c r="AS50" s="461"/>
      <c r="AT50" s="462" t="e">
        <f t="shared" si="6"/>
        <v>#DIV/0!</v>
      </c>
      <c r="AU50" s="465"/>
      <c r="AV50" s="465"/>
      <c r="AW50" s="465"/>
      <c r="AX50" s="461"/>
      <c r="AY50" s="462" t="e">
        <f t="shared" si="7"/>
        <v>#DIV/0!</v>
      </c>
      <c r="AZ50" s="465"/>
      <c r="BA50" s="465"/>
      <c r="BB50" s="465"/>
      <c r="BC50" s="461"/>
      <c r="BD50" s="462" t="e">
        <f t="shared" si="8"/>
        <v>#DIV/0!</v>
      </c>
      <c r="BE50" s="465"/>
      <c r="BF50" s="465"/>
      <c r="BG50" s="465"/>
    </row>
    <row r="51" spans="1:59" ht="16.5" customHeight="1" x14ac:dyDescent="0.2">
      <c r="A51" s="445">
        <v>4</v>
      </c>
      <c r="B51" s="446" t="s">
        <v>330</v>
      </c>
      <c r="C51" s="447" t="s">
        <v>242</v>
      </c>
      <c r="D51" s="448" t="s">
        <v>544</v>
      </c>
      <c r="E51" s="463"/>
      <c r="F51" s="450" t="str">
        <f t="shared" si="11"/>
        <v>044007VENP_TP02</v>
      </c>
      <c r="G51" s="451" t="str">
        <f t="shared" si="12"/>
        <v>044007VENP_TP02_Cta_31</v>
      </c>
      <c r="H51" s="452" t="s">
        <v>12</v>
      </c>
      <c r="I51" s="452" t="s">
        <v>14</v>
      </c>
      <c r="J51" s="453">
        <v>2</v>
      </c>
      <c r="K51" s="446" t="s">
        <v>468</v>
      </c>
      <c r="L51" s="446" t="s">
        <v>514</v>
      </c>
      <c r="M51" s="454" t="s">
        <v>10</v>
      </c>
      <c r="N51" s="446">
        <v>1</v>
      </c>
      <c r="O51" s="453">
        <v>630</v>
      </c>
      <c r="P51" s="453">
        <v>885</v>
      </c>
      <c r="Q51" s="453">
        <v>70</v>
      </c>
      <c r="R51" s="453"/>
      <c r="S51" s="453" t="s">
        <v>134</v>
      </c>
      <c r="T51" s="453" t="s">
        <v>136</v>
      </c>
      <c r="U51" s="453" t="s">
        <v>138</v>
      </c>
      <c r="V51" s="455" t="s">
        <v>158</v>
      </c>
      <c r="W51" s="456" t="s">
        <v>529</v>
      </c>
      <c r="X51" s="528"/>
      <c r="Y51" s="528"/>
      <c r="Z51" s="529"/>
      <c r="AA51" s="530"/>
      <c r="AB51" s="457">
        <f t="shared" si="9"/>
        <v>0</v>
      </c>
      <c r="AC51" s="458">
        <f>(AB51*N51)*J51</f>
        <v>0</v>
      </c>
      <c r="AD51" s="543"/>
      <c r="AE51" s="458">
        <f t="shared" si="10"/>
        <v>0</v>
      </c>
      <c r="AF51" s="464"/>
      <c r="AG51" s="464"/>
      <c r="AH51" s="465"/>
      <c r="AI51" s="461"/>
      <c r="AJ51" s="462" t="e">
        <f t="shared" si="4"/>
        <v>#DIV/0!</v>
      </c>
      <c r="AK51" s="465"/>
      <c r="AL51" s="465"/>
      <c r="AM51" s="465"/>
      <c r="AN51" s="461"/>
      <c r="AO51" s="462" t="e">
        <f t="shared" si="5"/>
        <v>#DIV/0!</v>
      </c>
      <c r="AP51" s="465"/>
      <c r="AQ51" s="465"/>
      <c r="AR51" s="465"/>
      <c r="AS51" s="461"/>
      <c r="AT51" s="462" t="e">
        <f t="shared" si="6"/>
        <v>#DIV/0!</v>
      </c>
      <c r="AU51" s="465"/>
      <c r="AV51" s="465"/>
      <c r="AW51" s="465"/>
      <c r="AX51" s="461"/>
      <c r="AY51" s="462" t="e">
        <f t="shared" si="7"/>
        <v>#DIV/0!</v>
      </c>
      <c r="AZ51" s="465"/>
      <c r="BA51" s="465"/>
      <c r="BB51" s="465"/>
      <c r="BC51" s="461"/>
      <c r="BD51" s="462" t="e">
        <f t="shared" si="8"/>
        <v>#DIV/0!</v>
      </c>
      <c r="BE51" s="465"/>
      <c r="BF51" s="465"/>
      <c r="BG51" s="465"/>
    </row>
    <row r="52" spans="1:59" ht="16.5" customHeight="1" x14ac:dyDescent="0.2">
      <c r="A52" s="445">
        <v>4</v>
      </c>
      <c r="B52" s="446" t="s">
        <v>330</v>
      </c>
      <c r="C52" s="447" t="s">
        <v>242</v>
      </c>
      <c r="D52" s="448" t="s">
        <v>544</v>
      </c>
      <c r="E52" s="463"/>
      <c r="F52" s="450" t="str">
        <f t="shared" si="11"/>
        <v>044007VENP_TP02</v>
      </c>
      <c r="G52" s="451" t="str">
        <f t="shared" si="12"/>
        <v>044007VENP_TP02_Cta_32</v>
      </c>
      <c r="H52" s="452" t="s">
        <v>12</v>
      </c>
      <c r="I52" s="452" t="s">
        <v>14</v>
      </c>
      <c r="J52" s="453">
        <v>2</v>
      </c>
      <c r="K52" s="446" t="s">
        <v>468</v>
      </c>
      <c r="L52" s="446" t="s">
        <v>515</v>
      </c>
      <c r="M52" s="454" t="s">
        <v>10</v>
      </c>
      <c r="N52" s="446">
        <v>1</v>
      </c>
      <c r="O52" s="453">
        <v>490</v>
      </c>
      <c r="P52" s="453">
        <v>540</v>
      </c>
      <c r="Q52" s="453">
        <v>48</v>
      </c>
      <c r="R52" s="453"/>
      <c r="S52" s="453" t="s">
        <v>134</v>
      </c>
      <c r="T52" s="453" t="s">
        <v>136</v>
      </c>
      <c r="U52" s="453" t="s">
        <v>138</v>
      </c>
      <c r="V52" s="455" t="s">
        <v>160</v>
      </c>
      <c r="W52" s="456" t="s">
        <v>148</v>
      </c>
      <c r="X52" s="528"/>
      <c r="Y52" s="528"/>
      <c r="Z52" s="529"/>
      <c r="AA52" s="530"/>
      <c r="AB52" s="457">
        <f t="shared" si="9"/>
        <v>0</v>
      </c>
      <c r="AC52" s="458">
        <f>(AB52*N52)*J52</f>
        <v>0</v>
      </c>
      <c r="AD52" s="543"/>
      <c r="AE52" s="458">
        <f t="shared" si="10"/>
        <v>0</v>
      </c>
      <c r="AF52" s="464"/>
      <c r="AG52" s="464"/>
      <c r="AH52" s="465"/>
      <c r="AI52" s="461"/>
      <c r="AJ52" s="462" t="e">
        <f t="shared" ref="AJ52:AJ83" si="13">AE52*$F$11</f>
        <v>#DIV/0!</v>
      </c>
      <c r="AK52" s="465"/>
      <c r="AL52" s="465"/>
      <c r="AM52" s="465"/>
      <c r="AN52" s="461"/>
      <c r="AO52" s="462" t="e">
        <f t="shared" ref="AO52:AO83" si="14">AE52*$F$12</f>
        <v>#DIV/0!</v>
      </c>
      <c r="AP52" s="465"/>
      <c r="AQ52" s="465"/>
      <c r="AR52" s="465"/>
      <c r="AS52" s="461"/>
      <c r="AT52" s="462" t="e">
        <f t="shared" ref="AT52:AT83" si="15">AE52*$F$13</f>
        <v>#DIV/0!</v>
      </c>
      <c r="AU52" s="465"/>
      <c r="AV52" s="465"/>
      <c r="AW52" s="465"/>
      <c r="AX52" s="461"/>
      <c r="AY52" s="462" t="e">
        <f t="shared" ref="AY52:AY83" si="16">AE52*$F$14</f>
        <v>#DIV/0!</v>
      </c>
      <c r="AZ52" s="465"/>
      <c r="BA52" s="465"/>
      <c r="BB52" s="465"/>
      <c r="BC52" s="461"/>
      <c r="BD52" s="462" t="e">
        <f t="shared" ref="BD52:BD83" si="17">AE52*$F$15</f>
        <v>#DIV/0!</v>
      </c>
      <c r="BE52" s="465"/>
      <c r="BF52" s="465"/>
      <c r="BG52" s="465"/>
    </row>
    <row r="53" spans="1:59" ht="16.5" customHeight="1" x14ac:dyDescent="0.2">
      <c r="A53" s="445">
        <v>4</v>
      </c>
      <c r="B53" s="446" t="s">
        <v>330</v>
      </c>
      <c r="C53" s="447" t="s">
        <v>242</v>
      </c>
      <c r="D53" s="448" t="s">
        <v>544</v>
      </c>
      <c r="E53" s="463"/>
      <c r="F53" s="450" t="str">
        <f t="shared" si="11"/>
        <v>044007VENP_TP02</v>
      </c>
      <c r="G53" s="451" t="str">
        <f t="shared" si="12"/>
        <v>044007VENP_TP02_Cta_33</v>
      </c>
      <c r="H53" s="452" t="s">
        <v>12</v>
      </c>
      <c r="I53" s="452" t="s">
        <v>14</v>
      </c>
      <c r="J53" s="453">
        <v>2</v>
      </c>
      <c r="K53" s="446" t="s">
        <v>468</v>
      </c>
      <c r="L53" s="446" t="s">
        <v>516</v>
      </c>
      <c r="M53" s="454" t="s">
        <v>10</v>
      </c>
      <c r="N53" s="446">
        <v>1</v>
      </c>
      <c r="O53" s="453">
        <v>885</v>
      </c>
      <c r="P53" s="453">
        <v>940</v>
      </c>
      <c r="Q53" s="453">
        <v>70</v>
      </c>
      <c r="R53" s="453"/>
      <c r="S53" s="453" t="s">
        <v>134</v>
      </c>
      <c r="T53" s="453" t="s">
        <v>136</v>
      </c>
      <c r="U53" s="453" t="s">
        <v>138</v>
      </c>
      <c r="V53" s="455" t="s">
        <v>158</v>
      </c>
      <c r="W53" s="456" t="s">
        <v>529</v>
      </c>
      <c r="X53" s="528"/>
      <c r="Y53" s="528"/>
      <c r="Z53" s="529"/>
      <c r="AA53" s="530"/>
      <c r="AB53" s="457">
        <f t="shared" si="9"/>
        <v>0</v>
      </c>
      <c r="AC53" s="458">
        <f>(AB53*N53)*J53</f>
        <v>0</v>
      </c>
      <c r="AD53" s="543"/>
      <c r="AE53" s="458">
        <f t="shared" si="10"/>
        <v>0</v>
      </c>
      <c r="AF53" s="464"/>
      <c r="AG53" s="464"/>
      <c r="AH53" s="465"/>
      <c r="AI53" s="461"/>
      <c r="AJ53" s="462" t="e">
        <f t="shared" si="13"/>
        <v>#DIV/0!</v>
      </c>
      <c r="AK53" s="465"/>
      <c r="AL53" s="465"/>
      <c r="AM53" s="465"/>
      <c r="AN53" s="461"/>
      <c r="AO53" s="462" t="e">
        <f t="shared" si="14"/>
        <v>#DIV/0!</v>
      </c>
      <c r="AP53" s="465"/>
      <c r="AQ53" s="465"/>
      <c r="AR53" s="465"/>
      <c r="AS53" s="461"/>
      <c r="AT53" s="462" t="e">
        <f t="shared" si="15"/>
        <v>#DIV/0!</v>
      </c>
      <c r="AU53" s="465"/>
      <c r="AV53" s="465"/>
      <c r="AW53" s="465"/>
      <c r="AX53" s="461"/>
      <c r="AY53" s="462" t="e">
        <f t="shared" si="16"/>
        <v>#DIV/0!</v>
      </c>
      <c r="AZ53" s="465"/>
      <c r="BA53" s="465"/>
      <c r="BB53" s="465"/>
      <c r="BC53" s="461"/>
      <c r="BD53" s="462" t="e">
        <f t="shared" si="17"/>
        <v>#DIV/0!</v>
      </c>
      <c r="BE53" s="465"/>
      <c r="BF53" s="465"/>
      <c r="BG53" s="465"/>
    </row>
    <row r="54" spans="1:59" ht="16.5" customHeight="1" x14ac:dyDescent="0.2">
      <c r="A54" s="445">
        <v>4</v>
      </c>
      <c r="B54" s="446" t="s">
        <v>330</v>
      </c>
      <c r="C54" s="447" t="s">
        <v>242</v>
      </c>
      <c r="D54" s="448" t="s">
        <v>544</v>
      </c>
      <c r="E54" s="463"/>
      <c r="F54" s="450" t="str">
        <f t="shared" si="11"/>
        <v>044007VENP_TP02</v>
      </c>
      <c r="G54" s="451" t="str">
        <f t="shared" si="12"/>
        <v>044007VENP_TP02_Cta_33</v>
      </c>
      <c r="H54" s="452" t="s">
        <v>12</v>
      </c>
      <c r="I54" s="452" t="s">
        <v>14</v>
      </c>
      <c r="J54" s="453">
        <v>2</v>
      </c>
      <c r="K54" s="446" t="s">
        <v>468</v>
      </c>
      <c r="L54" s="446" t="s">
        <v>516</v>
      </c>
      <c r="M54" s="454" t="s">
        <v>10</v>
      </c>
      <c r="N54" s="446">
        <v>1</v>
      </c>
      <c r="O54" s="453">
        <v>630</v>
      </c>
      <c r="P54" s="453">
        <v>885</v>
      </c>
      <c r="Q54" s="453">
        <v>70</v>
      </c>
      <c r="R54" s="453"/>
      <c r="S54" s="453" t="s">
        <v>134</v>
      </c>
      <c r="T54" s="453" t="s">
        <v>136</v>
      </c>
      <c r="U54" s="453" t="s">
        <v>138</v>
      </c>
      <c r="V54" s="455" t="s">
        <v>158</v>
      </c>
      <c r="W54" s="456" t="s">
        <v>529</v>
      </c>
      <c r="X54" s="528"/>
      <c r="Y54" s="528"/>
      <c r="Z54" s="529"/>
      <c r="AA54" s="530"/>
      <c r="AB54" s="457">
        <f t="shared" si="9"/>
        <v>0</v>
      </c>
      <c r="AC54" s="458">
        <f>(AB54*N54)*J54</f>
        <v>0</v>
      </c>
      <c r="AD54" s="543"/>
      <c r="AE54" s="458">
        <f t="shared" si="10"/>
        <v>0</v>
      </c>
      <c r="AF54" s="464"/>
      <c r="AG54" s="464"/>
      <c r="AH54" s="465"/>
      <c r="AI54" s="461"/>
      <c r="AJ54" s="462" t="e">
        <f t="shared" si="13"/>
        <v>#DIV/0!</v>
      </c>
      <c r="AK54" s="465"/>
      <c r="AL54" s="465"/>
      <c r="AM54" s="465"/>
      <c r="AN54" s="461"/>
      <c r="AO54" s="462" t="e">
        <f t="shared" si="14"/>
        <v>#DIV/0!</v>
      </c>
      <c r="AP54" s="465"/>
      <c r="AQ54" s="465"/>
      <c r="AR54" s="465"/>
      <c r="AS54" s="461"/>
      <c r="AT54" s="462" t="e">
        <f t="shared" si="15"/>
        <v>#DIV/0!</v>
      </c>
      <c r="AU54" s="465"/>
      <c r="AV54" s="465"/>
      <c r="AW54" s="465"/>
      <c r="AX54" s="461"/>
      <c r="AY54" s="462" t="e">
        <f t="shared" si="16"/>
        <v>#DIV/0!</v>
      </c>
      <c r="AZ54" s="465"/>
      <c r="BA54" s="465"/>
      <c r="BB54" s="465"/>
      <c r="BC54" s="461"/>
      <c r="BD54" s="462" t="e">
        <f t="shared" si="17"/>
        <v>#DIV/0!</v>
      </c>
      <c r="BE54" s="465"/>
      <c r="BF54" s="465"/>
      <c r="BG54" s="465"/>
    </row>
    <row r="55" spans="1:59" ht="16.5" customHeight="1" x14ac:dyDescent="0.2">
      <c r="A55" s="445">
        <v>4</v>
      </c>
      <c r="B55" s="446" t="s">
        <v>330</v>
      </c>
      <c r="C55" s="447" t="s">
        <v>242</v>
      </c>
      <c r="D55" s="448" t="s">
        <v>544</v>
      </c>
      <c r="E55" s="463"/>
      <c r="F55" s="450" t="str">
        <f t="shared" si="11"/>
        <v>044007VENP_TP02</v>
      </c>
      <c r="G55" s="451" t="str">
        <f t="shared" si="12"/>
        <v>044007VENP_TP02_Cta_34</v>
      </c>
      <c r="H55" s="452" t="s">
        <v>12</v>
      </c>
      <c r="I55" s="452" t="s">
        <v>14</v>
      </c>
      <c r="J55" s="453">
        <v>2</v>
      </c>
      <c r="K55" s="446" t="s">
        <v>468</v>
      </c>
      <c r="L55" s="446" t="s">
        <v>517</v>
      </c>
      <c r="M55" s="454" t="s">
        <v>10</v>
      </c>
      <c r="N55" s="446">
        <v>1</v>
      </c>
      <c r="O55" s="453">
        <v>490</v>
      </c>
      <c r="P55" s="453">
        <v>540</v>
      </c>
      <c r="Q55" s="453">
        <v>48</v>
      </c>
      <c r="R55" s="453"/>
      <c r="S55" s="453" t="s">
        <v>134</v>
      </c>
      <c r="T55" s="453" t="s">
        <v>136</v>
      </c>
      <c r="U55" s="453" t="s">
        <v>138</v>
      </c>
      <c r="V55" s="455" t="s">
        <v>160</v>
      </c>
      <c r="W55" s="456" t="s">
        <v>148</v>
      </c>
      <c r="X55" s="528"/>
      <c r="Y55" s="528"/>
      <c r="Z55" s="529"/>
      <c r="AA55" s="530"/>
      <c r="AB55" s="457">
        <f t="shared" si="9"/>
        <v>0</v>
      </c>
      <c r="AC55" s="458">
        <f>(AB55*N55)*J55</f>
        <v>0</v>
      </c>
      <c r="AD55" s="543"/>
      <c r="AE55" s="458">
        <f t="shared" si="10"/>
        <v>0</v>
      </c>
      <c r="AF55" s="464"/>
      <c r="AG55" s="464"/>
      <c r="AH55" s="465"/>
      <c r="AI55" s="461"/>
      <c r="AJ55" s="462" t="e">
        <f t="shared" si="13"/>
        <v>#DIV/0!</v>
      </c>
      <c r="AK55" s="465"/>
      <c r="AL55" s="465"/>
      <c r="AM55" s="465"/>
      <c r="AN55" s="461"/>
      <c r="AO55" s="462" t="e">
        <f t="shared" si="14"/>
        <v>#DIV/0!</v>
      </c>
      <c r="AP55" s="465"/>
      <c r="AQ55" s="465"/>
      <c r="AR55" s="465"/>
      <c r="AS55" s="461"/>
      <c r="AT55" s="462" t="e">
        <f t="shared" si="15"/>
        <v>#DIV/0!</v>
      </c>
      <c r="AU55" s="465"/>
      <c r="AV55" s="465"/>
      <c r="AW55" s="465"/>
      <c r="AX55" s="461"/>
      <c r="AY55" s="462" t="e">
        <f t="shared" si="16"/>
        <v>#DIV/0!</v>
      </c>
      <c r="AZ55" s="465"/>
      <c r="BA55" s="465"/>
      <c r="BB55" s="465"/>
      <c r="BC55" s="461"/>
      <c r="BD55" s="462" t="e">
        <f t="shared" si="17"/>
        <v>#DIV/0!</v>
      </c>
      <c r="BE55" s="465"/>
      <c r="BF55" s="465"/>
      <c r="BG55" s="465"/>
    </row>
    <row r="56" spans="1:59" ht="16.5" customHeight="1" x14ac:dyDescent="0.2">
      <c r="A56" s="445">
        <v>4</v>
      </c>
      <c r="B56" s="446" t="s">
        <v>330</v>
      </c>
      <c r="C56" s="447" t="s">
        <v>242</v>
      </c>
      <c r="D56" s="448" t="s">
        <v>544</v>
      </c>
      <c r="E56" s="463"/>
      <c r="F56" s="450" t="str">
        <f t="shared" si="11"/>
        <v>044007VENP_TP02</v>
      </c>
      <c r="G56" s="451" t="str">
        <f t="shared" si="12"/>
        <v>044007VENP_TP02_Cta_35</v>
      </c>
      <c r="H56" s="452" t="s">
        <v>12</v>
      </c>
      <c r="I56" s="452" t="s">
        <v>14</v>
      </c>
      <c r="J56" s="453">
        <v>2</v>
      </c>
      <c r="K56" s="446" t="s">
        <v>468</v>
      </c>
      <c r="L56" s="446" t="s">
        <v>518</v>
      </c>
      <c r="M56" s="454" t="s">
        <v>10</v>
      </c>
      <c r="N56" s="446">
        <v>2</v>
      </c>
      <c r="O56" s="453">
        <v>580</v>
      </c>
      <c r="P56" s="453">
        <v>720</v>
      </c>
      <c r="Q56" s="453">
        <v>48</v>
      </c>
      <c r="R56" s="453"/>
      <c r="S56" s="453" t="s">
        <v>134</v>
      </c>
      <c r="T56" s="453" t="s">
        <v>136</v>
      </c>
      <c r="U56" s="453" t="s">
        <v>138</v>
      </c>
      <c r="V56" s="455" t="s">
        <v>160</v>
      </c>
      <c r="W56" s="456" t="s">
        <v>148</v>
      </c>
      <c r="X56" s="528"/>
      <c r="Y56" s="528"/>
      <c r="Z56" s="529"/>
      <c r="AA56" s="530"/>
      <c r="AB56" s="457">
        <f t="shared" si="9"/>
        <v>0</v>
      </c>
      <c r="AC56" s="458">
        <f>(AB56*N56)*J56</f>
        <v>0</v>
      </c>
      <c r="AD56" s="543"/>
      <c r="AE56" s="458">
        <f t="shared" si="10"/>
        <v>0</v>
      </c>
      <c r="AF56" s="464"/>
      <c r="AG56" s="464"/>
      <c r="AH56" s="465"/>
      <c r="AI56" s="461"/>
      <c r="AJ56" s="462" t="e">
        <f t="shared" si="13"/>
        <v>#DIV/0!</v>
      </c>
      <c r="AK56" s="465"/>
      <c r="AL56" s="465"/>
      <c r="AM56" s="465"/>
      <c r="AN56" s="461"/>
      <c r="AO56" s="462" t="e">
        <f t="shared" si="14"/>
        <v>#DIV/0!</v>
      </c>
      <c r="AP56" s="465"/>
      <c r="AQ56" s="465"/>
      <c r="AR56" s="465"/>
      <c r="AS56" s="461"/>
      <c r="AT56" s="462" t="e">
        <f t="shared" si="15"/>
        <v>#DIV/0!</v>
      </c>
      <c r="AU56" s="465"/>
      <c r="AV56" s="465"/>
      <c r="AW56" s="465"/>
      <c r="AX56" s="461"/>
      <c r="AY56" s="462" t="e">
        <f t="shared" si="16"/>
        <v>#DIV/0!</v>
      </c>
      <c r="AZ56" s="465"/>
      <c r="BA56" s="465"/>
      <c r="BB56" s="465"/>
      <c r="BC56" s="461"/>
      <c r="BD56" s="462" t="e">
        <f t="shared" si="17"/>
        <v>#DIV/0!</v>
      </c>
      <c r="BE56" s="465"/>
      <c r="BF56" s="465"/>
      <c r="BG56" s="465"/>
    </row>
    <row r="57" spans="1:59" ht="16.5" customHeight="1" x14ac:dyDescent="0.2">
      <c r="A57" s="445">
        <v>4</v>
      </c>
      <c r="B57" s="446" t="s">
        <v>330</v>
      </c>
      <c r="C57" s="447" t="s">
        <v>242</v>
      </c>
      <c r="D57" s="448" t="s">
        <v>544</v>
      </c>
      <c r="E57" s="463"/>
      <c r="F57" s="450" t="str">
        <f t="shared" si="11"/>
        <v>044007VENP_TP02</v>
      </c>
      <c r="G57" s="451" t="str">
        <f t="shared" si="12"/>
        <v>044007VENP_TP02_Cta_36</v>
      </c>
      <c r="H57" s="452" t="s">
        <v>12</v>
      </c>
      <c r="I57" s="452" t="s">
        <v>14</v>
      </c>
      <c r="J57" s="453">
        <v>2</v>
      </c>
      <c r="K57" s="446" t="s">
        <v>468</v>
      </c>
      <c r="L57" s="446" t="s">
        <v>519</v>
      </c>
      <c r="M57" s="454" t="s">
        <v>10</v>
      </c>
      <c r="N57" s="446">
        <v>1</v>
      </c>
      <c r="O57" s="453">
        <v>490</v>
      </c>
      <c r="P57" s="453">
        <v>540</v>
      </c>
      <c r="Q57" s="453">
        <v>48</v>
      </c>
      <c r="R57" s="453"/>
      <c r="S57" s="453" t="s">
        <v>134</v>
      </c>
      <c r="T57" s="453" t="s">
        <v>136</v>
      </c>
      <c r="U57" s="453" t="s">
        <v>138</v>
      </c>
      <c r="V57" s="455" t="s">
        <v>160</v>
      </c>
      <c r="W57" s="456" t="s">
        <v>148</v>
      </c>
      <c r="X57" s="528"/>
      <c r="Y57" s="528"/>
      <c r="Z57" s="529"/>
      <c r="AA57" s="530"/>
      <c r="AB57" s="457">
        <f t="shared" si="9"/>
        <v>0</v>
      </c>
      <c r="AC57" s="458">
        <f>(AB57*N57)*J57</f>
        <v>0</v>
      </c>
      <c r="AD57" s="543"/>
      <c r="AE57" s="458">
        <f t="shared" si="10"/>
        <v>0</v>
      </c>
      <c r="AF57" s="464"/>
      <c r="AG57" s="464"/>
      <c r="AH57" s="465"/>
      <c r="AI57" s="461"/>
      <c r="AJ57" s="462" t="e">
        <f t="shared" si="13"/>
        <v>#DIV/0!</v>
      </c>
      <c r="AK57" s="465"/>
      <c r="AL57" s="465"/>
      <c r="AM57" s="465"/>
      <c r="AN57" s="461"/>
      <c r="AO57" s="462" t="e">
        <f t="shared" si="14"/>
        <v>#DIV/0!</v>
      </c>
      <c r="AP57" s="465"/>
      <c r="AQ57" s="465"/>
      <c r="AR57" s="465"/>
      <c r="AS57" s="461"/>
      <c r="AT57" s="462" t="e">
        <f t="shared" si="15"/>
        <v>#DIV/0!</v>
      </c>
      <c r="AU57" s="465"/>
      <c r="AV57" s="465"/>
      <c r="AW57" s="465"/>
      <c r="AX57" s="461"/>
      <c r="AY57" s="462" t="e">
        <f t="shared" si="16"/>
        <v>#DIV/0!</v>
      </c>
      <c r="AZ57" s="465"/>
      <c r="BA57" s="465"/>
      <c r="BB57" s="465"/>
      <c r="BC57" s="461"/>
      <c r="BD57" s="462" t="e">
        <f t="shared" si="17"/>
        <v>#DIV/0!</v>
      </c>
      <c r="BE57" s="465"/>
      <c r="BF57" s="465"/>
      <c r="BG57" s="465"/>
    </row>
    <row r="58" spans="1:59" ht="16.5" customHeight="1" x14ac:dyDescent="0.2">
      <c r="A58" s="445">
        <v>4</v>
      </c>
      <c r="B58" s="446" t="s">
        <v>330</v>
      </c>
      <c r="C58" s="447" t="s">
        <v>242</v>
      </c>
      <c r="D58" s="448" t="s">
        <v>544</v>
      </c>
      <c r="E58" s="463"/>
      <c r="F58" s="450" t="str">
        <f t="shared" si="11"/>
        <v>044007VENP_TP02</v>
      </c>
      <c r="G58" s="451" t="str">
        <f t="shared" si="12"/>
        <v>044007VENP_TP02_Cta_37</v>
      </c>
      <c r="H58" s="452" t="s">
        <v>12</v>
      </c>
      <c r="I58" s="452" t="s">
        <v>14</v>
      </c>
      <c r="J58" s="453">
        <v>2</v>
      </c>
      <c r="K58" s="446" t="s">
        <v>468</v>
      </c>
      <c r="L58" s="446" t="s">
        <v>520</v>
      </c>
      <c r="M58" s="454" t="s">
        <v>10</v>
      </c>
      <c r="N58" s="446">
        <v>1</v>
      </c>
      <c r="O58" s="453">
        <v>770</v>
      </c>
      <c r="P58" s="453">
        <v>490</v>
      </c>
      <c r="Q58" s="453">
        <v>48</v>
      </c>
      <c r="R58" s="453"/>
      <c r="S58" s="453" t="s">
        <v>134</v>
      </c>
      <c r="T58" s="453" t="s">
        <v>136</v>
      </c>
      <c r="U58" s="453" t="s">
        <v>138</v>
      </c>
      <c r="V58" s="455" t="s">
        <v>160</v>
      </c>
      <c r="W58" s="456" t="s">
        <v>148</v>
      </c>
      <c r="X58" s="528"/>
      <c r="Y58" s="528"/>
      <c r="Z58" s="529"/>
      <c r="AA58" s="530"/>
      <c r="AB58" s="457">
        <f t="shared" si="9"/>
        <v>0</v>
      </c>
      <c r="AC58" s="458">
        <f>(AB58*N58)*J58</f>
        <v>0</v>
      </c>
      <c r="AD58" s="543"/>
      <c r="AE58" s="458">
        <f t="shared" si="10"/>
        <v>0</v>
      </c>
      <c r="AF58" s="464"/>
      <c r="AG58" s="464"/>
      <c r="AH58" s="465"/>
      <c r="AI58" s="461"/>
      <c r="AJ58" s="462" t="e">
        <f t="shared" si="13"/>
        <v>#DIV/0!</v>
      </c>
      <c r="AK58" s="465"/>
      <c r="AL58" s="465"/>
      <c r="AM58" s="465"/>
      <c r="AN58" s="461"/>
      <c r="AO58" s="462" t="e">
        <f t="shared" si="14"/>
        <v>#DIV/0!</v>
      </c>
      <c r="AP58" s="465"/>
      <c r="AQ58" s="465"/>
      <c r="AR58" s="465"/>
      <c r="AS58" s="461"/>
      <c r="AT58" s="462" t="e">
        <f t="shared" si="15"/>
        <v>#DIV/0!</v>
      </c>
      <c r="AU58" s="465"/>
      <c r="AV58" s="465"/>
      <c r="AW58" s="465"/>
      <c r="AX58" s="461"/>
      <c r="AY58" s="462" t="e">
        <f t="shared" si="16"/>
        <v>#DIV/0!</v>
      </c>
      <c r="AZ58" s="465"/>
      <c r="BA58" s="465"/>
      <c r="BB58" s="465"/>
      <c r="BC58" s="461"/>
      <c r="BD58" s="462" t="e">
        <f t="shared" si="17"/>
        <v>#DIV/0!</v>
      </c>
      <c r="BE58" s="465"/>
      <c r="BF58" s="465"/>
      <c r="BG58" s="465"/>
    </row>
    <row r="59" spans="1:59" ht="16.5" customHeight="1" x14ac:dyDescent="0.2">
      <c r="A59" s="445">
        <v>4</v>
      </c>
      <c r="B59" s="446" t="s">
        <v>330</v>
      </c>
      <c r="C59" s="447" t="s">
        <v>242</v>
      </c>
      <c r="D59" s="448" t="s">
        <v>544</v>
      </c>
      <c r="E59" s="463"/>
      <c r="F59" s="450" t="str">
        <f t="shared" si="11"/>
        <v>044007VENP_TP02</v>
      </c>
      <c r="G59" s="451" t="str">
        <f t="shared" si="12"/>
        <v>044007VENP_TP02_Cta_38</v>
      </c>
      <c r="H59" s="452" t="s">
        <v>12</v>
      </c>
      <c r="I59" s="452" t="s">
        <v>14</v>
      </c>
      <c r="J59" s="453">
        <v>2</v>
      </c>
      <c r="K59" s="446" t="s">
        <v>468</v>
      </c>
      <c r="L59" s="446" t="s">
        <v>521</v>
      </c>
      <c r="M59" s="454" t="s">
        <v>10</v>
      </c>
      <c r="N59" s="446">
        <v>1</v>
      </c>
      <c r="O59" s="453">
        <v>490</v>
      </c>
      <c r="P59" s="453">
        <v>540</v>
      </c>
      <c r="Q59" s="453">
        <v>48</v>
      </c>
      <c r="R59" s="453"/>
      <c r="S59" s="453" t="s">
        <v>134</v>
      </c>
      <c r="T59" s="453" t="s">
        <v>136</v>
      </c>
      <c r="U59" s="453" t="s">
        <v>138</v>
      </c>
      <c r="V59" s="455" t="s">
        <v>160</v>
      </c>
      <c r="W59" s="456" t="s">
        <v>148</v>
      </c>
      <c r="X59" s="528"/>
      <c r="Y59" s="528"/>
      <c r="Z59" s="529"/>
      <c r="AA59" s="530"/>
      <c r="AB59" s="457">
        <f t="shared" si="9"/>
        <v>0</v>
      </c>
      <c r="AC59" s="458">
        <f>(AB59*N59)*J59</f>
        <v>0</v>
      </c>
      <c r="AD59" s="543"/>
      <c r="AE59" s="458">
        <f t="shared" si="10"/>
        <v>0</v>
      </c>
      <c r="AF59" s="464"/>
      <c r="AG59" s="464"/>
      <c r="AH59" s="465"/>
      <c r="AI59" s="461"/>
      <c r="AJ59" s="462" t="e">
        <f t="shared" si="13"/>
        <v>#DIV/0!</v>
      </c>
      <c r="AK59" s="465"/>
      <c r="AL59" s="465"/>
      <c r="AM59" s="465"/>
      <c r="AN59" s="461"/>
      <c r="AO59" s="462" t="e">
        <f t="shared" si="14"/>
        <v>#DIV/0!</v>
      </c>
      <c r="AP59" s="465"/>
      <c r="AQ59" s="465"/>
      <c r="AR59" s="465"/>
      <c r="AS59" s="461"/>
      <c r="AT59" s="462" t="e">
        <f t="shared" si="15"/>
        <v>#DIV/0!</v>
      </c>
      <c r="AU59" s="465"/>
      <c r="AV59" s="465"/>
      <c r="AW59" s="465"/>
      <c r="AX59" s="461"/>
      <c r="AY59" s="462" t="e">
        <f t="shared" si="16"/>
        <v>#DIV/0!</v>
      </c>
      <c r="AZ59" s="465"/>
      <c r="BA59" s="465"/>
      <c r="BB59" s="465"/>
      <c r="BC59" s="461"/>
      <c r="BD59" s="462" t="e">
        <f t="shared" si="17"/>
        <v>#DIV/0!</v>
      </c>
      <c r="BE59" s="465"/>
      <c r="BF59" s="465"/>
      <c r="BG59" s="465"/>
    </row>
    <row r="60" spans="1:59" ht="16.5" customHeight="1" x14ac:dyDescent="0.2">
      <c r="A60" s="445">
        <v>4</v>
      </c>
      <c r="B60" s="446" t="s">
        <v>330</v>
      </c>
      <c r="C60" s="447" t="s">
        <v>242</v>
      </c>
      <c r="D60" s="448" t="s">
        <v>544</v>
      </c>
      <c r="E60" s="463"/>
      <c r="F60" s="450" t="str">
        <f t="shared" si="11"/>
        <v>044007VENP_TP02</v>
      </c>
      <c r="G60" s="451" t="str">
        <f t="shared" si="12"/>
        <v>044007VENP_TP02_Cta_41</v>
      </c>
      <c r="H60" s="452" t="s">
        <v>12</v>
      </c>
      <c r="I60" s="452" t="s">
        <v>14</v>
      </c>
      <c r="J60" s="453">
        <v>2</v>
      </c>
      <c r="K60" s="446" t="s">
        <v>468</v>
      </c>
      <c r="L60" s="446" t="s">
        <v>522</v>
      </c>
      <c r="M60" s="454" t="s">
        <v>10</v>
      </c>
      <c r="N60" s="446">
        <v>1</v>
      </c>
      <c r="O60" s="453">
        <v>490</v>
      </c>
      <c r="P60" s="453">
        <v>540</v>
      </c>
      <c r="Q60" s="453">
        <v>48</v>
      </c>
      <c r="R60" s="453"/>
      <c r="S60" s="453" t="s">
        <v>134</v>
      </c>
      <c r="T60" s="453" t="s">
        <v>136</v>
      </c>
      <c r="U60" s="453" t="s">
        <v>138</v>
      </c>
      <c r="V60" s="455" t="s">
        <v>160</v>
      </c>
      <c r="W60" s="456" t="s">
        <v>148</v>
      </c>
      <c r="X60" s="528"/>
      <c r="Y60" s="528"/>
      <c r="Z60" s="529"/>
      <c r="AA60" s="530"/>
      <c r="AB60" s="457">
        <f t="shared" si="9"/>
        <v>0</v>
      </c>
      <c r="AC60" s="458">
        <f>(AB60*N60)*J60</f>
        <v>0</v>
      </c>
      <c r="AD60" s="543"/>
      <c r="AE60" s="458">
        <f t="shared" si="10"/>
        <v>0</v>
      </c>
      <c r="AF60" s="464"/>
      <c r="AG60" s="464"/>
      <c r="AH60" s="465"/>
      <c r="AI60" s="461"/>
      <c r="AJ60" s="462" t="e">
        <f t="shared" si="13"/>
        <v>#DIV/0!</v>
      </c>
      <c r="AK60" s="465"/>
      <c r="AL60" s="465"/>
      <c r="AM60" s="465"/>
      <c r="AN60" s="461"/>
      <c r="AO60" s="462" t="e">
        <f t="shared" si="14"/>
        <v>#DIV/0!</v>
      </c>
      <c r="AP60" s="465"/>
      <c r="AQ60" s="465"/>
      <c r="AR60" s="465"/>
      <c r="AS60" s="461"/>
      <c r="AT60" s="462" t="e">
        <f t="shared" si="15"/>
        <v>#DIV/0!</v>
      </c>
      <c r="AU60" s="465"/>
      <c r="AV60" s="465"/>
      <c r="AW60" s="465"/>
      <c r="AX60" s="461"/>
      <c r="AY60" s="462" t="e">
        <f t="shared" si="16"/>
        <v>#DIV/0!</v>
      </c>
      <c r="AZ60" s="465"/>
      <c r="BA60" s="465"/>
      <c r="BB60" s="465"/>
      <c r="BC60" s="461"/>
      <c r="BD60" s="462" t="e">
        <f t="shared" si="17"/>
        <v>#DIV/0!</v>
      </c>
      <c r="BE60" s="465"/>
      <c r="BF60" s="465"/>
      <c r="BG60" s="465"/>
    </row>
    <row r="61" spans="1:59" ht="16.5" customHeight="1" x14ac:dyDescent="0.2">
      <c r="A61" s="445">
        <v>4</v>
      </c>
      <c r="B61" s="446" t="s">
        <v>330</v>
      </c>
      <c r="C61" s="447" t="s">
        <v>242</v>
      </c>
      <c r="D61" s="448" t="s">
        <v>544</v>
      </c>
      <c r="E61" s="463"/>
      <c r="F61" s="450" t="str">
        <f t="shared" si="11"/>
        <v>044007VENP_TP02</v>
      </c>
      <c r="G61" s="451" t="str">
        <f t="shared" si="12"/>
        <v>044007VENP_TP02_Cta_42</v>
      </c>
      <c r="H61" s="452" t="s">
        <v>12</v>
      </c>
      <c r="I61" s="452" t="s">
        <v>14</v>
      </c>
      <c r="J61" s="453">
        <v>2</v>
      </c>
      <c r="K61" s="446" t="s">
        <v>468</v>
      </c>
      <c r="L61" s="446" t="s">
        <v>523</v>
      </c>
      <c r="M61" s="454" t="s">
        <v>10</v>
      </c>
      <c r="N61" s="446">
        <v>1</v>
      </c>
      <c r="O61" s="453">
        <v>490</v>
      </c>
      <c r="P61" s="453">
        <v>540</v>
      </c>
      <c r="Q61" s="453">
        <v>48</v>
      </c>
      <c r="R61" s="453"/>
      <c r="S61" s="453" t="s">
        <v>134</v>
      </c>
      <c r="T61" s="453" t="s">
        <v>136</v>
      </c>
      <c r="U61" s="453" t="s">
        <v>138</v>
      </c>
      <c r="V61" s="455" t="s">
        <v>160</v>
      </c>
      <c r="W61" s="456" t="s">
        <v>148</v>
      </c>
      <c r="X61" s="528"/>
      <c r="Y61" s="528"/>
      <c r="Z61" s="529"/>
      <c r="AA61" s="530"/>
      <c r="AB61" s="457">
        <f t="shared" si="9"/>
        <v>0</v>
      </c>
      <c r="AC61" s="458">
        <f>(AB61*N61)*J61</f>
        <v>0</v>
      </c>
      <c r="AD61" s="543"/>
      <c r="AE61" s="458">
        <f t="shared" si="10"/>
        <v>0</v>
      </c>
      <c r="AF61" s="464"/>
      <c r="AG61" s="464"/>
      <c r="AH61" s="465"/>
      <c r="AI61" s="461"/>
      <c r="AJ61" s="462" t="e">
        <f t="shared" si="13"/>
        <v>#DIV/0!</v>
      </c>
      <c r="AK61" s="465"/>
      <c r="AL61" s="465"/>
      <c r="AM61" s="465"/>
      <c r="AN61" s="461"/>
      <c r="AO61" s="462" t="e">
        <f t="shared" si="14"/>
        <v>#DIV/0!</v>
      </c>
      <c r="AP61" s="465"/>
      <c r="AQ61" s="465"/>
      <c r="AR61" s="465"/>
      <c r="AS61" s="461"/>
      <c r="AT61" s="462" t="e">
        <f t="shared" si="15"/>
        <v>#DIV/0!</v>
      </c>
      <c r="AU61" s="465"/>
      <c r="AV61" s="465"/>
      <c r="AW61" s="465"/>
      <c r="AX61" s="461"/>
      <c r="AY61" s="462" t="e">
        <f t="shared" si="16"/>
        <v>#DIV/0!</v>
      </c>
      <c r="AZ61" s="465"/>
      <c r="BA61" s="465"/>
      <c r="BB61" s="465"/>
      <c r="BC61" s="461"/>
      <c r="BD61" s="462" t="e">
        <f t="shared" si="17"/>
        <v>#DIV/0!</v>
      </c>
      <c r="BE61" s="465"/>
      <c r="BF61" s="465"/>
      <c r="BG61" s="465"/>
    </row>
    <row r="62" spans="1:59" ht="16.5" customHeight="1" x14ac:dyDescent="0.2">
      <c r="A62" s="445">
        <v>4</v>
      </c>
      <c r="B62" s="446" t="s">
        <v>330</v>
      </c>
      <c r="C62" s="447" t="s">
        <v>242</v>
      </c>
      <c r="D62" s="448" t="s">
        <v>544</v>
      </c>
      <c r="E62" s="463"/>
      <c r="F62" s="450" t="str">
        <f t="shared" si="11"/>
        <v>044007VENP_TP02</v>
      </c>
      <c r="G62" s="451" t="str">
        <f t="shared" si="12"/>
        <v>044007VENP_TP02_Cta_43</v>
      </c>
      <c r="H62" s="452" t="s">
        <v>12</v>
      </c>
      <c r="I62" s="452" t="s">
        <v>14</v>
      </c>
      <c r="J62" s="453">
        <v>2</v>
      </c>
      <c r="K62" s="446" t="s">
        <v>468</v>
      </c>
      <c r="L62" s="446" t="s">
        <v>524</v>
      </c>
      <c r="M62" s="454" t="s">
        <v>10</v>
      </c>
      <c r="N62" s="446">
        <v>1</v>
      </c>
      <c r="O62" s="453">
        <v>490</v>
      </c>
      <c r="P62" s="453">
        <v>540</v>
      </c>
      <c r="Q62" s="453">
        <v>48</v>
      </c>
      <c r="R62" s="453"/>
      <c r="S62" s="453" t="s">
        <v>134</v>
      </c>
      <c r="T62" s="453" t="s">
        <v>136</v>
      </c>
      <c r="U62" s="453" t="s">
        <v>138</v>
      </c>
      <c r="V62" s="455" t="s">
        <v>160</v>
      </c>
      <c r="W62" s="456" t="s">
        <v>148</v>
      </c>
      <c r="X62" s="528"/>
      <c r="Y62" s="528"/>
      <c r="Z62" s="529"/>
      <c r="AA62" s="530"/>
      <c r="AB62" s="457">
        <f t="shared" si="9"/>
        <v>0</v>
      </c>
      <c r="AC62" s="458">
        <f>(AB62*N62)*J62</f>
        <v>0</v>
      </c>
      <c r="AD62" s="543"/>
      <c r="AE62" s="458">
        <f t="shared" si="10"/>
        <v>0</v>
      </c>
      <c r="AF62" s="464"/>
      <c r="AG62" s="464"/>
      <c r="AH62" s="465"/>
      <c r="AI62" s="461"/>
      <c r="AJ62" s="462" t="e">
        <f t="shared" si="13"/>
        <v>#DIV/0!</v>
      </c>
      <c r="AK62" s="465"/>
      <c r="AL62" s="465"/>
      <c r="AM62" s="465"/>
      <c r="AN62" s="461"/>
      <c r="AO62" s="462" t="e">
        <f t="shared" si="14"/>
        <v>#DIV/0!</v>
      </c>
      <c r="AP62" s="465"/>
      <c r="AQ62" s="465"/>
      <c r="AR62" s="465"/>
      <c r="AS62" s="461"/>
      <c r="AT62" s="462" t="e">
        <f t="shared" si="15"/>
        <v>#DIV/0!</v>
      </c>
      <c r="AU62" s="465"/>
      <c r="AV62" s="465"/>
      <c r="AW62" s="465"/>
      <c r="AX62" s="461"/>
      <c r="AY62" s="462" t="e">
        <f t="shared" si="16"/>
        <v>#DIV/0!</v>
      </c>
      <c r="AZ62" s="465"/>
      <c r="BA62" s="465"/>
      <c r="BB62" s="465"/>
      <c r="BC62" s="461"/>
      <c r="BD62" s="462" t="e">
        <f t="shared" si="17"/>
        <v>#DIV/0!</v>
      </c>
      <c r="BE62" s="465"/>
      <c r="BF62" s="465"/>
      <c r="BG62" s="465"/>
    </row>
    <row r="63" spans="1:59" ht="16.5" customHeight="1" x14ac:dyDescent="0.2">
      <c r="A63" s="445">
        <v>4</v>
      </c>
      <c r="B63" s="446" t="s">
        <v>330</v>
      </c>
      <c r="C63" s="447" t="s">
        <v>242</v>
      </c>
      <c r="D63" s="448" t="s">
        <v>544</v>
      </c>
      <c r="E63" s="463"/>
      <c r="F63" s="450" t="str">
        <f t="shared" si="11"/>
        <v>044007VENP_TP02</v>
      </c>
      <c r="G63" s="451" t="str">
        <f t="shared" si="12"/>
        <v>044007VENP_TP02_Cta_44</v>
      </c>
      <c r="H63" s="452" t="s">
        <v>12</v>
      </c>
      <c r="I63" s="452" t="s">
        <v>14</v>
      </c>
      <c r="J63" s="453">
        <v>2</v>
      </c>
      <c r="K63" s="446" t="s">
        <v>468</v>
      </c>
      <c r="L63" s="446" t="s">
        <v>525</v>
      </c>
      <c r="M63" s="454" t="s">
        <v>10</v>
      </c>
      <c r="N63" s="446">
        <v>2</v>
      </c>
      <c r="O63" s="453">
        <v>580</v>
      </c>
      <c r="P63" s="453">
        <v>720</v>
      </c>
      <c r="Q63" s="453">
        <v>48</v>
      </c>
      <c r="R63" s="453"/>
      <c r="S63" s="453" t="s">
        <v>134</v>
      </c>
      <c r="T63" s="453" t="s">
        <v>136</v>
      </c>
      <c r="U63" s="453" t="s">
        <v>138</v>
      </c>
      <c r="V63" s="455" t="s">
        <v>160</v>
      </c>
      <c r="W63" s="456" t="s">
        <v>148</v>
      </c>
      <c r="X63" s="528"/>
      <c r="Y63" s="528"/>
      <c r="Z63" s="529"/>
      <c r="AA63" s="530"/>
      <c r="AB63" s="457">
        <f t="shared" si="9"/>
        <v>0</v>
      </c>
      <c r="AC63" s="458">
        <f>(AB63*N63)*J63</f>
        <v>0</v>
      </c>
      <c r="AD63" s="543"/>
      <c r="AE63" s="458">
        <f t="shared" si="10"/>
        <v>0</v>
      </c>
      <c r="AF63" s="464"/>
      <c r="AG63" s="464"/>
      <c r="AH63" s="465"/>
      <c r="AI63" s="461"/>
      <c r="AJ63" s="462" t="e">
        <f t="shared" si="13"/>
        <v>#DIV/0!</v>
      </c>
      <c r="AK63" s="465"/>
      <c r="AL63" s="465"/>
      <c r="AM63" s="465"/>
      <c r="AN63" s="461"/>
      <c r="AO63" s="462" t="e">
        <f t="shared" si="14"/>
        <v>#DIV/0!</v>
      </c>
      <c r="AP63" s="465"/>
      <c r="AQ63" s="465"/>
      <c r="AR63" s="465"/>
      <c r="AS63" s="461"/>
      <c r="AT63" s="462" t="e">
        <f t="shared" si="15"/>
        <v>#DIV/0!</v>
      </c>
      <c r="AU63" s="465"/>
      <c r="AV63" s="465"/>
      <c r="AW63" s="465"/>
      <c r="AX63" s="461"/>
      <c r="AY63" s="462" t="e">
        <f t="shared" si="16"/>
        <v>#DIV/0!</v>
      </c>
      <c r="AZ63" s="465"/>
      <c r="BA63" s="465"/>
      <c r="BB63" s="465"/>
      <c r="BC63" s="461"/>
      <c r="BD63" s="462" t="e">
        <f t="shared" si="17"/>
        <v>#DIV/0!</v>
      </c>
      <c r="BE63" s="465"/>
      <c r="BF63" s="465"/>
      <c r="BG63" s="465"/>
    </row>
    <row r="64" spans="1:59" ht="16.5" customHeight="1" x14ac:dyDescent="0.2">
      <c r="A64" s="445">
        <v>4</v>
      </c>
      <c r="B64" s="446" t="s">
        <v>330</v>
      </c>
      <c r="C64" s="447" t="s">
        <v>242</v>
      </c>
      <c r="D64" s="448" t="s">
        <v>544</v>
      </c>
      <c r="E64" s="470"/>
      <c r="F64" s="450" t="str">
        <f t="shared" si="11"/>
        <v>044007VENP_TP02</v>
      </c>
      <c r="G64" s="451" t="str">
        <f t="shared" si="12"/>
        <v>044007VENP_TP02_Cta_45</v>
      </c>
      <c r="H64" s="452" t="s">
        <v>12</v>
      </c>
      <c r="I64" s="452" t="s">
        <v>14</v>
      </c>
      <c r="J64" s="453">
        <v>2</v>
      </c>
      <c r="K64" s="446" t="s">
        <v>468</v>
      </c>
      <c r="L64" s="446" t="s">
        <v>526</v>
      </c>
      <c r="M64" s="454" t="s">
        <v>10</v>
      </c>
      <c r="N64" s="446">
        <v>1</v>
      </c>
      <c r="O64" s="453">
        <v>490</v>
      </c>
      <c r="P64" s="453">
        <v>540</v>
      </c>
      <c r="Q64" s="453">
        <v>48</v>
      </c>
      <c r="R64" s="453"/>
      <c r="S64" s="453" t="s">
        <v>134</v>
      </c>
      <c r="T64" s="453" t="s">
        <v>136</v>
      </c>
      <c r="U64" s="453" t="s">
        <v>138</v>
      </c>
      <c r="V64" s="455" t="s">
        <v>160</v>
      </c>
      <c r="W64" s="456" t="s">
        <v>148</v>
      </c>
      <c r="X64" s="528"/>
      <c r="Y64" s="528"/>
      <c r="Z64" s="529"/>
      <c r="AA64" s="530"/>
      <c r="AB64" s="457">
        <f t="shared" si="9"/>
        <v>0</v>
      </c>
      <c r="AC64" s="458">
        <f>(AB64*N64)*J64</f>
        <v>0</v>
      </c>
      <c r="AD64" s="543"/>
      <c r="AE64" s="458">
        <f t="shared" si="10"/>
        <v>0</v>
      </c>
      <c r="AF64" s="464"/>
      <c r="AG64" s="464"/>
      <c r="AH64" s="465"/>
      <c r="AI64" s="461"/>
      <c r="AJ64" s="462" t="e">
        <f t="shared" si="13"/>
        <v>#DIV/0!</v>
      </c>
      <c r="AK64" s="465"/>
      <c r="AL64" s="465"/>
      <c r="AM64" s="465"/>
      <c r="AN64" s="461"/>
      <c r="AO64" s="462" t="e">
        <f t="shared" si="14"/>
        <v>#DIV/0!</v>
      </c>
      <c r="AP64" s="465"/>
      <c r="AQ64" s="465"/>
      <c r="AR64" s="465"/>
      <c r="AS64" s="461"/>
      <c r="AT64" s="462" t="e">
        <f t="shared" si="15"/>
        <v>#DIV/0!</v>
      </c>
      <c r="AU64" s="465"/>
      <c r="AV64" s="465"/>
      <c r="AW64" s="465"/>
      <c r="AX64" s="461"/>
      <c r="AY64" s="462" t="e">
        <f t="shared" si="16"/>
        <v>#DIV/0!</v>
      </c>
      <c r="AZ64" s="465"/>
      <c r="BA64" s="465"/>
      <c r="BB64" s="465"/>
      <c r="BC64" s="461"/>
      <c r="BD64" s="462" t="e">
        <f t="shared" si="17"/>
        <v>#DIV/0!</v>
      </c>
      <c r="BE64" s="465"/>
      <c r="BF64" s="465"/>
      <c r="BG64" s="465"/>
    </row>
    <row r="65" spans="1:59" ht="16.5" customHeight="1" thickBot="1" x14ac:dyDescent="0.25">
      <c r="A65" s="476">
        <v>4</v>
      </c>
      <c r="B65" s="477" t="s">
        <v>330</v>
      </c>
      <c r="C65" s="478" t="s">
        <v>242</v>
      </c>
      <c r="D65" s="466" t="s">
        <v>544</v>
      </c>
      <c r="E65" s="466" t="str">
        <f>F65</f>
        <v>044007VENT_Biblio</v>
      </c>
      <c r="F65" s="467" t="str">
        <f t="shared" ref="F65" si="18">CONCATENATE(C65,I65,M65,K65)</f>
        <v>044007VENT_Biblio</v>
      </c>
      <c r="G65" s="468" t="str">
        <f t="shared" ref="G65" si="19">CONCATENATE(C65,I65,M65,K65,M65,L65)</f>
        <v>044007VENT_Biblio_</v>
      </c>
      <c r="H65" s="469" t="s">
        <v>12</v>
      </c>
      <c r="I65" s="469" t="s">
        <v>11</v>
      </c>
      <c r="J65" s="479">
        <v>2</v>
      </c>
      <c r="K65" s="477" t="s">
        <v>354</v>
      </c>
      <c r="L65" s="477"/>
      <c r="M65" s="480" t="s">
        <v>10</v>
      </c>
      <c r="N65" s="477">
        <v>1</v>
      </c>
      <c r="O65" s="479">
        <v>335</v>
      </c>
      <c r="P65" s="479">
        <v>737</v>
      </c>
      <c r="Q65" s="479">
        <v>10</v>
      </c>
      <c r="R65" s="479"/>
      <c r="S65" s="479" t="s">
        <v>134</v>
      </c>
      <c r="T65" s="479" t="s">
        <v>136</v>
      </c>
      <c r="U65" s="479" t="s">
        <v>138</v>
      </c>
      <c r="V65" s="481" t="s">
        <v>158</v>
      </c>
      <c r="W65" s="482"/>
      <c r="X65" s="528"/>
      <c r="Y65" s="528"/>
      <c r="Z65" s="529"/>
      <c r="AA65" s="530"/>
      <c r="AB65" s="457">
        <f t="shared" ref="AB65" si="20">Z65-(Z65*AA65)</f>
        <v>0</v>
      </c>
      <c r="AC65" s="458">
        <f>(AB65*N65)*J65</f>
        <v>0</v>
      </c>
      <c r="AD65" s="543"/>
      <c r="AE65" s="458">
        <f t="shared" ref="AE65" si="21">AC65*(AD65+1)</f>
        <v>0</v>
      </c>
      <c r="AF65" s="464"/>
      <c r="AG65" s="464"/>
      <c r="AH65" s="465"/>
      <c r="AI65" s="461"/>
      <c r="AJ65" s="462" t="e">
        <f t="shared" si="13"/>
        <v>#DIV/0!</v>
      </c>
      <c r="AK65" s="465"/>
      <c r="AL65" s="465"/>
      <c r="AM65" s="465"/>
      <c r="AN65" s="461"/>
      <c r="AO65" s="462" t="e">
        <f t="shared" si="14"/>
        <v>#DIV/0!</v>
      </c>
      <c r="AP65" s="465"/>
      <c r="AQ65" s="465"/>
      <c r="AR65" s="465"/>
      <c r="AS65" s="461"/>
      <c r="AT65" s="462" t="e">
        <f t="shared" si="15"/>
        <v>#DIV/0!</v>
      </c>
      <c r="AU65" s="465"/>
      <c r="AV65" s="465"/>
      <c r="AW65" s="465"/>
      <c r="AX65" s="461"/>
      <c r="AY65" s="462" t="e">
        <f t="shared" si="16"/>
        <v>#DIV/0!</v>
      </c>
      <c r="AZ65" s="465"/>
      <c r="BA65" s="465"/>
      <c r="BB65" s="465"/>
      <c r="BC65" s="461"/>
      <c r="BD65" s="462" t="e">
        <f t="shared" si="17"/>
        <v>#DIV/0!</v>
      </c>
      <c r="BE65" s="465"/>
      <c r="BF65" s="465"/>
      <c r="BG65" s="465"/>
    </row>
    <row r="66" spans="1:59" ht="16.5" customHeight="1" x14ac:dyDescent="0.2">
      <c r="A66" s="483">
        <v>4</v>
      </c>
      <c r="B66" s="484" t="s">
        <v>331</v>
      </c>
      <c r="C66" s="485" t="s">
        <v>246</v>
      </c>
      <c r="D66" s="486" t="s">
        <v>544</v>
      </c>
      <c r="E66" s="486" t="str">
        <f>F66</f>
        <v>044009VENT_CTA01</v>
      </c>
      <c r="F66" s="487" t="str">
        <f t="shared" si="11"/>
        <v>044009VENT_CTA01</v>
      </c>
      <c r="G66" s="488" t="str">
        <f t="shared" si="12"/>
        <v>044009VENT_CTA01_Galerie</v>
      </c>
      <c r="H66" s="489" t="s">
        <v>12</v>
      </c>
      <c r="I66" s="489" t="s">
        <v>11</v>
      </c>
      <c r="J66" s="490">
        <v>2</v>
      </c>
      <c r="K66" s="484" t="s">
        <v>537</v>
      </c>
      <c r="L66" s="484" t="s">
        <v>342</v>
      </c>
      <c r="M66" s="491" t="s">
        <v>10</v>
      </c>
      <c r="N66" s="484">
        <v>2</v>
      </c>
      <c r="O66" s="490">
        <v>490</v>
      </c>
      <c r="P66" s="490">
        <v>540</v>
      </c>
      <c r="Q66" s="490">
        <v>48</v>
      </c>
      <c r="R66" s="490"/>
      <c r="S66" s="490" t="s">
        <v>134</v>
      </c>
      <c r="T66" s="490" t="s">
        <v>136</v>
      </c>
      <c r="U66" s="490" t="s">
        <v>138</v>
      </c>
      <c r="V66" s="492" t="s">
        <v>160</v>
      </c>
      <c r="W66" s="491" t="s">
        <v>148</v>
      </c>
      <c r="X66" s="528"/>
      <c r="Y66" s="528"/>
      <c r="Z66" s="529"/>
      <c r="AA66" s="530"/>
      <c r="AB66" s="457">
        <f t="shared" si="9"/>
        <v>0</v>
      </c>
      <c r="AC66" s="458">
        <f>(AB66*N66)*J66</f>
        <v>0</v>
      </c>
      <c r="AD66" s="543"/>
      <c r="AE66" s="458">
        <f t="shared" si="10"/>
        <v>0</v>
      </c>
      <c r="AF66" s="464"/>
      <c r="AG66" s="464"/>
      <c r="AH66" s="465"/>
      <c r="AI66" s="461"/>
      <c r="AJ66" s="462" t="e">
        <f t="shared" si="13"/>
        <v>#DIV/0!</v>
      </c>
      <c r="AK66" s="465"/>
      <c r="AL66" s="465"/>
      <c r="AM66" s="465"/>
      <c r="AN66" s="461"/>
      <c r="AO66" s="462" t="e">
        <f t="shared" si="14"/>
        <v>#DIV/0!</v>
      </c>
      <c r="AP66" s="465"/>
      <c r="AQ66" s="465"/>
      <c r="AR66" s="465"/>
      <c r="AS66" s="461"/>
      <c r="AT66" s="462" t="e">
        <f t="shared" si="15"/>
        <v>#DIV/0!</v>
      </c>
      <c r="AU66" s="465"/>
      <c r="AV66" s="465"/>
      <c r="AW66" s="465"/>
      <c r="AX66" s="461"/>
      <c r="AY66" s="462" t="e">
        <f t="shared" si="16"/>
        <v>#DIV/0!</v>
      </c>
      <c r="AZ66" s="465"/>
      <c r="BA66" s="465"/>
      <c r="BB66" s="465"/>
      <c r="BC66" s="461"/>
      <c r="BD66" s="462" t="e">
        <f t="shared" si="17"/>
        <v>#DIV/0!</v>
      </c>
      <c r="BE66" s="465"/>
      <c r="BF66" s="465"/>
      <c r="BG66" s="465"/>
    </row>
    <row r="67" spans="1:59" ht="16.5" customHeight="1" x14ac:dyDescent="0.2">
      <c r="A67" s="445">
        <v>4</v>
      </c>
      <c r="B67" s="446" t="s">
        <v>331</v>
      </c>
      <c r="C67" s="447" t="s">
        <v>246</v>
      </c>
      <c r="D67" s="448" t="s">
        <v>544</v>
      </c>
      <c r="E67" s="448" t="str">
        <f>F67</f>
        <v>044009VENT_CTA02</v>
      </c>
      <c r="F67" s="450" t="str">
        <f t="shared" si="11"/>
        <v>044009VENT_CTA02</v>
      </c>
      <c r="G67" s="451" t="str">
        <f t="shared" si="12"/>
        <v>044009VENT_CTA02_Foyer</v>
      </c>
      <c r="H67" s="452" t="s">
        <v>12</v>
      </c>
      <c r="I67" s="452" t="s">
        <v>11</v>
      </c>
      <c r="J67" s="452">
        <v>2</v>
      </c>
      <c r="K67" s="446" t="s">
        <v>538</v>
      </c>
      <c r="L67" s="446" t="s">
        <v>343</v>
      </c>
      <c r="M67" s="454" t="s">
        <v>10</v>
      </c>
      <c r="N67" s="446">
        <v>1</v>
      </c>
      <c r="O67" s="453">
        <v>490</v>
      </c>
      <c r="P67" s="453">
        <v>540</v>
      </c>
      <c r="Q67" s="453">
        <v>48</v>
      </c>
      <c r="R67" s="453"/>
      <c r="S67" s="453" t="s">
        <v>134</v>
      </c>
      <c r="T67" s="453" t="s">
        <v>136</v>
      </c>
      <c r="U67" s="453" t="s">
        <v>138</v>
      </c>
      <c r="V67" s="455" t="s">
        <v>160</v>
      </c>
      <c r="W67" s="456" t="s">
        <v>148</v>
      </c>
      <c r="X67" s="528"/>
      <c r="Y67" s="528"/>
      <c r="Z67" s="529"/>
      <c r="AA67" s="530"/>
      <c r="AB67" s="457">
        <f t="shared" si="9"/>
        <v>0</v>
      </c>
      <c r="AC67" s="458">
        <f>(AB67*N67)*J67</f>
        <v>0</v>
      </c>
      <c r="AD67" s="543"/>
      <c r="AE67" s="458">
        <f t="shared" si="10"/>
        <v>0</v>
      </c>
      <c r="AF67" s="464"/>
      <c r="AG67" s="464"/>
      <c r="AH67" s="465"/>
      <c r="AI67" s="461"/>
      <c r="AJ67" s="462" t="e">
        <f t="shared" si="13"/>
        <v>#DIV/0!</v>
      </c>
      <c r="AK67" s="465"/>
      <c r="AL67" s="465"/>
      <c r="AM67" s="465"/>
      <c r="AN67" s="461"/>
      <c r="AO67" s="462" t="e">
        <f t="shared" si="14"/>
        <v>#DIV/0!</v>
      </c>
      <c r="AP67" s="465"/>
      <c r="AQ67" s="465"/>
      <c r="AR67" s="465"/>
      <c r="AS67" s="461"/>
      <c r="AT67" s="462" t="e">
        <f t="shared" si="15"/>
        <v>#DIV/0!</v>
      </c>
      <c r="AU67" s="465"/>
      <c r="AV67" s="465"/>
      <c r="AW67" s="465"/>
      <c r="AX67" s="461"/>
      <c r="AY67" s="462" t="e">
        <f t="shared" si="16"/>
        <v>#DIV/0!</v>
      </c>
      <c r="AZ67" s="465"/>
      <c r="BA67" s="465"/>
      <c r="BB67" s="465"/>
      <c r="BC67" s="461"/>
      <c r="BD67" s="462" t="e">
        <f t="shared" si="17"/>
        <v>#DIV/0!</v>
      </c>
      <c r="BE67" s="465"/>
      <c r="BF67" s="465"/>
      <c r="BG67" s="465"/>
    </row>
    <row r="68" spans="1:59" ht="16.5" customHeight="1" thickBot="1" x14ac:dyDescent="0.25">
      <c r="A68" s="493">
        <v>4</v>
      </c>
      <c r="B68" s="494" t="s">
        <v>331</v>
      </c>
      <c r="C68" s="495" t="s">
        <v>246</v>
      </c>
      <c r="D68" s="496" t="s">
        <v>544</v>
      </c>
      <c r="E68" s="496" t="str">
        <f>F68</f>
        <v>044009VENT_CTA03</v>
      </c>
      <c r="F68" s="497" t="str">
        <f t="shared" si="11"/>
        <v>044009VENT_CTA03</v>
      </c>
      <c r="G68" s="498" t="str">
        <f t="shared" si="12"/>
        <v>044009VENT_CTA03_Bat2</v>
      </c>
      <c r="H68" s="499" t="s">
        <v>12</v>
      </c>
      <c r="I68" s="499" t="s">
        <v>11</v>
      </c>
      <c r="J68" s="499">
        <v>2</v>
      </c>
      <c r="K68" s="494" t="s">
        <v>539</v>
      </c>
      <c r="L68" s="494" t="s">
        <v>344</v>
      </c>
      <c r="M68" s="500" t="s">
        <v>10</v>
      </c>
      <c r="N68" s="494">
        <v>1</v>
      </c>
      <c r="O68" s="501">
        <v>490</v>
      </c>
      <c r="P68" s="501">
        <v>540</v>
      </c>
      <c r="Q68" s="501">
        <v>48</v>
      </c>
      <c r="R68" s="501"/>
      <c r="S68" s="501" t="s">
        <v>134</v>
      </c>
      <c r="T68" s="501" t="s">
        <v>136</v>
      </c>
      <c r="U68" s="501" t="s">
        <v>138</v>
      </c>
      <c r="V68" s="502" t="s">
        <v>160</v>
      </c>
      <c r="W68" s="503" t="s">
        <v>148</v>
      </c>
      <c r="X68" s="528"/>
      <c r="Y68" s="528"/>
      <c r="Z68" s="529"/>
      <c r="AA68" s="530"/>
      <c r="AB68" s="457">
        <f t="shared" si="9"/>
        <v>0</v>
      </c>
      <c r="AC68" s="458">
        <f>(AB68*N68)*J68</f>
        <v>0</v>
      </c>
      <c r="AD68" s="543"/>
      <c r="AE68" s="458">
        <f t="shared" si="10"/>
        <v>0</v>
      </c>
      <c r="AF68" s="464"/>
      <c r="AG68" s="464"/>
      <c r="AH68" s="465"/>
      <c r="AI68" s="461"/>
      <c r="AJ68" s="462" t="e">
        <f t="shared" si="13"/>
        <v>#DIV/0!</v>
      </c>
      <c r="AK68" s="465"/>
      <c r="AL68" s="465"/>
      <c r="AM68" s="465"/>
      <c r="AN68" s="461"/>
      <c r="AO68" s="462" t="e">
        <f t="shared" si="14"/>
        <v>#DIV/0!</v>
      </c>
      <c r="AP68" s="465"/>
      <c r="AQ68" s="465"/>
      <c r="AR68" s="465"/>
      <c r="AS68" s="461"/>
      <c r="AT68" s="462" t="e">
        <f t="shared" si="15"/>
        <v>#DIV/0!</v>
      </c>
      <c r="AU68" s="465"/>
      <c r="AV68" s="465"/>
      <c r="AW68" s="465"/>
      <c r="AX68" s="461"/>
      <c r="AY68" s="462" t="e">
        <f t="shared" si="16"/>
        <v>#DIV/0!</v>
      </c>
      <c r="AZ68" s="465"/>
      <c r="BA68" s="465"/>
      <c r="BB68" s="465"/>
      <c r="BC68" s="461"/>
      <c r="BD68" s="462" t="e">
        <f t="shared" si="17"/>
        <v>#DIV/0!</v>
      </c>
      <c r="BE68" s="465"/>
      <c r="BF68" s="465"/>
      <c r="BG68" s="465"/>
    </row>
    <row r="69" spans="1:59" ht="16.5" customHeight="1" x14ac:dyDescent="0.2">
      <c r="A69" s="483">
        <v>4</v>
      </c>
      <c r="B69" s="484" t="s">
        <v>332</v>
      </c>
      <c r="C69" s="485" t="s">
        <v>262</v>
      </c>
      <c r="D69" s="486" t="s">
        <v>544</v>
      </c>
      <c r="E69" s="449" t="str">
        <f>F69</f>
        <v>044471VENP_Polymères</v>
      </c>
      <c r="F69" s="487" t="str">
        <f t="shared" si="11"/>
        <v>044471VENP_Polymères</v>
      </c>
      <c r="G69" s="488" t="str">
        <f t="shared" si="12"/>
        <v>044471VENP_Polymères_Cta01</v>
      </c>
      <c r="H69" s="489" t="s">
        <v>12</v>
      </c>
      <c r="I69" s="489" t="s">
        <v>14</v>
      </c>
      <c r="J69" s="490">
        <v>2</v>
      </c>
      <c r="K69" s="484" t="s">
        <v>345</v>
      </c>
      <c r="L69" s="484" t="s">
        <v>535</v>
      </c>
      <c r="M69" s="491" t="s">
        <v>10</v>
      </c>
      <c r="N69" s="484">
        <v>2</v>
      </c>
      <c r="O69" s="490">
        <v>287</v>
      </c>
      <c r="P69" s="490">
        <v>592</v>
      </c>
      <c r="Q69" s="490">
        <v>20</v>
      </c>
      <c r="R69" s="490" t="s">
        <v>356</v>
      </c>
      <c r="S69" s="504" t="s">
        <v>134</v>
      </c>
      <c r="T69" s="490" t="s">
        <v>136</v>
      </c>
      <c r="U69" s="490" t="s">
        <v>138</v>
      </c>
      <c r="V69" s="492" t="s">
        <v>158</v>
      </c>
      <c r="W69" s="491" t="s">
        <v>150</v>
      </c>
      <c r="X69" s="528"/>
      <c r="Y69" s="528"/>
      <c r="Z69" s="529"/>
      <c r="AA69" s="530"/>
      <c r="AB69" s="457">
        <f t="shared" si="9"/>
        <v>0</v>
      </c>
      <c r="AC69" s="458">
        <f>(AB69*N69)*J69</f>
        <v>0</v>
      </c>
      <c r="AD69" s="543"/>
      <c r="AE69" s="458">
        <f t="shared" si="10"/>
        <v>0</v>
      </c>
      <c r="AF69" s="464"/>
      <c r="AG69" s="464"/>
      <c r="AH69" s="465"/>
      <c r="AI69" s="461"/>
      <c r="AJ69" s="462" t="e">
        <f t="shared" si="13"/>
        <v>#DIV/0!</v>
      </c>
      <c r="AK69" s="465"/>
      <c r="AL69" s="465"/>
      <c r="AM69" s="465"/>
      <c r="AN69" s="461"/>
      <c r="AO69" s="462" t="e">
        <f t="shared" si="14"/>
        <v>#DIV/0!</v>
      </c>
      <c r="AP69" s="465"/>
      <c r="AQ69" s="465"/>
      <c r="AR69" s="465"/>
      <c r="AS69" s="461"/>
      <c r="AT69" s="462" t="e">
        <f t="shared" si="15"/>
        <v>#DIV/0!</v>
      </c>
      <c r="AU69" s="465"/>
      <c r="AV69" s="465"/>
      <c r="AW69" s="465"/>
      <c r="AX69" s="461"/>
      <c r="AY69" s="462" t="e">
        <f t="shared" si="16"/>
        <v>#DIV/0!</v>
      </c>
      <c r="AZ69" s="465"/>
      <c r="BA69" s="465"/>
      <c r="BB69" s="465"/>
      <c r="BC69" s="461"/>
      <c r="BD69" s="462" t="e">
        <f t="shared" si="17"/>
        <v>#DIV/0!</v>
      </c>
      <c r="BE69" s="465"/>
      <c r="BF69" s="465"/>
      <c r="BG69" s="465"/>
    </row>
    <row r="70" spans="1:59" ht="16.5" customHeight="1" x14ac:dyDescent="0.2">
      <c r="A70" s="445">
        <v>4</v>
      </c>
      <c r="B70" s="446" t="s">
        <v>332</v>
      </c>
      <c r="C70" s="447" t="s">
        <v>262</v>
      </c>
      <c r="D70" s="448" t="s">
        <v>544</v>
      </c>
      <c r="E70" s="463"/>
      <c r="F70" s="450" t="str">
        <f t="shared" si="11"/>
        <v>044471VENP_Polymères</v>
      </c>
      <c r="G70" s="451" t="str">
        <f t="shared" si="12"/>
        <v>044471VENP_Polymères_Cta01</v>
      </c>
      <c r="H70" s="452" t="s">
        <v>12</v>
      </c>
      <c r="I70" s="452" t="s">
        <v>14</v>
      </c>
      <c r="J70" s="453">
        <v>2</v>
      </c>
      <c r="K70" s="446" t="s">
        <v>345</v>
      </c>
      <c r="L70" s="446" t="s">
        <v>535</v>
      </c>
      <c r="M70" s="454" t="s">
        <v>10</v>
      </c>
      <c r="N70" s="446">
        <v>1</v>
      </c>
      <c r="O70" s="453">
        <v>287</v>
      </c>
      <c r="P70" s="453">
        <v>592</v>
      </c>
      <c r="Q70" s="453">
        <v>48</v>
      </c>
      <c r="R70" s="453"/>
      <c r="S70" s="453" t="s">
        <v>134</v>
      </c>
      <c r="T70" s="453" t="s">
        <v>136</v>
      </c>
      <c r="U70" s="453" t="s">
        <v>138</v>
      </c>
      <c r="V70" s="455" t="s">
        <v>160</v>
      </c>
      <c r="W70" s="456" t="s">
        <v>148</v>
      </c>
      <c r="X70" s="528"/>
      <c r="Y70" s="528"/>
      <c r="Z70" s="529"/>
      <c r="AA70" s="530"/>
      <c r="AB70" s="457">
        <f t="shared" si="9"/>
        <v>0</v>
      </c>
      <c r="AC70" s="458">
        <f>(AB70*N70)*J70</f>
        <v>0</v>
      </c>
      <c r="AD70" s="543"/>
      <c r="AE70" s="458">
        <f t="shared" si="10"/>
        <v>0</v>
      </c>
      <c r="AF70" s="464"/>
      <c r="AG70" s="464"/>
      <c r="AH70" s="465"/>
      <c r="AI70" s="461"/>
      <c r="AJ70" s="462" t="e">
        <f t="shared" si="13"/>
        <v>#DIV/0!</v>
      </c>
      <c r="AK70" s="465"/>
      <c r="AL70" s="465"/>
      <c r="AM70" s="465"/>
      <c r="AN70" s="461"/>
      <c r="AO70" s="462" t="e">
        <f t="shared" si="14"/>
        <v>#DIV/0!</v>
      </c>
      <c r="AP70" s="465"/>
      <c r="AQ70" s="465"/>
      <c r="AR70" s="465"/>
      <c r="AS70" s="461"/>
      <c r="AT70" s="462" t="e">
        <f t="shared" si="15"/>
        <v>#DIV/0!</v>
      </c>
      <c r="AU70" s="465"/>
      <c r="AV70" s="465"/>
      <c r="AW70" s="465"/>
      <c r="AX70" s="461"/>
      <c r="AY70" s="462" t="e">
        <f t="shared" si="16"/>
        <v>#DIV/0!</v>
      </c>
      <c r="AZ70" s="465"/>
      <c r="BA70" s="465"/>
      <c r="BB70" s="465"/>
      <c r="BC70" s="461"/>
      <c r="BD70" s="462" t="e">
        <f t="shared" si="17"/>
        <v>#DIV/0!</v>
      </c>
      <c r="BE70" s="465"/>
      <c r="BF70" s="465"/>
      <c r="BG70" s="465"/>
    </row>
    <row r="71" spans="1:59" ht="16.5" customHeight="1" x14ac:dyDescent="0.2">
      <c r="A71" s="445">
        <v>4</v>
      </c>
      <c r="B71" s="446" t="s">
        <v>332</v>
      </c>
      <c r="C71" s="447" t="s">
        <v>262</v>
      </c>
      <c r="D71" s="448" t="s">
        <v>544</v>
      </c>
      <c r="E71" s="470"/>
      <c r="F71" s="450" t="str">
        <f t="shared" si="11"/>
        <v>044471VENP_Polymères</v>
      </c>
      <c r="G71" s="451" t="str">
        <f t="shared" si="12"/>
        <v>044471VENP_Polymères_Cta01</v>
      </c>
      <c r="H71" s="452" t="s">
        <v>12</v>
      </c>
      <c r="I71" s="452" t="s">
        <v>14</v>
      </c>
      <c r="J71" s="453">
        <v>2</v>
      </c>
      <c r="K71" s="446" t="s">
        <v>345</v>
      </c>
      <c r="L71" s="446" t="s">
        <v>535</v>
      </c>
      <c r="M71" s="454" t="s">
        <v>10</v>
      </c>
      <c r="N71" s="446">
        <v>1</v>
      </c>
      <c r="O71" s="453">
        <v>592</v>
      </c>
      <c r="P71" s="453">
        <v>592</v>
      </c>
      <c r="Q71" s="453">
        <v>48</v>
      </c>
      <c r="R71" s="453"/>
      <c r="S71" s="453" t="s">
        <v>134</v>
      </c>
      <c r="T71" s="453" t="s">
        <v>136</v>
      </c>
      <c r="U71" s="453" t="s">
        <v>138</v>
      </c>
      <c r="V71" s="455" t="s">
        <v>160</v>
      </c>
      <c r="W71" s="456" t="s">
        <v>148</v>
      </c>
      <c r="X71" s="528"/>
      <c r="Y71" s="528"/>
      <c r="Z71" s="529"/>
      <c r="AA71" s="530"/>
      <c r="AB71" s="457">
        <f t="shared" si="9"/>
        <v>0</v>
      </c>
      <c r="AC71" s="458">
        <f>(AB71*N71)*J71</f>
        <v>0</v>
      </c>
      <c r="AD71" s="543"/>
      <c r="AE71" s="458">
        <f t="shared" si="10"/>
        <v>0</v>
      </c>
      <c r="AF71" s="464"/>
      <c r="AG71" s="464"/>
      <c r="AH71" s="465"/>
      <c r="AI71" s="461"/>
      <c r="AJ71" s="462" t="e">
        <f t="shared" si="13"/>
        <v>#DIV/0!</v>
      </c>
      <c r="AK71" s="465"/>
      <c r="AL71" s="465"/>
      <c r="AM71" s="465"/>
      <c r="AN71" s="461"/>
      <c r="AO71" s="462" t="e">
        <f t="shared" si="14"/>
        <v>#DIV/0!</v>
      </c>
      <c r="AP71" s="465"/>
      <c r="AQ71" s="465"/>
      <c r="AR71" s="465"/>
      <c r="AS71" s="461"/>
      <c r="AT71" s="462" t="e">
        <f t="shared" si="15"/>
        <v>#DIV/0!</v>
      </c>
      <c r="AU71" s="465"/>
      <c r="AV71" s="465"/>
      <c r="AW71" s="465"/>
      <c r="AX71" s="461"/>
      <c r="AY71" s="462" t="e">
        <f t="shared" si="16"/>
        <v>#DIV/0!</v>
      </c>
      <c r="AZ71" s="465"/>
      <c r="BA71" s="465"/>
      <c r="BB71" s="465"/>
      <c r="BC71" s="461"/>
      <c r="BD71" s="462" t="e">
        <f t="shared" si="17"/>
        <v>#DIV/0!</v>
      </c>
      <c r="BE71" s="465"/>
      <c r="BF71" s="465"/>
      <c r="BG71" s="465"/>
    </row>
    <row r="72" spans="1:59" ht="16.5" customHeight="1" x14ac:dyDescent="0.2">
      <c r="A72" s="445">
        <v>4</v>
      </c>
      <c r="B72" s="446" t="s">
        <v>332</v>
      </c>
      <c r="C72" s="447" t="s">
        <v>262</v>
      </c>
      <c r="D72" s="448" t="s">
        <v>544</v>
      </c>
      <c r="E72" s="448" t="str">
        <f>F72</f>
        <v>044471VENP_Chimie</v>
      </c>
      <c r="F72" s="450" t="str">
        <f t="shared" si="11"/>
        <v>044471VENP_Chimie</v>
      </c>
      <c r="G72" s="451" t="str">
        <f t="shared" si="12"/>
        <v>044471VENP_Chimie_Cta02</v>
      </c>
      <c r="H72" s="452" t="s">
        <v>12</v>
      </c>
      <c r="I72" s="452" t="s">
        <v>14</v>
      </c>
      <c r="J72" s="453">
        <v>2</v>
      </c>
      <c r="K72" s="446" t="s">
        <v>346</v>
      </c>
      <c r="L72" s="446" t="s">
        <v>536</v>
      </c>
      <c r="M72" s="454" t="s">
        <v>10</v>
      </c>
      <c r="N72" s="446">
        <v>2</v>
      </c>
      <c r="O72" s="453">
        <v>592</v>
      </c>
      <c r="P72" s="453">
        <v>592</v>
      </c>
      <c r="Q72" s="453">
        <v>20</v>
      </c>
      <c r="R72" s="453" t="s">
        <v>356</v>
      </c>
      <c r="S72" s="479" t="s">
        <v>134</v>
      </c>
      <c r="T72" s="453" t="s">
        <v>136</v>
      </c>
      <c r="U72" s="453" t="s">
        <v>138</v>
      </c>
      <c r="V72" s="455" t="s">
        <v>158</v>
      </c>
      <c r="W72" s="456" t="s">
        <v>150</v>
      </c>
      <c r="X72" s="528"/>
      <c r="Y72" s="528"/>
      <c r="Z72" s="529"/>
      <c r="AA72" s="530"/>
      <c r="AB72" s="457">
        <f t="shared" si="9"/>
        <v>0</v>
      </c>
      <c r="AC72" s="458">
        <f>(AB72*N72)*J72</f>
        <v>0</v>
      </c>
      <c r="AD72" s="543"/>
      <c r="AE72" s="458">
        <f t="shared" si="10"/>
        <v>0</v>
      </c>
      <c r="AF72" s="464"/>
      <c r="AG72" s="464"/>
      <c r="AH72" s="465"/>
      <c r="AI72" s="461"/>
      <c r="AJ72" s="462" t="e">
        <f t="shared" si="13"/>
        <v>#DIV/0!</v>
      </c>
      <c r="AK72" s="465"/>
      <c r="AL72" s="465"/>
      <c r="AM72" s="465"/>
      <c r="AN72" s="461"/>
      <c r="AO72" s="462" t="e">
        <f t="shared" si="14"/>
        <v>#DIV/0!</v>
      </c>
      <c r="AP72" s="465"/>
      <c r="AQ72" s="465"/>
      <c r="AR72" s="465"/>
      <c r="AS72" s="461"/>
      <c r="AT72" s="462" t="e">
        <f t="shared" si="15"/>
        <v>#DIV/0!</v>
      </c>
      <c r="AU72" s="465"/>
      <c r="AV72" s="465"/>
      <c r="AW72" s="465"/>
      <c r="AX72" s="461"/>
      <c r="AY72" s="462" t="e">
        <f t="shared" si="16"/>
        <v>#DIV/0!</v>
      </c>
      <c r="AZ72" s="465"/>
      <c r="BA72" s="465"/>
      <c r="BB72" s="465"/>
      <c r="BC72" s="461"/>
      <c r="BD72" s="462" t="e">
        <f t="shared" si="17"/>
        <v>#DIV/0!</v>
      </c>
      <c r="BE72" s="465"/>
      <c r="BF72" s="465"/>
      <c r="BG72" s="465"/>
    </row>
    <row r="73" spans="1:59" ht="16.5" customHeight="1" thickBot="1" x14ac:dyDescent="0.25">
      <c r="A73" s="493">
        <v>4</v>
      </c>
      <c r="B73" s="494" t="s">
        <v>332</v>
      </c>
      <c r="C73" s="495" t="s">
        <v>262</v>
      </c>
      <c r="D73" s="496" t="s">
        <v>544</v>
      </c>
      <c r="E73" s="496" t="str">
        <f>F73</f>
        <v>044471VENT_Bureaux</v>
      </c>
      <c r="F73" s="497" t="str">
        <f t="shared" si="11"/>
        <v>044471VENT_Bureaux</v>
      </c>
      <c r="G73" s="498" t="str">
        <f t="shared" si="12"/>
        <v>044471VENT_Bureaux_Cta03</v>
      </c>
      <c r="H73" s="499" t="s">
        <v>12</v>
      </c>
      <c r="I73" s="499" t="s">
        <v>11</v>
      </c>
      <c r="J73" s="501">
        <v>2</v>
      </c>
      <c r="K73" s="494" t="s">
        <v>347</v>
      </c>
      <c r="L73" s="494" t="s">
        <v>543</v>
      </c>
      <c r="M73" s="500" t="s">
        <v>10</v>
      </c>
      <c r="N73" s="494">
        <v>2</v>
      </c>
      <c r="O73" s="501">
        <v>592</v>
      </c>
      <c r="P73" s="501">
        <v>592</v>
      </c>
      <c r="Q73" s="501">
        <v>48</v>
      </c>
      <c r="R73" s="501"/>
      <c r="S73" s="501" t="s">
        <v>134</v>
      </c>
      <c r="T73" s="501" t="s">
        <v>136</v>
      </c>
      <c r="U73" s="501" t="s">
        <v>138</v>
      </c>
      <c r="V73" s="502" t="s">
        <v>160</v>
      </c>
      <c r="W73" s="503" t="s">
        <v>148</v>
      </c>
      <c r="X73" s="528"/>
      <c r="Y73" s="528"/>
      <c r="Z73" s="529"/>
      <c r="AA73" s="530"/>
      <c r="AB73" s="457">
        <f t="shared" si="9"/>
        <v>0</v>
      </c>
      <c r="AC73" s="458">
        <f>(AB73*N73)*J73</f>
        <v>0</v>
      </c>
      <c r="AD73" s="543"/>
      <c r="AE73" s="458">
        <f t="shared" si="10"/>
        <v>0</v>
      </c>
      <c r="AF73" s="464"/>
      <c r="AG73" s="464"/>
      <c r="AH73" s="465"/>
      <c r="AI73" s="461"/>
      <c r="AJ73" s="462" t="e">
        <f t="shared" si="13"/>
        <v>#DIV/0!</v>
      </c>
      <c r="AK73" s="465"/>
      <c r="AL73" s="465"/>
      <c r="AM73" s="465"/>
      <c r="AN73" s="461"/>
      <c r="AO73" s="462" t="e">
        <f t="shared" si="14"/>
        <v>#DIV/0!</v>
      </c>
      <c r="AP73" s="465"/>
      <c r="AQ73" s="465"/>
      <c r="AR73" s="465"/>
      <c r="AS73" s="461"/>
      <c r="AT73" s="462" t="e">
        <f t="shared" si="15"/>
        <v>#DIV/0!</v>
      </c>
      <c r="AU73" s="465"/>
      <c r="AV73" s="465"/>
      <c r="AW73" s="465"/>
      <c r="AX73" s="461"/>
      <c r="AY73" s="462" t="e">
        <f t="shared" si="16"/>
        <v>#DIV/0!</v>
      </c>
      <c r="AZ73" s="465"/>
      <c r="BA73" s="465"/>
      <c r="BB73" s="465"/>
      <c r="BC73" s="461"/>
      <c r="BD73" s="462" t="e">
        <f t="shared" si="17"/>
        <v>#DIV/0!</v>
      </c>
      <c r="BE73" s="465"/>
      <c r="BF73" s="465"/>
      <c r="BG73" s="465"/>
    </row>
    <row r="74" spans="1:59" ht="16.5" customHeight="1" x14ac:dyDescent="0.2">
      <c r="A74" s="483">
        <v>4</v>
      </c>
      <c r="B74" s="484" t="s">
        <v>333</v>
      </c>
      <c r="C74" s="485" t="s">
        <v>248</v>
      </c>
      <c r="D74" s="486" t="s">
        <v>544</v>
      </c>
      <c r="E74" s="449" t="str">
        <f>F74</f>
        <v>044101VENP_Labo</v>
      </c>
      <c r="F74" s="487" t="str">
        <f t="shared" si="11"/>
        <v>044101VENP_Labo</v>
      </c>
      <c r="G74" s="488" t="str">
        <f t="shared" si="12"/>
        <v>044101VENP_Labo_Sconseil</v>
      </c>
      <c r="H74" s="489" t="s">
        <v>12</v>
      </c>
      <c r="I74" s="489" t="s">
        <v>14</v>
      </c>
      <c r="J74" s="490">
        <v>1</v>
      </c>
      <c r="K74" s="484" t="s">
        <v>469</v>
      </c>
      <c r="L74" s="484" t="s">
        <v>353</v>
      </c>
      <c r="M74" s="491" t="s">
        <v>10</v>
      </c>
      <c r="N74" s="490">
        <v>3</v>
      </c>
      <c r="O74" s="490">
        <v>880</v>
      </c>
      <c r="P74" s="490">
        <v>590</v>
      </c>
      <c r="Q74" s="490">
        <v>70</v>
      </c>
      <c r="R74" s="490"/>
      <c r="S74" s="490" t="s">
        <v>134</v>
      </c>
      <c r="T74" s="490" t="s">
        <v>136</v>
      </c>
      <c r="U74" s="490" t="s">
        <v>138</v>
      </c>
      <c r="V74" s="492" t="s">
        <v>158</v>
      </c>
      <c r="W74" s="491" t="s">
        <v>529</v>
      </c>
      <c r="X74" s="528"/>
      <c r="Y74" s="528"/>
      <c r="Z74" s="529"/>
      <c r="AA74" s="530"/>
      <c r="AB74" s="457">
        <f t="shared" si="9"/>
        <v>0</v>
      </c>
      <c r="AC74" s="458">
        <f>(AB74*N74)*J74</f>
        <v>0</v>
      </c>
      <c r="AD74" s="543"/>
      <c r="AE74" s="458">
        <f t="shared" si="10"/>
        <v>0</v>
      </c>
      <c r="AF74" s="464"/>
      <c r="AG74" s="464"/>
      <c r="AH74" s="465"/>
      <c r="AI74" s="461"/>
      <c r="AJ74" s="462" t="e">
        <f t="shared" si="13"/>
        <v>#DIV/0!</v>
      </c>
      <c r="AK74" s="465"/>
      <c r="AL74" s="465"/>
      <c r="AM74" s="465"/>
      <c r="AN74" s="461"/>
      <c r="AO74" s="462" t="e">
        <f t="shared" si="14"/>
        <v>#DIV/0!</v>
      </c>
      <c r="AP74" s="465"/>
      <c r="AQ74" s="465"/>
      <c r="AR74" s="465"/>
      <c r="AS74" s="461"/>
      <c r="AT74" s="462" t="e">
        <f t="shared" si="15"/>
        <v>#DIV/0!</v>
      </c>
      <c r="AU74" s="465"/>
      <c r="AV74" s="465"/>
      <c r="AW74" s="465"/>
      <c r="AX74" s="461"/>
      <c r="AY74" s="462" t="e">
        <f t="shared" si="16"/>
        <v>#DIV/0!</v>
      </c>
      <c r="AZ74" s="465"/>
      <c r="BA74" s="465"/>
      <c r="BB74" s="465"/>
      <c r="BC74" s="461"/>
      <c r="BD74" s="462" t="e">
        <f t="shared" si="17"/>
        <v>#DIV/0!</v>
      </c>
      <c r="BE74" s="465"/>
      <c r="BF74" s="465"/>
      <c r="BG74" s="465"/>
    </row>
    <row r="75" spans="1:59" ht="16.5" customHeight="1" x14ac:dyDescent="0.2">
      <c r="A75" s="445">
        <v>4</v>
      </c>
      <c r="B75" s="446" t="s">
        <v>333</v>
      </c>
      <c r="C75" s="447" t="s">
        <v>248</v>
      </c>
      <c r="D75" s="448" t="s">
        <v>544</v>
      </c>
      <c r="E75" s="463"/>
      <c r="F75" s="450" t="str">
        <f t="shared" si="11"/>
        <v>044101VENP_Labo</v>
      </c>
      <c r="G75" s="451" t="str">
        <f t="shared" si="12"/>
        <v>044101VENP_Labo_Cta01</v>
      </c>
      <c r="H75" s="452" t="s">
        <v>12</v>
      </c>
      <c r="I75" s="452" t="s">
        <v>14</v>
      </c>
      <c r="J75" s="453">
        <v>1</v>
      </c>
      <c r="K75" s="446" t="s">
        <v>469</v>
      </c>
      <c r="L75" s="505" t="s">
        <v>535</v>
      </c>
      <c r="M75" s="454" t="s">
        <v>10</v>
      </c>
      <c r="N75" s="453">
        <v>1</v>
      </c>
      <c r="O75" s="453">
        <v>880</v>
      </c>
      <c r="P75" s="453">
        <v>429</v>
      </c>
      <c r="Q75" s="453">
        <v>70</v>
      </c>
      <c r="R75" s="453"/>
      <c r="S75" s="453" t="s">
        <v>134</v>
      </c>
      <c r="T75" s="453" t="s">
        <v>136</v>
      </c>
      <c r="U75" s="453" t="s">
        <v>138</v>
      </c>
      <c r="V75" s="455" t="s">
        <v>158</v>
      </c>
      <c r="W75" s="456" t="s">
        <v>529</v>
      </c>
      <c r="X75" s="528"/>
      <c r="Y75" s="528"/>
      <c r="Z75" s="529"/>
      <c r="AA75" s="530"/>
      <c r="AB75" s="457">
        <f t="shared" si="9"/>
        <v>0</v>
      </c>
      <c r="AC75" s="458">
        <f>(AB75*N75)*J75</f>
        <v>0</v>
      </c>
      <c r="AD75" s="543"/>
      <c r="AE75" s="458">
        <f t="shared" si="10"/>
        <v>0</v>
      </c>
      <c r="AF75" s="464"/>
      <c r="AG75" s="464"/>
      <c r="AH75" s="465"/>
      <c r="AI75" s="461"/>
      <c r="AJ75" s="462" t="e">
        <f t="shared" si="13"/>
        <v>#DIV/0!</v>
      </c>
      <c r="AK75" s="465"/>
      <c r="AL75" s="465"/>
      <c r="AM75" s="465"/>
      <c r="AN75" s="461"/>
      <c r="AO75" s="462" t="e">
        <f t="shared" si="14"/>
        <v>#DIV/0!</v>
      </c>
      <c r="AP75" s="465"/>
      <c r="AQ75" s="465"/>
      <c r="AR75" s="465"/>
      <c r="AS75" s="461"/>
      <c r="AT75" s="462" t="e">
        <f t="shared" si="15"/>
        <v>#DIV/0!</v>
      </c>
      <c r="AU75" s="465"/>
      <c r="AV75" s="465"/>
      <c r="AW75" s="465"/>
      <c r="AX75" s="461"/>
      <c r="AY75" s="462" t="e">
        <f t="shared" si="16"/>
        <v>#DIV/0!</v>
      </c>
      <c r="AZ75" s="465"/>
      <c r="BA75" s="465"/>
      <c r="BB75" s="465"/>
      <c r="BC75" s="461"/>
      <c r="BD75" s="462" t="e">
        <f t="shared" si="17"/>
        <v>#DIV/0!</v>
      </c>
      <c r="BE75" s="465"/>
      <c r="BF75" s="465"/>
      <c r="BG75" s="465"/>
    </row>
    <row r="76" spans="1:59" ht="16.5" customHeight="1" x14ac:dyDescent="0.2">
      <c r="A76" s="445">
        <v>4</v>
      </c>
      <c r="B76" s="446" t="s">
        <v>333</v>
      </c>
      <c r="C76" s="447" t="s">
        <v>248</v>
      </c>
      <c r="D76" s="448" t="s">
        <v>544</v>
      </c>
      <c r="E76" s="463"/>
      <c r="F76" s="450" t="str">
        <f t="shared" si="11"/>
        <v>044101VENP_Labo</v>
      </c>
      <c r="G76" s="451" t="str">
        <f t="shared" si="12"/>
        <v>044101VENP_Labo_Cta01</v>
      </c>
      <c r="H76" s="452" t="s">
        <v>12</v>
      </c>
      <c r="I76" s="452" t="s">
        <v>14</v>
      </c>
      <c r="J76" s="453">
        <v>1</v>
      </c>
      <c r="K76" s="446" t="s">
        <v>469</v>
      </c>
      <c r="L76" s="505" t="s">
        <v>535</v>
      </c>
      <c r="M76" s="454" t="s">
        <v>10</v>
      </c>
      <c r="N76" s="453">
        <v>2</v>
      </c>
      <c r="O76" s="453">
        <v>570</v>
      </c>
      <c r="P76" s="453">
        <v>630</v>
      </c>
      <c r="Q76" s="453">
        <v>70</v>
      </c>
      <c r="R76" s="453"/>
      <c r="S76" s="453" t="s">
        <v>134</v>
      </c>
      <c r="T76" s="453" t="s">
        <v>136</v>
      </c>
      <c r="U76" s="453" t="s">
        <v>138</v>
      </c>
      <c r="V76" s="455" t="s">
        <v>158</v>
      </c>
      <c r="W76" s="456" t="s">
        <v>529</v>
      </c>
      <c r="X76" s="528"/>
      <c r="Y76" s="528"/>
      <c r="Z76" s="529"/>
      <c r="AA76" s="530"/>
      <c r="AB76" s="457">
        <f t="shared" si="9"/>
        <v>0</v>
      </c>
      <c r="AC76" s="458">
        <f>(AB76*N76)*J76</f>
        <v>0</v>
      </c>
      <c r="AD76" s="543"/>
      <c r="AE76" s="458">
        <f t="shared" si="10"/>
        <v>0</v>
      </c>
      <c r="AF76" s="464"/>
      <c r="AG76" s="464"/>
      <c r="AH76" s="465"/>
      <c r="AI76" s="461"/>
      <c r="AJ76" s="462" t="e">
        <f t="shared" si="13"/>
        <v>#DIV/0!</v>
      </c>
      <c r="AK76" s="465"/>
      <c r="AL76" s="465"/>
      <c r="AM76" s="465"/>
      <c r="AN76" s="461"/>
      <c r="AO76" s="462" t="e">
        <f t="shared" si="14"/>
        <v>#DIV/0!</v>
      </c>
      <c r="AP76" s="465"/>
      <c r="AQ76" s="465"/>
      <c r="AR76" s="465"/>
      <c r="AS76" s="461"/>
      <c r="AT76" s="462" t="e">
        <f t="shared" si="15"/>
        <v>#DIV/0!</v>
      </c>
      <c r="AU76" s="465"/>
      <c r="AV76" s="465"/>
      <c r="AW76" s="465"/>
      <c r="AX76" s="461"/>
      <c r="AY76" s="462" t="e">
        <f t="shared" si="16"/>
        <v>#DIV/0!</v>
      </c>
      <c r="AZ76" s="465"/>
      <c r="BA76" s="465"/>
      <c r="BB76" s="465"/>
      <c r="BC76" s="461"/>
      <c r="BD76" s="462" t="e">
        <f t="shared" si="17"/>
        <v>#DIV/0!</v>
      </c>
      <c r="BE76" s="465"/>
      <c r="BF76" s="465"/>
      <c r="BG76" s="465"/>
    </row>
    <row r="77" spans="1:59" ht="16.5" customHeight="1" thickBot="1" x14ac:dyDescent="0.25">
      <c r="A77" s="493">
        <v>4</v>
      </c>
      <c r="B77" s="494" t="s">
        <v>333</v>
      </c>
      <c r="C77" s="495" t="s">
        <v>248</v>
      </c>
      <c r="D77" s="496" t="s">
        <v>544</v>
      </c>
      <c r="E77" s="506"/>
      <c r="F77" s="497" t="str">
        <f t="shared" si="11"/>
        <v>044101VENP_Labo</v>
      </c>
      <c r="G77" s="498" t="str">
        <f t="shared" si="12"/>
        <v>044101VENP_Labo_Cta01</v>
      </c>
      <c r="H77" s="499" t="s">
        <v>12</v>
      </c>
      <c r="I77" s="499" t="s">
        <v>14</v>
      </c>
      <c r="J77" s="501">
        <v>1</v>
      </c>
      <c r="K77" s="494" t="s">
        <v>469</v>
      </c>
      <c r="L77" s="507" t="s">
        <v>535</v>
      </c>
      <c r="M77" s="500" t="s">
        <v>10</v>
      </c>
      <c r="N77" s="501">
        <v>1</v>
      </c>
      <c r="O77" s="501">
        <v>940</v>
      </c>
      <c r="P77" s="501">
        <v>570</v>
      </c>
      <c r="Q77" s="501">
        <v>70</v>
      </c>
      <c r="R77" s="501"/>
      <c r="S77" s="501" t="s">
        <v>134</v>
      </c>
      <c r="T77" s="501" t="s">
        <v>136</v>
      </c>
      <c r="U77" s="501" t="s">
        <v>138</v>
      </c>
      <c r="V77" s="502" t="s">
        <v>158</v>
      </c>
      <c r="W77" s="503" t="s">
        <v>529</v>
      </c>
      <c r="X77" s="528"/>
      <c r="Y77" s="528"/>
      <c r="Z77" s="529"/>
      <c r="AA77" s="530"/>
      <c r="AB77" s="457">
        <f t="shared" si="9"/>
        <v>0</v>
      </c>
      <c r="AC77" s="458">
        <f>(AB77*N77)*J77</f>
        <v>0</v>
      </c>
      <c r="AD77" s="543"/>
      <c r="AE77" s="458">
        <f t="shared" si="10"/>
        <v>0</v>
      </c>
      <c r="AF77" s="464"/>
      <c r="AG77" s="464"/>
      <c r="AH77" s="465"/>
      <c r="AI77" s="461"/>
      <c r="AJ77" s="462" t="e">
        <f t="shared" si="13"/>
        <v>#DIV/0!</v>
      </c>
      <c r="AK77" s="465"/>
      <c r="AL77" s="465"/>
      <c r="AM77" s="465"/>
      <c r="AN77" s="461"/>
      <c r="AO77" s="462" t="e">
        <f t="shared" si="14"/>
        <v>#DIV/0!</v>
      </c>
      <c r="AP77" s="465"/>
      <c r="AQ77" s="465"/>
      <c r="AR77" s="465"/>
      <c r="AS77" s="461"/>
      <c r="AT77" s="462" t="e">
        <f t="shared" si="15"/>
        <v>#DIV/0!</v>
      </c>
      <c r="AU77" s="465"/>
      <c r="AV77" s="465"/>
      <c r="AW77" s="465"/>
      <c r="AX77" s="461"/>
      <c r="AY77" s="462" t="e">
        <f t="shared" si="16"/>
        <v>#DIV/0!</v>
      </c>
      <c r="AZ77" s="465"/>
      <c r="BA77" s="465"/>
      <c r="BB77" s="465"/>
      <c r="BC77" s="461"/>
      <c r="BD77" s="462" t="e">
        <f t="shared" si="17"/>
        <v>#DIV/0!</v>
      </c>
      <c r="BE77" s="465"/>
      <c r="BF77" s="465"/>
      <c r="BG77" s="465"/>
    </row>
    <row r="78" spans="1:59" ht="16.5" customHeight="1" x14ac:dyDescent="0.2">
      <c r="A78" s="483">
        <v>4</v>
      </c>
      <c r="B78" s="484" t="s">
        <v>334</v>
      </c>
      <c r="C78" s="485" t="s">
        <v>250</v>
      </c>
      <c r="D78" s="486" t="s">
        <v>544</v>
      </c>
      <c r="E78" s="449" t="str">
        <f>F78</f>
        <v>044102VENP_Labo</v>
      </c>
      <c r="F78" s="487" t="str">
        <f t="shared" si="11"/>
        <v>044102VENP_Labo</v>
      </c>
      <c r="G78" s="488" t="str">
        <f t="shared" si="12"/>
        <v>044102VENP_Labo_Cta01</v>
      </c>
      <c r="H78" s="489" t="s">
        <v>12</v>
      </c>
      <c r="I78" s="489" t="s">
        <v>14</v>
      </c>
      <c r="J78" s="490">
        <v>1</v>
      </c>
      <c r="K78" s="484" t="s">
        <v>469</v>
      </c>
      <c r="L78" s="508" t="s">
        <v>535</v>
      </c>
      <c r="M78" s="491" t="s">
        <v>10</v>
      </c>
      <c r="N78" s="490">
        <v>3</v>
      </c>
      <c r="O78" s="490">
        <v>880</v>
      </c>
      <c r="P78" s="490">
        <v>590</v>
      </c>
      <c r="Q78" s="490">
        <v>70</v>
      </c>
      <c r="R78" s="490"/>
      <c r="S78" s="490" t="s">
        <v>134</v>
      </c>
      <c r="T78" s="490" t="s">
        <v>136</v>
      </c>
      <c r="U78" s="490" t="s">
        <v>138</v>
      </c>
      <c r="V78" s="492" t="s">
        <v>158</v>
      </c>
      <c r="W78" s="491" t="s">
        <v>529</v>
      </c>
      <c r="X78" s="528"/>
      <c r="Y78" s="528"/>
      <c r="Z78" s="529"/>
      <c r="AA78" s="530"/>
      <c r="AB78" s="457">
        <f t="shared" si="9"/>
        <v>0</v>
      </c>
      <c r="AC78" s="458">
        <f>(AB78*N78)*J78</f>
        <v>0</v>
      </c>
      <c r="AD78" s="543"/>
      <c r="AE78" s="458">
        <f t="shared" si="10"/>
        <v>0</v>
      </c>
      <c r="AF78" s="464"/>
      <c r="AG78" s="464"/>
      <c r="AH78" s="465"/>
      <c r="AI78" s="461"/>
      <c r="AJ78" s="462" t="e">
        <f t="shared" si="13"/>
        <v>#DIV/0!</v>
      </c>
      <c r="AK78" s="465"/>
      <c r="AL78" s="465"/>
      <c r="AM78" s="465"/>
      <c r="AN78" s="461"/>
      <c r="AO78" s="462" t="e">
        <f t="shared" si="14"/>
        <v>#DIV/0!</v>
      </c>
      <c r="AP78" s="465"/>
      <c r="AQ78" s="465"/>
      <c r="AR78" s="465"/>
      <c r="AS78" s="461"/>
      <c r="AT78" s="462" t="e">
        <f t="shared" si="15"/>
        <v>#DIV/0!</v>
      </c>
      <c r="AU78" s="465"/>
      <c r="AV78" s="465"/>
      <c r="AW78" s="465"/>
      <c r="AX78" s="461"/>
      <c r="AY78" s="462" t="e">
        <f t="shared" si="16"/>
        <v>#DIV/0!</v>
      </c>
      <c r="AZ78" s="465"/>
      <c r="BA78" s="465"/>
      <c r="BB78" s="465"/>
      <c r="BC78" s="461"/>
      <c r="BD78" s="462" t="e">
        <f t="shared" si="17"/>
        <v>#DIV/0!</v>
      </c>
      <c r="BE78" s="465"/>
      <c r="BF78" s="465"/>
      <c r="BG78" s="465"/>
    </row>
    <row r="79" spans="1:59" ht="16.5" customHeight="1" x14ac:dyDescent="0.2">
      <c r="A79" s="445">
        <v>4</v>
      </c>
      <c r="B79" s="446" t="s">
        <v>334</v>
      </c>
      <c r="C79" s="447" t="s">
        <v>250</v>
      </c>
      <c r="D79" s="448" t="s">
        <v>544</v>
      </c>
      <c r="E79" s="463"/>
      <c r="F79" s="450" t="str">
        <f t="shared" si="11"/>
        <v>044102VENP_Labo</v>
      </c>
      <c r="G79" s="451" t="str">
        <f t="shared" si="12"/>
        <v>044102VENP_Labo_Cta01</v>
      </c>
      <c r="H79" s="452" t="s">
        <v>12</v>
      </c>
      <c r="I79" s="452" t="s">
        <v>14</v>
      </c>
      <c r="J79" s="453">
        <v>1</v>
      </c>
      <c r="K79" s="446" t="s">
        <v>469</v>
      </c>
      <c r="L79" s="453" t="s">
        <v>535</v>
      </c>
      <c r="M79" s="454" t="s">
        <v>10</v>
      </c>
      <c r="N79" s="453">
        <v>1</v>
      </c>
      <c r="O79" s="453">
        <v>880</v>
      </c>
      <c r="P79" s="453">
        <v>429</v>
      </c>
      <c r="Q79" s="453">
        <v>70</v>
      </c>
      <c r="R79" s="453"/>
      <c r="S79" s="453" t="s">
        <v>134</v>
      </c>
      <c r="T79" s="453" t="s">
        <v>136</v>
      </c>
      <c r="U79" s="453" t="s">
        <v>138</v>
      </c>
      <c r="V79" s="455" t="s">
        <v>158</v>
      </c>
      <c r="W79" s="456" t="s">
        <v>529</v>
      </c>
      <c r="X79" s="528"/>
      <c r="Y79" s="528"/>
      <c r="Z79" s="529"/>
      <c r="AA79" s="530"/>
      <c r="AB79" s="457">
        <f t="shared" si="9"/>
        <v>0</v>
      </c>
      <c r="AC79" s="458">
        <f>(AB79*N79)*J79</f>
        <v>0</v>
      </c>
      <c r="AD79" s="543"/>
      <c r="AE79" s="458">
        <f t="shared" si="10"/>
        <v>0</v>
      </c>
      <c r="AF79" s="464"/>
      <c r="AG79" s="464"/>
      <c r="AH79" s="465"/>
      <c r="AI79" s="461"/>
      <c r="AJ79" s="462" t="e">
        <f t="shared" si="13"/>
        <v>#DIV/0!</v>
      </c>
      <c r="AK79" s="465"/>
      <c r="AL79" s="465"/>
      <c r="AM79" s="465"/>
      <c r="AN79" s="461"/>
      <c r="AO79" s="462" t="e">
        <f t="shared" si="14"/>
        <v>#DIV/0!</v>
      </c>
      <c r="AP79" s="465"/>
      <c r="AQ79" s="465"/>
      <c r="AR79" s="465"/>
      <c r="AS79" s="461"/>
      <c r="AT79" s="462" t="e">
        <f t="shared" si="15"/>
        <v>#DIV/0!</v>
      </c>
      <c r="AU79" s="465"/>
      <c r="AV79" s="465"/>
      <c r="AW79" s="465"/>
      <c r="AX79" s="461"/>
      <c r="AY79" s="462" t="e">
        <f t="shared" si="16"/>
        <v>#DIV/0!</v>
      </c>
      <c r="AZ79" s="465"/>
      <c r="BA79" s="465"/>
      <c r="BB79" s="465"/>
      <c r="BC79" s="461"/>
      <c r="BD79" s="462" t="e">
        <f t="shared" si="17"/>
        <v>#DIV/0!</v>
      </c>
      <c r="BE79" s="465"/>
      <c r="BF79" s="465"/>
      <c r="BG79" s="465"/>
    </row>
    <row r="80" spans="1:59" ht="16.5" customHeight="1" x14ac:dyDescent="0.2">
      <c r="A80" s="445">
        <v>4</v>
      </c>
      <c r="B80" s="446" t="s">
        <v>334</v>
      </c>
      <c r="C80" s="447" t="s">
        <v>250</v>
      </c>
      <c r="D80" s="448" t="s">
        <v>544</v>
      </c>
      <c r="E80" s="463"/>
      <c r="F80" s="450" t="str">
        <f t="shared" si="11"/>
        <v>044102VENP_Labo</v>
      </c>
      <c r="G80" s="451" t="str">
        <f t="shared" si="12"/>
        <v>044102VENP_Labo_Cta01</v>
      </c>
      <c r="H80" s="452" t="s">
        <v>12</v>
      </c>
      <c r="I80" s="452" t="s">
        <v>14</v>
      </c>
      <c r="J80" s="453">
        <v>1</v>
      </c>
      <c r="K80" s="446" t="s">
        <v>469</v>
      </c>
      <c r="L80" s="453" t="s">
        <v>535</v>
      </c>
      <c r="M80" s="454" t="s">
        <v>10</v>
      </c>
      <c r="N80" s="453">
        <v>2</v>
      </c>
      <c r="O80" s="453">
        <v>570</v>
      </c>
      <c r="P80" s="453">
        <v>630</v>
      </c>
      <c r="Q80" s="453">
        <v>70</v>
      </c>
      <c r="R80" s="453"/>
      <c r="S80" s="453" t="s">
        <v>134</v>
      </c>
      <c r="T80" s="453" t="s">
        <v>136</v>
      </c>
      <c r="U80" s="453" t="s">
        <v>138</v>
      </c>
      <c r="V80" s="455" t="s">
        <v>158</v>
      </c>
      <c r="W80" s="456" t="s">
        <v>529</v>
      </c>
      <c r="X80" s="528"/>
      <c r="Y80" s="528"/>
      <c r="Z80" s="529"/>
      <c r="AA80" s="530"/>
      <c r="AB80" s="457">
        <f t="shared" si="9"/>
        <v>0</v>
      </c>
      <c r="AC80" s="458">
        <f>(AB80*N80)*J80</f>
        <v>0</v>
      </c>
      <c r="AD80" s="543"/>
      <c r="AE80" s="458">
        <f t="shared" si="10"/>
        <v>0</v>
      </c>
      <c r="AF80" s="464"/>
      <c r="AG80" s="464"/>
      <c r="AH80" s="465"/>
      <c r="AI80" s="461"/>
      <c r="AJ80" s="462" t="e">
        <f t="shared" si="13"/>
        <v>#DIV/0!</v>
      </c>
      <c r="AK80" s="465"/>
      <c r="AL80" s="465"/>
      <c r="AM80" s="465"/>
      <c r="AN80" s="461"/>
      <c r="AO80" s="462" t="e">
        <f t="shared" si="14"/>
        <v>#DIV/0!</v>
      </c>
      <c r="AP80" s="465"/>
      <c r="AQ80" s="465"/>
      <c r="AR80" s="465"/>
      <c r="AS80" s="461"/>
      <c r="AT80" s="462" t="e">
        <f t="shared" si="15"/>
        <v>#DIV/0!</v>
      </c>
      <c r="AU80" s="465"/>
      <c r="AV80" s="465"/>
      <c r="AW80" s="465"/>
      <c r="AX80" s="461"/>
      <c r="AY80" s="462" t="e">
        <f t="shared" si="16"/>
        <v>#DIV/0!</v>
      </c>
      <c r="AZ80" s="465"/>
      <c r="BA80" s="465"/>
      <c r="BB80" s="465"/>
      <c r="BC80" s="461"/>
      <c r="BD80" s="462" t="e">
        <f t="shared" si="17"/>
        <v>#DIV/0!</v>
      </c>
      <c r="BE80" s="465"/>
      <c r="BF80" s="465"/>
      <c r="BG80" s="465"/>
    </row>
    <row r="81" spans="1:59" ht="16.5" customHeight="1" x14ac:dyDescent="0.2">
      <c r="A81" s="445">
        <v>4</v>
      </c>
      <c r="B81" s="446" t="s">
        <v>334</v>
      </c>
      <c r="C81" s="447" t="s">
        <v>250</v>
      </c>
      <c r="D81" s="448" t="s">
        <v>544</v>
      </c>
      <c r="E81" s="470"/>
      <c r="F81" s="450" t="str">
        <f t="shared" si="11"/>
        <v>044102VENP_Labo</v>
      </c>
      <c r="G81" s="451" t="str">
        <f t="shared" si="12"/>
        <v>044102VENP_Labo_Cta01</v>
      </c>
      <c r="H81" s="452" t="s">
        <v>12</v>
      </c>
      <c r="I81" s="452" t="s">
        <v>14</v>
      </c>
      <c r="J81" s="453">
        <v>1</v>
      </c>
      <c r="K81" s="446" t="s">
        <v>469</v>
      </c>
      <c r="L81" s="453" t="s">
        <v>535</v>
      </c>
      <c r="M81" s="454" t="s">
        <v>10</v>
      </c>
      <c r="N81" s="453">
        <v>1</v>
      </c>
      <c r="O81" s="453">
        <v>940</v>
      </c>
      <c r="P81" s="453">
        <v>570</v>
      </c>
      <c r="Q81" s="453">
        <v>70</v>
      </c>
      <c r="R81" s="453"/>
      <c r="S81" s="453" t="s">
        <v>134</v>
      </c>
      <c r="T81" s="453" t="s">
        <v>136</v>
      </c>
      <c r="U81" s="453" t="s">
        <v>138</v>
      </c>
      <c r="V81" s="455" t="s">
        <v>158</v>
      </c>
      <c r="W81" s="456" t="s">
        <v>529</v>
      </c>
      <c r="X81" s="528"/>
      <c r="Y81" s="528"/>
      <c r="Z81" s="529"/>
      <c r="AA81" s="530"/>
      <c r="AB81" s="457">
        <f t="shared" si="9"/>
        <v>0</v>
      </c>
      <c r="AC81" s="458">
        <f>(AB81*N81)*J81</f>
        <v>0</v>
      </c>
      <c r="AD81" s="543"/>
      <c r="AE81" s="458">
        <f t="shared" si="10"/>
        <v>0</v>
      </c>
      <c r="AF81" s="464"/>
      <c r="AG81" s="464"/>
      <c r="AH81" s="465"/>
      <c r="AI81" s="461"/>
      <c r="AJ81" s="462" t="e">
        <f t="shared" si="13"/>
        <v>#DIV/0!</v>
      </c>
      <c r="AK81" s="465"/>
      <c r="AL81" s="465"/>
      <c r="AM81" s="465"/>
      <c r="AN81" s="461"/>
      <c r="AO81" s="462" t="e">
        <f t="shared" si="14"/>
        <v>#DIV/0!</v>
      </c>
      <c r="AP81" s="465"/>
      <c r="AQ81" s="465"/>
      <c r="AR81" s="465"/>
      <c r="AS81" s="461"/>
      <c r="AT81" s="462" t="e">
        <f t="shared" si="15"/>
        <v>#DIV/0!</v>
      </c>
      <c r="AU81" s="465"/>
      <c r="AV81" s="465"/>
      <c r="AW81" s="465"/>
      <c r="AX81" s="461"/>
      <c r="AY81" s="462" t="e">
        <f t="shared" si="16"/>
        <v>#DIV/0!</v>
      </c>
      <c r="AZ81" s="465"/>
      <c r="BA81" s="465"/>
      <c r="BB81" s="465"/>
      <c r="BC81" s="461"/>
      <c r="BD81" s="462" t="e">
        <f t="shared" si="17"/>
        <v>#DIV/0!</v>
      </c>
      <c r="BE81" s="465"/>
      <c r="BF81" s="465"/>
      <c r="BG81" s="465"/>
    </row>
    <row r="82" spans="1:59" ht="16.5" customHeight="1" thickBot="1" x14ac:dyDescent="0.25">
      <c r="A82" s="493">
        <v>4</v>
      </c>
      <c r="B82" s="494" t="s">
        <v>334</v>
      </c>
      <c r="C82" s="495" t="s">
        <v>250</v>
      </c>
      <c r="D82" s="496" t="s">
        <v>544</v>
      </c>
      <c r="E82" s="496" t="str">
        <f>F82</f>
        <v>044102VENP_Cta Stock</v>
      </c>
      <c r="F82" s="497" t="str">
        <f t="shared" si="11"/>
        <v>044102VENP_Cta Stock</v>
      </c>
      <c r="G82" s="498" t="str">
        <f t="shared" si="12"/>
        <v>044102VENP_Cta Stock_Cta02</v>
      </c>
      <c r="H82" s="499" t="s">
        <v>12</v>
      </c>
      <c r="I82" s="499" t="s">
        <v>14</v>
      </c>
      <c r="J82" s="501">
        <v>1</v>
      </c>
      <c r="K82" s="494" t="s">
        <v>348</v>
      </c>
      <c r="L82" s="501" t="s">
        <v>536</v>
      </c>
      <c r="M82" s="500" t="s">
        <v>10</v>
      </c>
      <c r="N82" s="501">
        <v>1</v>
      </c>
      <c r="O82" s="501">
        <v>490</v>
      </c>
      <c r="P82" s="501">
        <v>540</v>
      </c>
      <c r="Q82" s="501">
        <v>48</v>
      </c>
      <c r="R82" s="501"/>
      <c r="S82" s="501" t="s">
        <v>134</v>
      </c>
      <c r="T82" s="501" t="s">
        <v>136</v>
      </c>
      <c r="U82" s="501" t="s">
        <v>138</v>
      </c>
      <c r="V82" s="502" t="s">
        <v>160</v>
      </c>
      <c r="W82" s="503" t="s">
        <v>148</v>
      </c>
      <c r="X82" s="528"/>
      <c r="Y82" s="528"/>
      <c r="Z82" s="529"/>
      <c r="AA82" s="530"/>
      <c r="AB82" s="457">
        <f t="shared" si="9"/>
        <v>0</v>
      </c>
      <c r="AC82" s="458">
        <f>(AB82*N82)*J82</f>
        <v>0</v>
      </c>
      <c r="AD82" s="543"/>
      <c r="AE82" s="458">
        <f t="shared" si="10"/>
        <v>0</v>
      </c>
      <c r="AF82" s="464"/>
      <c r="AG82" s="464"/>
      <c r="AH82" s="465"/>
      <c r="AI82" s="461"/>
      <c r="AJ82" s="462" t="e">
        <f t="shared" si="13"/>
        <v>#DIV/0!</v>
      </c>
      <c r="AK82" s="465"/>
      <c r="AL82" s="465"/>
      <c r="AM82" s="465"/>
      <c r="AN82" s="461"/>
      <c r="AO82" s="462" t="e">
        <f t="shared" si="14"/>
        <v>#DIV/0!</v>
      </c>
      <c r="AP82" s="465"/>
      <c r="AQ82" s="465"/>
      <c r="AR82" s="465"/>
      <c r="AS82" s="461"/>
      <c r="AT82" s="462" t="e">
        <f t="shared" si="15"/>
        <v>#DIV/0!</v>
      </c>
      <c r="AU82" s="465"/>
      <c r="AV82" s="465"/>
      <c r="AW82" s="465"/>
      <c r="AX82" s="461"/>
      <c r="AY82" s="462" t="e">
        <f t="shared" si="16"/>
        <v>#DIV/0!</v>
      </c>
      <c r="AZ82" s="465"/>
      <c r="BA82" s="465"/>
      <c r="BB82" s="465"/>
      <c r="BC82" s="461"/>
      <c r="BD82" s="462" t="e">
        <f t="shared" si="17"/>
        <v>#DIV/0!</v>
      </c>
      <c r="BE82" s="465"/>
      <c r="BF82" s="465"/>
      <c r="BG82" s="465"/>
    </row>
    <row r="83" spans="1:59" ht="16.5" customHeight="1" x14ac:dyDescent="0.2">
      <c r="A83" s="483">
        <v>4</v>
      </c>
      <c r="B83" s="484" t="s">
        <v>335</v>
      </c>
      <c r="C83" s="485" t="s">
        <v>252</v>
      </c>
      <c r="D83" s="486" t="s">
        <v>544</v>
      </c>
      <c r="E83" s="449" t="str">
        <f>F83</f>
        <v>044103VENP_Labo</v>
      </c>
      <c r="F83" s="487" t="str">
        <f t="shared" si="11"/>
        <v>044103VENP_Labo</v>
      </c>
      <c r="G83" s="488" t="str">
        <f t="shared" si="12"/>
        <v>044103VENP_Labo_Cta01</v>
      </c>
      <c r="H83" s="489" t="s">
        <v>12</v>
      </c>
      <c r="I83" s="489" t="s">
        <v>14</v>
      </c>
      <c r="J83" s="490">
        <v>1</v>
      </c>
      <c r="K83" s="484" t="s">
        <v>469</v>
      </c>
      <c r="L83" s="490" t="s">
        <v>535</v>
      </c>
      <c r="M83" s="491" t="s">
        <v>10</v>
      </c>
      <c r="N83" s="484">
        <v>1</v>
      </c>
      <c r="O83" s="490">
        <v>885</v>
      </c>
      <c r="P83" s="490">
        <v>940</v>
      </c>
      <c r="Q83" s="490">
        <v>70</v>
      </c>
      <c r="R83" s="490"/>
      <c r="S83" s="490" t="s">
        <v>134</v>
      </c>
      <c r="T83" s="490" t="s">
        <v>136</v>
      </c>
      <c r="U83" s="490" t="s">
        <v>138</v>
      </c>
      <c r="V83" s="492" t="s">
        <v>158</v>
      </c>
      <c r="W83" s="491" t="s">
        <v>529</v>
      </c>
      <c r="X83" s="528"/>
      <c r="Y83" s="528"/>
      <c r="Z83" s="529"/>
      <c r="AA83" s="530"/>
      <c r="AB83" s="457">
        <f t="shared" si="9"/>
        <v>0</v>
      </c>
      <c r="AC83" s="458">
        <f>(AB83*N83)*J83</f>
        <v>0</v>
      </c>
      <c r="AD83" s="543"/>
      <c r="AE83" s="458">
        <f t="shared" si="10"/>
        <v>0</v>
      </c>
      <c r="AF83" s="464"/>
      <c r="AG83" s="464"/>
      <c r="AH83" s="465"/>
      <c r="AI83" s="461"/>
      <c r="AJ83" s="462" t="e">
        <f t="shared" si="13"/>
        <v>#DIV/0!</v>
      </c>
      <c r="AK83" s="465"/>
      <c r="AL83" s="465"/>
      <c r="AM83" s="465"/>
      <c r="AN83" s="461"/>
      <c r="AO83" s="462" t="e">
        <f t="shared" si="14"/>
        <v>#DIV/0!</v>
      </c>
      <c r="AP83" s="465"/>
      <c r="AQ83" s="465"/>
      <c r="AR83" s="465"/>
      <c r="AS83" s="461"/>
      <c r="AT83" s="462" t="e">
        <f t="shared" si="15"/>
        <v>#DIV/0!</v>
      </c>
      <c r="AU83" s="465"/>
      <c r="AV83" s="465"/>
      <c r="AW83" s="465"/>
      <c r="AX83" s="461"/>
      <c r="AY83" s="462" t="e">
        <f t="shared" si="16"/>
        <v>#DIV/0!</v>
      </c>
      <c r="AZ83" s="465"/>
      <c r="BA83" s="465"/>
      <c r="BB83" s="465"/>
      <c r="BC83" s="461"/>
      <c r="BD83" s="462" t="e">
        <f t="shared" si="17"/>
        <v>#DIV/0!</v>
      </c>
      <c r="BE83" s="465"/>
      <c r="BF83" s="465"/>
      <c r="BG83" s="465"/>
    </row>
    <row r="84" spans="1:59" ht="16.5" customHeight="1" x14ac:dyDescent="0.2">
      <c r="A84" s="445">
        <v>4</v>
      </c>
      <c r="B84" s="446" t="s">
        <v>335</v>
      </c>
      <c r="C84" s="447" t="s">
        <v>252</v>
      </c>
      <c r="D84" s="448" t="s">
        <v>544</v>
      </c>
      <c r="E84" s="463"/>
      <c r="F84" s="450" t="str">
        <f t="shared" si="11"/>
        <v>044103VENP_Labo</v>
      </c>
      <c r="G84" s="451" t="str">
        <f t="shared" si="12"/>
        <v>044103VENP_Labo_Cta01</v>
      </c>
      <c r="H84" s="452" t="s">
        <v>12</v>
      </c>
      <c r="I84" s="452" t="s">
        <v>14</v>
      </c>
      <c r="J84" s="453">
        <v>1</v>
      </c>
      <c r="K84" s="446" t="s">
        <v>469</v>
      </c>
      <c r="L84" s="453" t="s">
        <v>535</v>
      </c>
      <c r="M84" s="454" t="s">
        <v>10</v>
      </c>
      <c r="N84" s="446">
        <v>2</v>
      </c>
      <c r="O84" s="453">
        <v>630</v>
      </c>
      <c r="P84" s="453">
        <v>885</v>
      </c>
      <c r="Q84" s="453">
        <v>70</v>
      </c>
      <c r="R84" s="453"/>
      <c r="S84" s="453" t="s">
        <v>134</v>
      </c>
      <c r="T84" s="453" t="s">
        <v>136</v>
      </c>
      <c r="U84" s="453" t="s">
        <v>138</v>
      </c>
      <c r="V84" s="455" t="s">
        <v>158</v>
      </c>
      <c r="W84" s="456" t="s">
        <v>529</v>
      </c>
      <c r="X84" s="528"/>
      <c r="Y84" s="528"/>
      <c r="Z84" s="529"/>
      <c r="AA84" s="530"/>
      <c r="AB84" s="457">
        <f t="shared" si="9"/>
        <v>0</v>
      </c>
      <c r="AC84" s="458">
        <f>(AB84*N84)*J84</f>
        <v>0</v>
      </c>
      <c r="AD84" s="543"/>
      <c r="AE84" s="458">
        <f t="shared" si="10"/>
        <v>0</v>
      </c>
      <c r="AF84" s="464"/>
      <c r="AG84" s="464"/>
      <c r="AH84" s="465"/>
      <c r="AI84" s="461"/>
      <c r="AJ84" s="462" t="e">
        <f t="shared" ref="AJ84:AJ108" si="22">AE84*$F$11</f>
        <v>#DIV/0!</v>
      </c>
      <c r="AK84" s="465"/>
      <c r="AL84" s="465"/>
      <c r="AM84" s="465"/>
      <c r="AN84" s="461"/>
      <c r="AO84" s="462" t="e">
        <f t="shared" ref="AO84:AO108" si="23">AE84*$F$12</f>
        <v>#DIV/0!</v>
      </c>
      <c r="AP84" s="465"/>
      <c r="AQ84" s="465"/>
      <c r="AR84" s="465"/>
      <c r="AS84" s="461"/>
      <c r="AT84" s="462" t="e">
        <f t="shared" ref="AT84:AT108" si="24">AE84*$F$13</f>
        <v>#DIV/0!</v>
      </c>
      <c r="AU84" s="465"/>
      <c r="AV84" s="465"/>
      <c r="AW84" s="465"/>
      <c r="AX84" s="461"/>
      <c r="AY84" s="462" t="e">
        <f t="shared" ref="AY84:AY108" si="25">AE84*$F$14</f>
        <v>#DIV/0!</v>
      </c>
      <c r="AZ84" s="465"/>
      <c r="BA84" s="465"/>
      <c r="BB84" s="465"/>
      <c r="BC84" s="461"/>
      <c r="BD84" s="462" t="e">
        <f t="shared" ref="BD84:BD108" si="26">AE84*$F$15</f>
        <v>#DIV/0!</v>
      </c>
      <c r="BE84" s="465"/>
      <c r="BF84" s="465"/>
      <c r="BG84" s="465"/>
    </row>
    <row r="85" spans="1:59" ht="16.5" customHeight="1" x14ac:dyDescent="0.2">
      <c r="A85" s="445">
        <v>4</v>
      </c>
      <c r="B85" s="446" t="s">
        <v>335</v>
      </c>
      <c r="C85" s="447" t="s">
        <v>252</v>
      </c>
      <c r="D85" s="448" t="s">
        <v>544</v>
      </c>
      <c r="E85" s="463"/>
      <c r="F85" s="450" t="str">
        <f t="shared" si="11"/>
        <v>044103VENP_Labo</v>
      </c>
      <c r="G85" s="451" t="str">
        <f t="shared" si="12"/>
        <v>044103VENP_Labo_Cta01</v>
      </c>
      <c r="H85" s="452" t="s">
        <v>12</v>
      </c>
      <c r="I85" s="452" t="s">
        <v>14</v>
      </c>
      <c r="J85" s="453">
        <v>1</v>
      </c>
      <c r="K85" s="446" t="s">
        <v>469</v>
      </c>
      <c r="L85" s="453" t="s">
        <v>535</v>
      </c>
      <c r="M85" s="454" t="s">
        <v>10</v>
      </c>
      <c r="N85" s="446">
        <v>2</v>
      </c>
      <c r="O85" s="453">
        <v>570</v>
      </c>
      <c r="P85" s="453">
        <v>630</v>
      </c>
      <c r="Q85" s="453">
        <v>70</v>
      </c>
      <c r="R85" s="453"/>
      <c r="S85" s="453" t="s">
        <v>134</v>
      </c>
      <c r="T85" s="453" t="s">
        <v>136</v>
      </c>
      <c r="U85" s="453" t="s">
        <v>138</v>
      </c>
      <c r="V85" s="455" t="s">
        <v>158</v>
      </c>
      <c r="W85" s="456" t="s">
        <v>529</v>
      </c>
      <c r="X85" s="528"/>
      <c r="Y85" s="528"/>
      <c r="Z85" s="529"/>
      <c r="AA85" s="530"/>
      <c r="AB85" s="457">
        <f t="shared" si="9"/>
        <v>0</v>
      </c>
      <c r="AC85" s="458">
        <f>(AB85*N85)*J85</f>
        <v>0</v>
      </c>
      <c r="AD85" s="543"/>
      <c r="AE85" s="458">
        <f t="shared" si="10"/>
        <v>0</v>
      </c>
      <c r="AF85" s="464"/>
      <c r="AG85" s="464"/>
      <c r="AH85" s="465"/>
      <c r="AI85" s="461"/>
      <c r="AJ85" s="462" t="e">
        <f t="shared" si="22"/>
        <v>#DIV/0!</v>
      </c>
      <c r="AK85" s="465"/>
      <c r="AL85" s="465"/>
      <c r="AM85" s="465"/>
      <c r="AN85" s="461"/>
      <c r="AO85" s="462" t="e">
        <f t="shared" si="23"/>
        <v>#DIV/0!</v>
      </c>
      <c r="AP85" s="465"/>
      <c r="AQ85" s="465"/>
      <c r="AR85" s="465"/>
      <c r="AS85" s="461"/>
      <c r="AT85" s="462" t="e">
        <f t="shared" si="24"/>
        <v>#DIV/0!</v>
      </c>
      <c r="AU85" s="465"/>
      <c r="AV85" s="465"/>
      <c r="AW85" s="465"/>
      <c r="AX85" s="461"/>
      <c r="AY85" s="462" t="e">
        <f t="shared" si="25"/>
        <v>#DIV/0!</v>
      </c>
      <c r="AZ85" s="465"/>
      <c r="BA85" s="465"/>
      <c r="BB85" s="465"/>
      <c r="BC85" s="461"/>
      <c r="BD85" s="462" t="e">
        <f t="shared" si="26"/>
        <v>#DIV/0!</v>
      </c>
      <c r="BE85" s="465"/>
      <c r="BF85" s="465"/>
      <c r="BG85" s="465"/>
    </row>
    <row r="86" spans="1:59" ht="16.5" customHeight="1" x14ac:dyDescent="0.2">
      <c r="A86" s="445">
        <v>4</v>
      </c>
      <c r="B86" s="446" t="s">
        <v>335</v>
      </c>
      <c r="C86" s="447" t="s">
        <v>252</v>
      </c>
      <c r="D86" s="448" t="s">
        <v>544</v>
      </c>
      <c r="E86" s="470"/>
      <c r="F86" s="450" t="str">
        <f t="shared" si="11"/>
        <v>044103VENP_Labo</v>
      </c>
      <c r="G86" s="451" t="str">
        <f t="shared" si="12"/>
        <v>044103VENP_Labo_Cta01</v>
      </c>
      <c r="H86" s="452" t="s">
        <v>12</v>
      </c>
      <c r="I86" s="452" t="s">
        <v>14</v>
      </c>
      <c r="J86" s="453">
        <v>1</v>
      </c>
      <c r="K86" s="446" t="s">
        <v>469</v>
      </c>
      <c r="L86" s="453" t="s">
        <v>535</v>
      </c>
      <c r="M86" s="454" t="s">
        <v>10</v>
      </c>
      <c r="N86" s="446">
        <v>1</v>
      </c>
      <c r="O86" s="453">
        <v>570</v>
      </c>
      <c r="P86" s="453">
        <v>940</v>
      </c>
      <c r="Q86" s="453">
        <v>70</v>
      </c>
      <c r="R86" s="453"/>
      <c r="S86" s="453" t="s">
        <v>134</v>
      </c>
      <c r="T86" s="453" t="s">
        <v>136</v>
      </c>
      <c r="U86" s="453" t="s">
        <v>138</v>
      </c>
      <c r="V86" s="455" t="s">
        <v>158</v>
      </c>
      <c r="W86" s="456" t="s">
        <v>529</v>
      </c>
      <c r="X86" s="528"/>
      <c r="Y86" s="528"/>
      <c r="Z86" s="529"/>
      <c r="AA86" s="530"/>
      <c r="AB86" s="457">
        <f t="shared" si="9"/>
        <v>0</v>
      </c>
      <c r="AC86" s="458">
        <f>(AB86*N86)*J86</f>
        <v>0</v>
      </c>
      <c r="AD86" s="543"/>
      <c r="AE86" s="458">
        <f t="shared" si="10"/>
        <v>0</v>
      </c>
      <c r="AF86" s="464"/>
      <c r="AG86" s="464"/>
      <c r="AH86" s="465"/>
      <c r="AI86" s="461"/>
      <c r="AJ86" s="462" t="e">
        <f t="shared" si="22"/>
        <v>#DIV/0!</v>
      </c>
      <c r="AK86" s="465"/>
      <c r="AL86" s="465"/>
      <c r="AM86" s="465"/>
      <c r="AN86" s="461"/>
      <c r="AO86" s="462" t="e">
        <f t="shared" si="23"/>
        <v>#DIV/0!</v>
      </c>
      <c r="AP86" s="465"/>
      <c r="AQ86" s="465"/>
      <c r="AR86" s="465"/>
      <c r="AS86" s="461"/>
      <c r="AT86" s="462" t="e">
        <f t="shared" si="24"/>
        <v>#DIV/0!</v>
      </c>
      <c r="AU86" s="465"/>
      <c r="AV86" s="465"/>
      <c r="AW86" s="465"/>
      <c r="AX86" s="461"/>
      <c r="AY86" s="462" t="e">
        <f t="shared" si="25"/>
        <v>#DIV/0!</v>
      </c>
      <c r="AZ86" s="465"/>
      <c r="BA86" s="465"/>
      <c r="BB86" s="465"/>
      <c r="BC86" s="461"/>
      <c r="BD86" s="462" t="e">
        <f t="shared" si="26"/>
        <v>#DIV/0!</v>
      </c>
      <c r="BE86" s="465"/>
      <c r="BF86" s="465"/>
      <c r="BG86" s="465"/>
    </row>
    <row r="87" spans="1:59" ht="16.5" customHeight="1" x14ac:dyDescent="0.2">
      <c r="A87" s="445">
        <v>4</v>
      </c>
      <c r="B87" s="446" t="s">
        <v>335</v>
      </c>
      <c r="C87" s="447" t="s">
        <v>252</v>
      </c>
      <c r="D87" s="448" t="s">
        <v>544</v>
      </c>
      <c r="E87" s="448" t="str">
        <f>F87</f>
        <v>044103VENP_Cta Stock</v>
      </c>
      <c r="F87" s="450" t="str">
        <f t="shared" si="11"/>
        <v>044103VENP_Cta Stock</v>
      </c>
      <c r="G87" s="451" t="str">
        <f t="shared" si="12"/>
        <v>044103VENP_Cta Stock_Cta02</v>
      </c>
      <c r="H87" s="452" t="s">
        <v>12</v>
      </c>
      <c r="I87" s="452" t="s">
        <v>14</v>
      </c>
      <c r="J87" s="453">
        <v>1</v>
      </c>
      <c r="K87" s="446" t="s">
        <v>348</v>
      </c>
      <c r="L87" s="453" t="s">
        <v>536</v>
      </c>
      <c r="M87" s="454" t="s">
        <v>10</v>
      </c>
      <c r="N87" s="446">
        <v>1</v>
      </c>
      <c r="O87" s="453">
        <v>490</v>
      </c>
      <c r="P87" s="453">
        <v>540</v>
      </c>
      <c r="Q87" s="453">
        <v>48</v>
      </c>
      <c r="R87" s="453"/>
      <c r="S87" s="453" t="s">
        <v>134</v>
      </c>
      <c r="T87" s="453" t="s">
        <v>136</v>
      </c>
      <c r="U87" s="453" t="s">
        <v>138</v>
      </c>
      <c r="V87" s="455" t="s">
        <v>160</v>
      </c>
      <c r="W87" s="456" t="s">
        <v>148</v>
      </c>
      <c r="X87" s="528"/>
      <c r="Y87" s="528"/>
      <c r="Z87" s="529"/>
      <c r="AA87" s="530"/>
      <c r="AB87" s="457">
        <f t="shared" ref="AB87:AB106" si="27">Z87-(Z87*AA87)</f>
        <v>0</v>
      </c>
      <c r="AC87" s="458">
        <f>(AB87*N87)*J87</f>
        <v>0</v>
      </c>
      <c r="AD87" s="543"/>
      <c r="AE87" s="458">
        <f t="shared" ref="AE87:AE106" si="28">AC87*(AD87+1)</f>
        <v>0</v>
      </c>
      <c r="AF87" s="464"/>
      <c r="AG87" s="464"/>
      <c r="AH87" s="465"/>
      <c r="AI87" s="461"/>
      <c r="AJ87" s="462" t="e">
        <f t="shared" si="22"/>
        <v>#DIV/0!</v>
      </c>
      <c r="AK87" s="465"/>
      <c r="AL87" s="465"/>
      <c r="AM87" s="465"/>
      <c r="AN87" s="461"/>
      <c r="AO87" s="462" t="e">
        <f t="shared" si="23"/>
        <v>#DIV/0!</v>
      </c>
      <c r="AP87" s="465"/>
      <c r="AQ87" s="465"/>
      <c r="AR87" s="465"/>
      <c r="AS87" s="461"/>
      <c r="AT87" s="462" t="e">
        <f t="shared" si="24"/>
        <v>#DIV/0!</v>
      </c>
      <c r="AU87" s="465"/>
      <c r="AV87" s="465"/>
      <c r="AW87" s="465"/>
      <c r="AX87" s="461"/>
      <c r="AY87" s="462" t="e">
        <f t="shared" si="25"/>
        <v>#DIV/0!</v>
      </c>
      <c r="AZ87" s="465"/>
      <c r="BA87" s="465"/>
      <c r="BB87" s="465"/>
      <c r="BC87" s="461"/>
      <c r="BD87" s="462" t="e">
        <f t="shared" si="26"/>
        <v>#DIV/0!</v>
      </c>
      <c r="BE87" s="465"/>
      <c r="BF87" s="465"/>
      <c r="BG87" s="465"/>
    </row>
    <row r="88" spans="1:59" ht="16.5" customHeight="1" x14ac:dyDescent="0.2">
      <c r="A88" s="445">
        <v>4</v>
      </c>
      <c r="B88" s="453" t="s">
        <v>335</v>
      </c>
      <c r="C88" s="509" t="s">
        <v>252</v>
      </c>
      <c r="D88" s="448" t="s">
        <v>544</v>
      </c>
      <c r="E88" s="471" t="str">
        <f>F88</f>
        <v>044103VENP_Recup</v>
      </c>
      <c r="F88" s="450" t="str">
        <f t="shared" si="11"/>
        <v>044103VENP_Recup</v>
      </c>
      <c r="G88" s="451" t="str">
        <f t="shared" si="12"/>
        <v>044103VENP_Recup_</v>
      </c>
      <c r="H88" s="452" t="s">
        <v>12</v>
      </c>
      <c r="I88" s="452" t="s">
        <v>14</v>
      </c>
      <c r="J88" s="453">
        <v>1</v>
      </c>
      <c r="K88" s="453" t="s">
        <v>549</v>
      </c>
      <c r="L88" s="453"/>
      <c r="M88" s="454" t="s">
        <v>10</v>
      </c>
      <c r="N88" s="453">
        <v>2</v>
      </c>
      <c r="O88" s="453">
        <v>287</v>
      </c>
      <c r="P88" s="453">
        <v>592</v>
      </c>
      <c r="Q88" s="453">
        <v>25</v>
      </c>
      <c r="R88" s="453" t="s">
        <v>358</v>
      </c>
      <c r="S88" s="510" t="s">
        <v>134</v>
      </c>
      <c r="T88" s="453" t="s">
        <v>136</v>
      </c>
      <c r="U88" s="453" t="s">
        <v>138</v>
      </c>
      <c r="V88" s="455" t="s">
        <v>158</v>
      </c>
      <c r="W88" s="456" t="s">
        <v>154</v>
      </c>
      <c r="X88" s="528"/>
      <c r="Y88" s="528"/>
      <c r="Z88" s="529"/>
      <c r="AA88" s="530"/>
      <c r="AB88" s="457">
        <f t="shared" si="27"/>
        <v>0</v>
      </c>
      <c r="AC88" s="458">
        <f>(AB88*N88)*J88</f>
        <v>0</v>
      </c>
      <c r="AD88" s="543"/>
      <c r="AE88" s="458">
        <f t="shared" si="28"/>
        <v>0</v>
      </c>
      <c r="AF88" s="464"/>
      <c r="AG88" s="464"/>
      <c r="AH88" s="465"/>
      <c r="AI88" s="461"/>
      <c r="AJ88" s="462" t="e">
        <f t="shared" si="22"/>
        <v>#DIV/0!</v>
      </c>
      <c r="AK88" s="465"/>
      <c r="AL88" s="465"/>
      <c r="AM88" s="465"/>
      <c r="AN88" s="461"/>
      <c r="AO88" s="462" t="e">
        <f t="shared" si="23"/>
        <v>#DIV/0!</v>
      </c>
      <c r="AP88" s="465"/>
      <c r="AQ88" s="465"/>
      <c r="AR88" s="465"/>
      <c r="AS88" s="461"/>
      <c r="AT88" s="462" t="e">
        <f t="shared" si="24"/>
        <v>#DIV/0!</v>
      </c>
      <c r="AU88" s="465"/>
      <c r="AV88" s="465"/>
      <c r="AW88" s="465"/>
      <c r="AX88" s="461"/>
      <c r="AY88" s="462" t="e">
        <f t="shared" si="25"/>
        <v>#DIV/0!</v>
      </c>
      <c r="AZ88" s="465"/>
      <c r="BA88" s="465"/>
      <c r="BB88" s="465"/>
      <c r="BC88" s="461"/>
      <c r="BD88" s="462" t="e">
        <f t="shared" si="26"/>
        <v>#DIV/0!</v>
      </c>
      <c r="BE88" s="465"/>
      <c r="BF88" s="465"/>
      <c r="BG88" s="465"/>
    </row>
    <row r="89" spans="1:59" ht="16.5" customHeight="1" x14ac:dyDescent="0.2">
      <c r="A89" s="445">
        <v>4</v>
      </c>
      <c r="B89" s="453" t="s">
        <v>335</v>
      </c>
      <c r="C89" s="509" t="s">
        <v>252</v>
      </c>
      <c r="D89" s="448" t="s">
        <v>544</v>
      </c>
      <c r="E89" s="463"/>
      <c r="F89" s="450" t="str">
        <f t="shared" si="11"/>
        <v>044103VENP_Recup</v>
      </c>
      <c r="G89" s="451" t="str">
        <f t="shared" si="12"/>
        <v>044103VENP_Recup_</v>
      </c>
      <c r="H89" s="452" t="s">
        <v>12</v>
      </c>
      <c r="I89" s="452" t="s">
        <v>14</v>
      </c>
      <c r="J89" s="453">
        <v>1</v>
      </c>
      <c r="K89" s="453" t="s">
        <v>549</v>
      </c>
      <c r="L89" s="453"/>
      <c r="M89" s="454" t="s">
        <v>10</v>
      </c>
      <c r="N89" s="453">
        <v>6</v>
      </c>
      <c r="O89" s="453">
        <v>592</v>
      </c>
      <c r="P89" s="453">
        <v>592</v>
      </c>
      <c r="Q89" s="453">
        <v>25</v>
      </c>
      <c r="R89" s="453" t="s">
        <v>359</v>
      </c>
      <c r="S89" s="510" t="s">
        <v>134</v>
      </c>
      <c r="T89" s="453" t="s">
        <v>136</v>
      </c>
      <c r="U89" s="453" t="s">
        <v>138</v>
      </c>
      <c r="V89" s="455" t="s">
        <v>158</v>
      </c>
      <c r="W89" s="456" t="s">
        <v>154</v>
      </c>
      <c r="X89" s="528"/>
      <c r="Y89" s="528"/>
      <c r="Z89" s="529"/>
      <c r="AA89" s="530"/>
      <c r="AB89" s="457">
        <f t="shared" si="27"/>
        <v>0</v>
      </c>
      <c r="AC89" s="458">
        <f>(AB89*N89)*J89</f>
        <v>0</v>
      </c>
      <c r="AD89" s="543"/>
      <c r="AE89" s="458">
        <f t="shared" si="28"/>
        <v>0</v>
      </c>
      <c r="AF89" s="464"/>
      <c r="AG89" s="464"/>
      <c r="AH89" s="465"/>
      <c r="AI89" s="461"/>
      <c r="AJ89" s="462" t="e">
        <f t="shared" si="22"/>
        <v>#DIV/0!</v>
      </c>
      <c r="AK89" s="465"/>
      <c r="AL89" s="465"/>
      <c r="AM89" s="465"/>
      <c r="AN89" s="461"/>
      <c r="AO89" s="462" t="e">
        <f t="shared" si="23"/>
        <v>#DIV/0!</v>
      </c>
      <c r="AP89" s="465"/>
      <c r="AQ89" s="465"/>
      <c r="AR89" s="465"/>
      <c r="AS89" s="461"/>
      <c r="AT89" s="462" t="e">
        <f t="shared" si="24"/>
        <v>#DIV/0!</v>
      </c>
      <c r="AU89" s="465"/>
      <c r="AV89" s="465"/>
      <c r="AW89" s="465"/>
      <c r="AX89" s="461"/>
      <c r="AY89" s="462" t="e">
        <f t="shared" si="25"/>
        <v>#DIV/0!</v>
      </c>
      <c r="AZ89" s="465"/>
      <c r="BA89" s="465"/>
      <c r="BB89" s="465"/>
      <c r="BC89" s="461"/>
      <c r="BD89" s="462" t="e">
        <f t="shared" si="26"/>
        <v>#DIV/0!</v>
      </c>
      <c r="BE89" s="465"/>
      <c r="BF89" s="465"/>
      <c r="BG89" s="465"/>
    </row>
    <row r="90" spans="1:59" ht="16.5" customHeight="1" thickBot="1" x14ac:dyDescent="0.25">
      <c r="A90" s="493">
        <v>4</v>
      </c>
      <c r="B90" s="501" t="s">
        <v>335</v>
      </c>
      <c r="C90" s="511" t="s">
        <v>252</v>
      </c>
      <c r="D90" s="496" t="s">
        <v>544</v>
      </c>
      <c r="E90" s="506"/>
      <c r="F90" s="497" t="str">
        <f t="shared" si="11"/>
        <v>044103VENP_Recup</v>
      </c>
      <c r="G90" s="498" t="str">
        <f t="shared" si="12"/>
        <v>044103VENP_Recup_</v>
      </c>
      <c r="H90" s="499" t="s">
        <v>12</v>
      </c>
      <c r="I90" s="499" t="s">
        <v>14</v>
      </c>
      <c r="J90" s="501">
        <v>1</v>
      </c>
      <c r="K90" s="501" t="s">
        <v>549</v>
      </c>
      <c r="L90" s="501"/>
      <c r="M90" s="500" t="s">
        <v>10</v>
      </c>
      <c r="N90" s="501">
        <v>3</v>
      </c>
      <c r="O90" s="501">
        <v>592</v>
      </c>
      <c r="P90" s="501">
        <v>287</v>
      </c>
      <c r="Q90" s="501">
        <v>25</v>
      </c>
      <c r="R90" s="501" t="s">
        <v>360</v>
      </c>
      <c r="S90" s="512" t="s">
        <v>134</v>
      </c>
      <c r="T90" s="501" t="s">
        <v>136</v>
      </c>
      <c r="U90" s="501" t="s">
        <v>138</v>
      </c>
      <c r="V90" s="502" t="s">
        <v>158</v>
      </c>
      <c r="W90" s="503" t="s">
        <v>154</v>
      </c>
      <c r="X90" s="528"/>
      <c r="Y90" s="528"/>
      <c r="Z90" s="529"/>
      <c r="AA90" s="530"/>
      <c r="AB90" s="457">
        <f t="shared" si="27"/>
        <v>0</v>
      </c>
      <c r="AC90" s="458">
        <f>(AB90*N90)*J90</f>
        <v>0</v>
      </c>
      <c r="AD90" s="543"/>
      <c r="AE90" s="458">
        <f t="shared" si="28"/>
        <v>0</v>
      </c>
      <c r="AF90" s="464"/>
      <c r="AG90" s="464"/>
      <c r="AH90" s="465"/>
      <c r="AI90" s="461"/>
      <c r="AJ90" s="462" t="e">
        <f t="shared" si="22"/>
        <v>#DIV/0!</v>
      </c>
      <c r="AK90" s="465"/>
      <c r="AL90" s="465"/>
      <c r="AM90" s="465"/>
      <c r="AN90" s="461"/>
      <c r="AO90" s="462" t="e">
        <f t="shared" si="23"/>
        <v>#DIV/0!</v>
      </c>
      <c r="AP90" s="465"/>
      <c r="AQ90" s="465"/>
      <c r="AR90" s="465"/>
      <c r="AS90" s="461"/>
      <c r="AT90" s="462" t="e">
        <f t="shared" si="24"/>
        <v>#DIV/0!</v>
      </c>
      <c r="AU90" s="465"/>
      <c r="AV90" s="465"/>
      <c r="AW90" s="465"/>
      <c r="AX90" s="461"/>
      <c r="AY90" s="462" t="e">
        <f t="shared" si="25"/>
        <v>#DIV/0!</v>
      </c>
      <c r="AZ90" s="465"/>
      <c r="BA90" s="465"/>
      <c r="BB90" s="465"/>
      <c r="BC90" s="461"/>
      <c r="BD90" s="462" t="e">
        <f t="shared" si="26"/>
        <v>#DIV/0!</v>
      </c>
      <c r="BE90" s="465"/>
      <c r="BF90" s="465"/>
      <c r="BG90" s="465"/>
    </row>
    <row r="91" spans="1:59" ht="16.5" customHeight="1" x14ac:dyDescent="0.2">
      <c r="A91" s="483">
        <v>4</v>
      </c>
      <c r="B91" s="484" t="s">
        <v>336</v>
      </c>
      <c r="C91" s="485" t="s">
        <v>254</v>
      </c>
      <c r="D91" s="486" t="s">
        <v>544</v>
      </c>
      <c r="E91" s="449" t="str">
        <f>F91</f>
        <v>044104VENP_Labo</v>
      </c>
      <c r="F91" s="487" t="str">
        <f t="shared" si="11"/>
        <v>044104VENP_Labo</v>
      </c>
      <c r="G91" s="488" t="str">
        <f t="shared" si="12"/>
        <v>044104VENP_Labo_Cta01</v>
      </c>
      <c r="H91" s="489" t="s">
        <v>12</v>
      </c>
      <c r="I91" s="489" t="s">
        <v>14</v>
      </c>
      <c r="J91" s="490">
        <v>1</v>
      </c>
      <c r="K91" s="484" t="s">
        <v>469</v>
      </c>
      <c r="L91" s="490" t="s">
        <v>535</v>
      </c>
      <c r="M91" s="491" t="s">
        <v>10</v>
      </c>
      <c r="N91" s="490">
        <v>4</v>
      </c>
      <c r="O91" s="490">
        <v>590</v>
      </c>
      <c r="P91" s="490">
        <v>880</v>
      </c>
      <c r="Q91" s="490">
        <v>70</v>
      </c>
      <c r="R91" s="490"/>
      <c r="S91" s="490" t="s">
        <v>134</v>
      </c>
      <c r="T91" s="490" t="s">
        <v>136</v>
      </c>
      <c r="U91" s="490" t="s">
        <v>138</v>
      </c>
      <c r="V91" s="492" t="s">
        <v>158</v>
      </c>
      <c r="W91" s="491" t="s">
        <v>529</v>
      </c>
      <c r="X91" s="528"/>
      <c r="Y91" s="528"/>
      <c r="Z91" s="529"/>
      <c r="AA91" s="530"/>
      <c r="AB91" s="457">
        <f t="shared" si="27"/>
        <v>0</v>
      </c>
      <c r="AC91" s="458">
        <f>(AB91*N91)*J91</f>
        <v>0</v>
      </c>
      <c r="AD91" s="543"/>
      <c r="AE91" s="458">
        <f t="shared" si="28"/>
        <v>0</v>
      </c>
      <c r="AF91" s="464"/>
      <c r="AG91" s="464"/>
      <c r="AH91" s="465"/>
      <c r="AI91" s="461"/>
      <c r="AJ91" s="462" t="e">
        <f t="shared" si="22"/>
        <v>#DIV/0!</v>
      </c>
      <c r="AK91" s="465"/>
      <c r="AL91" s="465"/>
      <c r="AM91" s="465"/>
      <c r="AN91" s="461"/>
      <c r="AO91" s="462" t="e">
        <f t="shared" si="23"/>
        <v>#DIV/0!</v>
      </c>
      <c r="AP91" s="465"/>
      <c r="AQ91" s="465"/>
      <c r="AR91" s="465"/>
      <c r="AS91" s="461"/>
      <c r="AT91" s="462" t="e">
        <f t="shared" si="24"/>
        <v>#DIV/0!</v>
      </c>
      <c r="AU91" s="465"/>
      <c r="AV91" s="465"/>
      <c r="AW91" s="465"/>
      <c r="AX91" s="461"/>
      <c r="AY91" s="462" t="e">
        <f t="shared" si="25"/>
        <v>#DIV/0!</v>
      </c>
      <c r="AZ91" s="465"/>
      <c r="BA91" s="465"/>
      <c r="BB91" s="465"/>
      <c r="BC91" s="461"/>
      <c r="BD91" s="462" t="e">
        <f t="shared" si="26"/>
        <v>#DIV/0!</v>
      </c>
      <c r="BE91" s="465"/>
      <c r="BF91" s="465"/>
      <c r="BG91" s="465"/>
    </row>
    <row r="92" spans="1:59" ht="16.5" customHeight="1" x14ac:dyDescent="0.2">
      <c r="A92" s="445">
        <v>4</v>
      </c>
      <c r="B92" s="446" t="s">
        <v>336</v>
      </c>
      <c r="C92" s="447" t="s">
        <v>254</v>
      </c>
      <c r="D92" s="448" t="s">
        <v>544</v>
      </c>
      <c r="E92" s="463"/>
      <c r="F92" s="450" t="str">
        <f t="shared" si="11"/>
        <v>044104VENP_Labo</v>
      </c>
      <c r="G92" s="451" t="str">
        <f t="shared" si="12"/>
        <v>044104VENP_Labo_Cta01</v>
      </c>
      <c r="H92" s="452" t="s">
        <v>12</v>
      </c>
      <c r="I92" s="452" t="s">
        <v>14</v>
      </c>
      <c r="J92" s="453">
        <v>1</v>
      </c>
      <c r="K92" s="446" t="s">
        <v>469</v>
      </c>
      <c r="L92" s="453" t="s">
        <v>535</v>
      </c>
      <c r="M92" s="454" t="s">
        <v>10</v>
      </c>
      <c r="N92" s="453">
        <v>1</v>
      </c>
      <c r="O92" s="453">
        <v>150</v>
      </c>
      <c r="P92" s="453">
        <v>880</v>
      </c>
      <c r="Q92" s="453">
        <v>70</v>
      </c>
      <c r="R92" s="453"/>
      <c r="S92" s="453" t="s">
        <v>134</v>
      </c>
      <c r="T92" s="453" t="s">
        <v>136</v>
      </c>
      <c r="U92" s="453" t="s">
        <v>138</v>
      </c>
      <c r="V92" s="455" t="s">
        <v>158</v>
      </c>
      <c r="W92" s="456" t="s">
        <v>529</v>
      </c>
      <c r="X92" s="528"/>
      <c r="Y92" s="528"/>
      <c r="Z92" s="529"/>
      <c r="AA92" s="530"/>
      <c r="AB92" s="457">
        <f t="shared" si="27"/>
        <v>0</v>
      </c>
      <c r="AC92" s="458">
        <f>(AB92*N92)*J92</f>
        <v>0</v>
      </c>
      <c r="AD92" s="543"/>
      <c r="AE92" s="458">
        <f t="shared" si="28"/>
        <v>0</v>
      </c>
      <c r="AF92" s="464"/>
      <c r="AG92" s="464"/>
      <c r="AH92" s="465"/>
      <c r="AI92" s="461"/>
      <c r="AJ92" s="462" t="e">
        <f t="shared" si="22"/>
        <v>#DIV/0!</v>
      </c>
      <c r="AK92" s="465"/>
      <c r="AL92" s="465"/>
      <c r="AM92" s="465"/>
      <c r="AN92" s="461"/>
      <c r="AO92" s="462" t="e">
        <f t="shared" si="23"/>
        <v>#DIV/0!</v>
      </c>
      <c r="AP92" s="465"/>
      <c r="AQ92" s="465"/>
      <c r="AR92" s="465"/>
      <c r="AS92" s="461"/>
      <c r="AT92" s="462" t="e">
        <f t="shared" si="24"/>
        <v>#DIV/0!</v>
      </c>
      <c r="AU92" s="465"/>
      <c r="AV92" s="465"/>
      <c r="AW92" s="465"/>
      <c r="AX92" s="461"/>
      <c r="AY92" s="462" t="e">
        <f t="shared" si="25"/>
        <v>#DIV/0!</v>
      </c>
      <c r="AZ92" s="465"/>
      <c r="BA92" s="465"/>
      <c r="BB92" s="465"/>
      <c r="BC92" s="461"/>
      <c r="BD92" s="462" t="e">
        <f t="shared" si="26"/>
        <v>#DIV/0!</v>
      </c>
      <c r="BE92" s="465"/>
      <c r="BF92" s="465"/>
      <c r="BG92" s="465"/>
    </row>
    <row r="93" spans="1:59" ht="16.5" customHeight="1" x14ac:dyDescent="0.2">
      <c r="A93" s="445">
        <v>4</v>
      </c>
      <c r="B93" s="446" t="s">
        <v>336</v>
      </c>
      <c r="C93" s="447" t="s">
        <v>254</v>
      </c>
      <c r="D93" s="448" t="s">
        <v>544</v>
      </c>
      <c r="E93" s="463"/>
      <c r="F93" s="450" t="str">
        <f t="shared" si="11"/>
        <v>044104VENP_Labo</v>
      </c>
      <c r="G93" s="451" t="str">
        <f t="shared" si="12"/>
        <v>044104VENP_Labo_Cta01</v>
      </c>
      <c r="H93" s="452" t="s">
        <v>12</v>
      </c>
      <c r="I93" s="452" t="s">
        <v>14</v>
      </c>
      <c r="J93" s="453">
        <v>1</v>
      </c>
      <c r="K93" s="446" t="s">
        <v>469</v>
      </c>
      <c r="L93" s="453" t="s">
        <v>535</v>
      </c>
      <c r="M93" s="454" t="s">
        <v>10</v>
      </c>
      <c r="N93" s="453">
        <v>2</v>
      </c>
      <c r="O93" s="453">
        <v>570</v>
      </c>
      <c r="P93" s="453">
        <v>630</v>
      </c>
      <c r="Q93" s="453">
        <v>70</v>
      </c>
      <c r="R93" s="453"/>
      <c r="S93" s="453" t="s">
        <v>134</v>
      </c>
      <c r="T93" s="453" t="s">
        <v>136</v>
      </c>
      <c r="U93" s="453" t="s">
        <v>138</v>
      </c>
      <c r="V93" s="455" t="s">
        <v>158</v>
      </c>
      <c r="W93" s="456" t="s">
        <v>529</v>
      </c>
      <c r="X93" s="528"/>
      <c r="Y93" s="528"/>
      <c r="Z93" s="529"/>
      <c r="AA93" s="530"/>
      <c r="AB93" s="457">
        <f t="shared" si="27"/>
        <v>0</v>
      </c>
      <c r="AC93" s="458">
        <f>(AB93*N93)*J93</f>
        <v>0</v>
      </c>
      <c r="AD93" s="543"/>
      <c r="AE93" s="458">
        <f t="shared" si="28"/>
        <v>0</v>
      </c>
      <c r="AF93" s="464"/>
      <c r="AG93" s="464"/>
      <c r="AH93" s="465"/>
      <c r="AI93" s="461"/>
      <c r="AJ93" s="462" t="e">
        <f t="shared" si="22"/>
        <v>#DIV/0!</v>
      </c>
      <c r="AK93" s="465"/>
      <c r="AL93" s="465"/>
      <c r="AM93" s="465"/>
      <c r="AN93" s="461"/>
      <c r="AO93" s="462" t="e">
        <f t="shared" si="23"/>
        <v>#DIV/0!</v>
      </c>
      <c r="AP93" s="465"/>
      <c r="AQ93" s="465"/>
      <c r="AR93" s="465"/>
      <c r="AS93" s="461"/>
      <c r="AT93" s="462" t="e">
        <f t="shared" si="24"/>
        <v>#DIV/0!</v>
      </c>
      <c r="AU93" s="465"/>
      <c r="AV93" s="465"/>
      <c r="AW93" s="465"/>
      <c r="AX93" s="461"/>
      <c r="AY93" s="462" t="e">
        <f t="shared" si="25"/>
        <v>#DIV/0!</v>
      </c>
      <c r="AZ93" s="465"/>
      <c r="BA93" s="465"/>
      <c r="BB93" s="465"/>
      <c r="BC93" s="461"/>
      <c r="BD93" s="462" t="e">
        <f t="shared" si="26"/>
        <v>#DIV/0!</v>
      </c>
      <c r="BE93" s="465"/>
      <c r="BF93" s="465"/>
      <c r="BG93" s="465"/>
    </row>
    <row r="94" spans="1:59" ht="16.5" customHeight="1" x14ac:dyDescent="0.2">
      <c r="A94" s="445">
        <v>4</v>
      </c>
      <c r="B94" s="446" t="s">
        <v>336</v>
      </c>
      <c r="C94" s="447" t="s">
        <v>254</v>
      </c>
      <c r="D94" s="448" t="s">
        <v>544</v>
      </c>
      <c r="E94" s="470"/>
      <c r="F94" s="450" t="str">
        <f t="shared" si="11"/>
        <v>044104VENP_Labo</v>
      </c>
      <c r="G94" s="451" t="str">
        <f t="shared" si="12"/>
        <v>044104VENP_Labo_Cta01</v>
      </c>
      <c r="H94" s="452" t="s">
        <v>12</v>
      </c>
      <c r="I94" s="452" t="s">
        <v>14</v>
      </c>
      <c r="J94" s="453">
        <v>1</v>
      </c>
      <c r="K94" s="446" t="s">
        <v>469</v>
      </c>
      <c r="L94" s="453" t="s">
        <v>535</v>
      </c>
      <c r="M94" s="454" t="s">
        <v>10</v>
      </c>
      <c r="N94" s="453">
        <v>1</v>
      </c>
      <c r="O94" s="453">
        <v>940</v>
      </c>
      <c r="P94" s="453">
        <v>570</v>
      </c>
      <c r="Q94" s="453">
        <v>70</v>
      </c>
      <c r="R94" s="453"/>
      <c r="S94" s="453" t="s">
        <v>134</v>
      </c>
      <c r="T94" s="453" t="s">
        <v>136</v>
      </c>
      <c r="U94" s="453" t="s">
        <v>138</v>
      </c>
      <c r="V94" s="455" t="s">
        <v>158</v>
      </c>
      <c r="W94" s="456" t="s">
        <v>529</v>
      </c>
      <c r="X94" s="528"/>
      <c r="Y94" s="528"/>
      <c r="Z94" s="529"/>
      <c r="AA94" s="530"/>
      <c r="AB94" s="457">
        <f t="shared" si="27"/>
        <v>0</v>
      </c>
      <c r="AC94" s="458">
        <f>(AB94*N94)*J94</f>
        <v>0</v>
      </c>
      <c r="AD94" s="543"/>
      <c r="AE94" s="458">
        <f t="shared" si="28"/>
        <v>0</v>
      </c>
      <c r="AF94" s="464"/>
      <c r="AG94" s="464"/>
      <c r="AH94" s="465"/>
      <c r="AI94" s="461"/>
      <c r="AJ94" s="462" t="e">
        <f t="shared" si="22"/>
        <v>#DIV/0!</v>
      </c>
      <c r="AK94" s="465"/>
      <c r="AL94" s="465"/>
      <c r="AM94" s="465"/>
      <c r="AN94" s="461"/>
      <c r="AO94" s="462" t="e">
        <f t="shared" si="23"/>
        <v>#DIV/0!</v>
      </c>
      <c r="AP94" s="465"/>
      <c r="AQ94" s="465"/>
      <c r="AR94" s="465"/>
      <c r="AS94" s="461"/>
      <c r="AT94" s="462" t="e">
        <f t="shared" si="24"/>
        <v>#DIV/0!</v>
      </c>
      <c r="AU94" s="465"/>
      <c r="AV94" s="465"/>
      <c r="AW94" s="465"/>
      <c r="AX94" s="461"/>
      <c r="AY94" s="462" t="e">
        <f t="shared" si="25"/>
        <v>#DIV/0!</v>
      </c>
      <c r="AZ94" s="465"/>
      <c r="BA94" s="465"/>
      <c r="BB94" s="465"/>
      <c r="BC94" s="461"/>
      <c r="BD94" s="462" t="e">
        <f t="shared" si="26"/>
        <v>#DIV/0!</v>
      </c>
      <c r="BE94" s="465"/>
      <c r="BF94" s="465"/>
      <c r="BG94" s="465"/>
    </row>
    <row r="95" spans="1:59" ht="16.5" customHeight="1" thickBot="1" x14ac:dyDescent="0.25">
      <c r="A95" s="493">
        <v>4</v>
      </c>
      <c r="B95" s="494" t="s">
        <v>336</v>
      </c>
      <c r="C95" s="495" t="s">
        <v>254</v>
      </c>
      <c r="D95" s="496" t="s">
        <v>544</v>
      </c>
      <c r="E95" s="496" t="str">
        <f>F95</f>
        <v>044104VENP_Cta Stock</v>
      </c>
      <c r="F95" s="497" t="str">
        <f t="shared" si="11"/>
        <v>044104VENP_Cta Stock</v>
      </c>
      <c r="G95" s="498" t="str">
        <f t="shared" si="12"/>
        <v>044104VENP_Cta Stock_Cta02</v>
      </c>
      <c r="H95" s="499" t="s">
        <v>12</v>
      </c>
      <c r="I95" s="499" t="s">
        <v>14</v>
      </c>
      <c r="J95" s="501">
        <v>1</v>
      </c>
      <c r="K95" s="494" t="s">
        <v>348</v>
      </c>
      <c r="L95" s="501" t="s">
        <v>536</v>
      </c>
      <c r="M95" s="500" t="s">
        <v>10</v>
      </c>
      <c r="N95" s="501">
        <v>1</v>
      </c>
      <c r="O95" s="501">
        <v>490</v>
      </c>
      <c r="P95" s="501">
        <v>540</v>
      </c>
      <c r="Q95" s="501">
        <v>48</v>
      </c>
      <c r="R95" s="501"/>
      <c r="S95" s="501" t="s">
        <v>134</v>
      </c>
      <c r="T95" s="501" t="s">
        <v>136</v>
      </c>
      <c r="U95" s="501" t="s">
        <v>138</v>
      </c>
      <c r="V95" s="502" t="s">
        <v>160</v>
      </c>
      <c r="W95" s="503" t="s">
        <v>148</v>
      </c>
      <c r="X95" s="528"/>
      <c r="Y95" s="528"/>
      <c r="Z95" s="529"/>
      <c r="AA95" s="530"/>
      <c r="AB95" s="457">
        <f t="shared" si="27"/>
        <v>0</v>
      </c>
      <c r="AC95" s="458">
        <f>(AB95*N95)*J95</f>
        <v>0</v>
      </c>
      <c r="AD95" s="543"/>
      <c r="AE95" s="458">
        <f t="shared" si="28"/>
        <v>0</v>
      </c>
      <c r="AF95" s="464"/>
      <c r="AG95" s="464"/>
      <c r="AH95" s="465"/>
      <c r="AI95" s="461"/>
      <c r="AJ95" s="462" t="e">
        <f t="shared" si="22"/>
        <v>#DIV/0!</v>
      </c>
      <c r="AK95" s="465"/>
      <c r="AL95" s="465"/>
      <c r="AM95" s="465"/>
      <c r="AN95" s="461"/>
      <c r="AO95" s="462" t="e">
        <f t="shared" si="23"/>
        <v>#DIV/0!</v>
      </c>
      <c r="AP95" s="465"/>
      <c r="AQ95" s="465"/>
      <c r="AR95" s="465"/>
      <c r="AS95" s="461"/>
      <c r="AT95" s="462" t="e">
        <f t="shared" si="24"/>
        <v>#DIV/0!</v>
      </c>
      <c r="AU95" s="465"/>
      <c r="AV95" s="465"/>
      <c r="AW95" s="465"/>
      <c r="AX95" s="461"/>
      <c r="AY95" s="462" t="e">
        <f t="shared" si="25"/>
        <v>#DIV/0!</v>
      </c>
      <c r="AZ95" s="465"/>
      <c r="BA95" s="465"/>
      <c r="BB95" s="465"/>
      <c r="BC95" s="461"/>
      <c r="BD95" s="462" t="e">
        <f t="shared" si="26"/>
        <v>#DIV/0!</v>
      </c>
      <c r="BE95" s="465"/>
      <c r="BF95" s="465"/>
      <c r="BG95" s="465"/>
    </row>
    <row r="96" spans="1:59" ht="16.5" customHeight="1" x14ac:dyDescent="0.2">
      <c r="A96" s="483">
        <v>4</v>
      </c>
      <c r="B96" s="484" t="s">
        <v>337</v>
      </c>
      <c r="C96" s="485" t="s">
        <v>256</v>
      </c>
      <c r="D96" s="486" t="s">
        <v>544</v>
      </c>
      <c r="E96" s="449" t="str">
        <f>F96</f>
        <v>044105VENP_Labo</v>
      </c>
      <c r="F96" s="487" t="str">
        <f t="shared" si="11"/>
        <v>044105VENP_Labo</v>
      </c>
      <c r="G96" s="488" t="str">
        <f t="shared" si="12"/>
        <v>044105VENP_Labo_Cta01</v>
      </c>
      <c r="H96" s="489" t="s">
        <v>12</v>
      </c>
      <c r="I96" s="489" t="s">
        <v>14</v>
      </c>
      <c r="J96" s="490">
        <v>1</v>
      </c>
      <c r="K96" s="484" t="s">
        <v>469</v>
      </c>
      <c r="L96" s="490" t="s">
        <v>535</v>
      </c>
      <c r="M96" s="491" t="s">
        <v>10</v>
      </c>
      <c r="N96" s="490">
        <v>3</v>
      </c>
      <c r="O96" s="490">
        <v>880</v>
      </c>
      <c r="P96" s="490">
        <v>590</v>
      </c>
      <c r="Q96" s="490">
        <v>70</v>
      </c>
      <c r="R96" s="490"/>
      <c r="S96" s="490" t="s">
        <v>134</v>
      </c>
      <c r="T96" s="490" t="s">
        <v>136</v>
      </c>
      <c r="U96" s="490" t="s">
        <v>138</v>
      </c>
      <c r="V96" s="492" t="s">
        <v>158</v>
      </c>
      <c r="W96" s="491" t="s">
        <v>529</v>
      </c>
      <c r="X96" s="528"/>
      <c r="Y96" s="528"/>
      <c r="Z96" s="529"/>
      <c r="AA96" s="530"/>
      <c r="AB96" s="457">
        <f t="shared" si="27"/>
        <v>0</v>
      </c>
      <c r="AC96" s="458">
        <f>(AB96*N96)*J96</f>
        <v>0</v>
      </c>
      <c r="AD96" s="543"/>
      <c r="AE96" s="458">
        <f t="shared" si="28"/>
        <v>0</v>
      </c>
      <c r="AF96" s="464"/>
      <c r="AG96" s="464"/>
      <c r="AH96" s="465"/>
      <c r="AI96" s="461"/>
      <c r="AJ96" s="462" t="e">
        <f t="shared" si="22"/>
        <v>#DIV/0!</v>
      </c>
      <c r="AK96" s="465"/>
      <c r="AL96" s="465"/>
      <c r="AM96" s="465"/>
      <c r="AN96" s="461"/>
      <c r="AO96" s="462" t="e">
        <f t="shared" si="23"/>
        <v>#DIV/0!</v>
      </c>
      <c r="AP96" s="465"/>
      <c r="AQ96" s="465"/>
      <c r="AR96" s="465"/>
      <c r="AS96" s="461"/>
      <c r="AT96" s="462" t="e">
        <f t="shared" si="24"/>
        <v>#DIV/0!</v>
      </c>
      <c r="AU96" s="465"/>
      <c r="AV96" s="465"/>
      <c r="AW96" s="465"/>
      <c r="AX96" s="461"/>
      <c r="AY96" s="462" t="e">
        <f t="shared" si="25"/>
        <v>#DIV/0!</v>
      </c>
      <c r="AZ96" s="465"/>
      <c r="BA96" s="465"/>
      <c r="BB96" s="465"/>
      <c r="BC96" s="461"/>
      <c r="BD96" s="462" t="e">
        <f t="shared" si="26"/>
        <v>#DIV/0!</v>
      </c>
      <c r="BE96" s="465"/>
      <c r="BF96" s="465"/>
      <c r="BG96" s="465"/>
    </row>
    <row r="97" spans="1:59" ht="16.5" customHeight="1" x14ac:dyDescent="0.2">
      <c r="A97" s="445">
        <v>4</v>
      </c>
      <c r="B97" s="446" t="s">
        <v>337</v>
      </c>
      <c r="C97" s="447" t="s">
        <v>256</v>
      </c>
      <c r="D97" s="448" t="s">
        <v>544</v>
      </c>
      <c r="E97" s="463"/>
      <c r="F97" s="450" t="str">
        <f t="shared" si="11"/>
        <v>044105VENP_Labo</v>
      </c>
      <c r="G97" s="451" t="str">
        <f t="shared" si="12"/>
        <v>044105VENP_Labo_Cta01</v>
      </c>
      <c r="H97" s="452" t="s">
        <v>12</v>
      </c>
      <c r="I97" s="452" t="s">
        <v>14</v>
      </c>
      <c r="J97" s="453">
        <v>1</v>
      </c>
      <c r="K97" s="446" t="s">
        <v>469</v>
      </c>
      <c r="L97" s="453" t="s">
        <v>535</v>
      </c>
      <c r="M97" s="454" t="s">
        <v>10</v>
      </c>
      <c r="N97" s="453">
        <v>1</v>
      </c>
      <c r="O97" s="453">
        <v>880</v>
      </c>
      <c r="P97" s="453">
        <v>429</v>
      </c>
      <c r="Q97" s="453">
        <v>70</v>
      </c>
      <c r="R97" s="453"/>
      <c r="S97" s="453" t="s">
        <v>134</v>
      </c>
      <c r="T97" s="453" t="s">
        <v>136</v>
      </c>
      <c r="U97" s="453" t="s">
        <v>138</v>
      </c>
      <c r="V97" s="455" t="s">
        <v>158</v>
      </c>
      <c r="W97" s="456" t="s">
        <v>529</v>
      </c>
      <c r="X97" s="528"/>
      <c r="Y97" s="528"/>
      <c r="Z97" s="529"/>
      <c r="AA97" s="530"/>
      <c r="AB97" s="457">
        <f t="shared" si="27"/>
        <v>0</v>
      </c>
      <c r="AC97" s="458">
        <f>(AB97*N97)*J97</f>
        <v>0</v>
      </c>
      <c r="AD97" s="543"/>
      <c r="AE97" s="458">
        <f t="shared" si="28"/>
        <v>0</v>
      </c>
      <c r="AF97" s="464"/>
      <c r="AG97" s="464"/>
      <c r="AH97" s="465"/>
      <c r="AI97" s="461"/>
      <c r="AJ97" s="462" t="e">
        <f t="shared" si="22"/>
        <v>#DIV/0!</v>
      </c>
      <c r="AK97" s="465"/>
      <c r="AL97" s="465"/>
      <c r="AM97" s="465"/>
      <c r="AN97" s="461"/>
      <c r="AO97" s="462" t="e">
        <f t="shared" si="23"/>
        <v>#DIV/0!</v>
      </c>
      <c r="AP97" s="465"/>
      <c r="AQ97" s="465"/>
      <c r="AR97" s="465"/>
      <c r="AS97" s="461"/>
      <c r="AT97" s="462" t="e">
        <f t="shared" si="24"/>
        <v>#DIV/0!</v>
      </c>
      <c r="AU97" s="465"/>
      <c r="AV97" s="465"/>
      <c r="AW97" s="465"/>
      <c r="AX97" s="461"/>
      <c r="AY97" s="462" t="e">
        <f t="shared" si="25"/>
        <v>#DIV/0!</v>
      </c>
      <c r="AZ97" s="465"/>
      <c r="BA97" s="465"/>
      <c r="BB97" s="465"/>
      <c r="BC97" s="461"/>
      <c r="BD97" s="462" t="e">
        <f t="shared" si="26"/>
        <v>#DIV/0!</v>
      </c>
      <c r="BE97" s="465"/>
      <c r="BF97" s="465"/>
      <c r="BG97" s="465"/>
    </row>
    <row r="98" spans="1:59" ht="16.5" customHeight="1" x14ac:dyDescent="0.2">
      <c r="A98" s="445">
        <v>4</v>
      </c>
      <c r="B98" s="446" t="s">
        <v>337</v>
      </c>
      <c r="C98" s="447" t="s">
        <v>256</v>
      </c>
      <c r="D98" s="448" t="s">
        <v>544</v>
      </c>
      <c r="E98" s="463"/>
      <c r="F98" s="450" t="str">
        <f t="shared" si="11"/>
        <v>044105VENP_Labo</v>
      </c>
      <c r="G98" s="451" t="str">
        <f t="shared" si="12"/>
        <v>044105VENP_Labo_Cta01</v>
      </c>
      <c r="H98" s="452" t="s">
        <v>12</v>
      </c>
      <c r="I98" s="452" t="s">
        <v>14</v>
      </c>
      <c r="J98" s="453">
        <v>1</v>
      </c>
      <c r="K98" s="446" t="s">
        <v>469</v>
      </c>
      <c r="L98" s="453" t="s">
        <v>535</v>
      </c>
      <c r="M98" s="454" t="s">
        <v>10</v>
      </c>
      <c r="N98" s="453">
        <v>2</v>
      </c>
      <c r="O98" s="453">
        <v>570</v>
      </c>
      <c r="P98" s="453">
        <v>630</v>
      </c>
      <c r="Q98" s="453">
        <v>70</v>
      </c>
      <c r="R98" s="453"/>
      <c r="S98" s="453" t="s">
        <v>134</v>
      </c>
      <c r="T98" s="453" t="s">
        <v>136</v>
      </c>
      <c r="U98" s="453" t="s">
        <v>138</v>
      </c>
      <c r="V98" s="455" t="s">
        <v>158</v>
      </c>
      <c r="W98" s="456" t="s">
        <v>529</v>
      </c>
      <c r="X98" s="528"/>
      <c r="Y98" s="528"/>
      <c r="Z98" s="529"/>
      <c r="AA98" s="530"/>
      <c r="AB98" s="457">
        <f t="shared" si="27"/>
        <v>0</v>
      </c>
      <c r="AC98" s="458">
        <f>(AB98*N98)*J98</f>
        <v>0</v>
      </c>
      <c r="AD98" s="543"/>
      <c r="AE98" s="458">
        <f t="shared" si="28"/>
        <v>0</v>
      </c>
      <c r="AF98" s="464"/>
      <c r="AG98" s="464"/>
      <c r="AH98" s="465"/>
      <c r="AI98" s="461"/>
      <c r="AJ98" s="462" t="e">
        <f t="shared" si="22"/>
        <v>#DIV/0!</v>
      </c>
      <c r="AK98" s="465"/>
      <c r="AL98" s="465"/>
      <c r="AM98" s="465"/>
      <c r="AN98" s="461"/>
      <c r="AO98" s="462" t="e">
        <f t="shared" si="23"/>
        <v>#DIV/0!</v>
      </c>
      <c r="AP98" s="465"/>
      <c r="AQ98" s="465"/>
      <c r="AR98" s="465"/>
      <c r="AS98" s="461"/>
      <c r="AT98" s="462" t="e">
        <f t="shared" si="24"/>
        <v>#DIV/0!</v>
      </c>
      <c r="AU98" s="465"/>
      <c r="AV98" s="465"/>
      <c r="AW98" s="465"/>
      <c r="AX98" s="461"/>
      <c r="AY98" s="462" t="e">
        <f t="shared" si="25"/>
        <v>#DIV/0!</v>
      </c>
      <c r="AZ98" s="465"/>
      <c r="BA98" s="465"/>
      <c r="BB98" s="465"/>
      <c r="BC98" s="461"/>
      <c r="BD98" s="462" t="e">
        <f t="shared" si="26"/>
        <v>#DIV/0!</v>
      </c>
      <c r="BE98" s="465"/>
      <c r="BF98" s="465"/>
      <c r="BG98" s="465"/>
    </row>
    <row r="99" spans="1:59" ht="16.5" customHeight="1" x14ac:dyDescent="0.2">
      <c r="A99" s="445">
        <v>4</v>
      </c>
      <c r="B99" s="446" t="s">
        <v>337</v>
      </c>
      <c r="C99" s="447" t="s">
        <v>256</v>
      </c>
      <c r="D99" s="448" t="s">
        <v>544</v>
      </c>
      <c r="E99" s="470"/>
      <c r="F99" s="450" t="str">
        <f t="shared" si="11"/>
        <v>044105VENP_Labo</v>
      </c>
      <c r="G99" s="451" t="str">
        <f t="shared" si="12"/>
        <v>044105VENP_Labo_Cta01</v>
      </c>
      <c r="H99" s="452" t="s">
        <v>12</v>
      </c>
      <c r="I99" s="452" t="s">
        <v>14</v>
      </c>
      <c r="J99" s="453">
        <v>1</v>
      </c>
      <c r="K99" s="446" t="s">
        <v>469</v>
      </c>
      <c r="L99" s="453" t="s">
        <v>535</v>
      </c>
      <c r="M99" s="454" t="s">
        <v>10</v>
      </c>
      <c r="N99" s="453">
        <v>1</v>
      </c>
      <c r="O99" s="453">
        <v>940</v>
      </c>
      <c r="P99" s="453">
        <v>570</v>
      </c>
      <c r="Q99" s="453">
        <v>70</v>
      </c>
      <c r="R99" s="453"/>
      <c r="S99" s="453" t="s">
        <v>134</v>
      </c>
      <c r="T99" s="453" t="s">
        <v>136</v>
      </c>
      <c r="U99" s="453" t="s">
        <v>138</v>
      </c>
      <c r="V99" s="455" t="s">
        <v>158</v>
      </c>
      <c r="W99" s="456" t="s">
        <v>529</v>
      </c>
      <c r="X99" s="528"/>
      <c r="Y99" s="528"/>
      <c r="Z99" s="529"/>
      <c r="AA99" s="530"/>
      <c r="AB99" s="457">
        <f t="shared" si="27"/>
        <v>0</v>
      </c>
      <c r="AC99" s="458">
        <f>(AB99*N99)*J99</f>
        <v>0</v>
      </c>
      <c r="AD99" s="543"/>
      <c r="AE99" s="458">
        <f t="shared" si="28"/>
        <v>0</v>
      </c>
      <c r="AF99" s="464"/>
      <c r="AG99" s="464"/>
      <c r="AH99" s="465"/>
      <c r="AI99" s="461"/>
      <c r="AJ99" s="462" t="e">
        <f t="shared" si="22"/>
        <v>#DIV/0!</v>
      </c>
      <c r="AK99" s="465"/>
      <c r="AL99" s="465"/>
      <c r="AM99" s="465"/>
      <c r="AN99" s="461"/>
      <c r="AO99" s="462" t="e">
        <f t="shared" si="23"/>
        <v>#DIV/0!</v>
      </c>
      <c r="AP99" s="465"/>
      <c r="AQ99" s="465"/>
      <c r="AR99" s="465"/>
      <c r="AS99" s="461"/>
      <c r="AT99" s="462" t="e">
        <f t="shared" si="24"/>
        <v>#DIV/0!</v>
      </c>
      <c r="AU99" s="465"/>
      <c r="AV99" s="465"/>
      <c r="AW99" s="465"/>
      <c r="AX99" s="461"/>
      <c r="AY99" s="462" t="e">
        <f t="shared" si="25"/>
        <v>#DIV/0!</v>
      </c>
      <c r="AZ99" s="465"/>
      <c r="BA99" s="465"/>
      <c r="BB99" s="465"/>
      <c r="BC99" s="461"/>
      <c r="BD99" s="462" t="e">
        <f t="shared" si="26"/>
        <v>#DIV/0!</v>
      </c>
      <c r="BE99" s="465"/>
      <c r="BF99" s="465"/>
      <c r="BG99" s="465"/>
    </row>
    <row r="100" spans="1:59" ht="16.5" customHeight="1" thickBot="1" x14ac:dyDescent="0.25">
      <c r="A100" s="493">
        <v>4</v>
      </c>
      <c r="B100" s="494" t="s">
        <v>337</v>
      </c>
      <c r="C100" s="495" t="s">
        <v>256</v>
      </c>
      <c r="D100" s="496" t="s">
        <v>544</v>
      </c>
      <c r="E100" s="496" t="str">
        <f t="shared" ref="E100:E108" si="29">F100</f>
        <v>044105VENP_Cta Stock</v>
      </c>
      <c r="F100" s="497" t="str">
        <f t="shared" si="11"/>
        <v>044105VENP_Cta Stock</v>
      </c>
      <c r="G100" s="498" t="str">
        <f t="shared" si="12"/>
        <v>044105VENP_Cta Stock_Cta02</v>
      </c>
      <c r="H100" s="499" t="s">
        <v>12</v>
      </c>
      <c r="I100" s="499" t="s">
        <v>14</v>
      </c>
      <c r="J100" s="501">
        <v>1</v>
      </c>
      <c r="K100" s="494" t="s">
        <v>348</v>
      </c>
      <c r="L100" s="501" t="s">
        <v>536</v>
      </c>
      <c r="M100" s="500" t="s">
        <v>10</v>
      </c>
      <c r="N100" s="501">
        <v>1</v>
      </c>
      <c r="O100" s="501">
        <v>490</v>
      </c>
      <c r="P100" s="501">
        <v>540</v>
      </c>
      <c r="Q100" s="501">
        <v>48</v>
      </c>
      <c r="R100" s="501"/>
      <c r="S100" s="501" t="s">
        <v>134</v>
      </c>
      <c r="T100" s="501" t="s">
        <v>136</v>
      </c>
      <c r="U100" s="501" t="s">
        <v>138</v>
      </c>
      <c r="V100" s="502" t="s">
        <v>160</v>
      </c>
      <c r="W100" s="503" t="s">
        <v>148</v>
      </c>
      <c r="X100" s="528"/>
      <c r="Y100" s="528"/>
      <c r="Z100" s="529"/>
      <c r="AA100" s="530"/>
      <c r="AB100" s="457">
        <f t="shared" si="27"/>
        <v>0</v>
      </c>
      <c r="AC100" s="458">
        <f>(AB100*N100)*J100</f>
        <v>0</v>
      </c>
      <c r="AD100" s="543"/>
      <c r="AE100" s="458">
        <f t="shared" si="28"/>
        <v>0</v>
      </c>
      <c r="AF100" s="464"/>
      <c r="AG100" s="464"/>
      <c r="AH100" s="465"/>
      <c r="AI100" s="461"/>
      <c r="AJ100" s="462" t="e">
        <f t="shared" si="22"/>
        <v>#DIV/0!</v>
      </c>
      <c r="AK100" s="465"/>
      <c r="AL100" s="465"/>
      <c r="AM100" s="465"/>
      <c r="AN100" s="461"/>
      <c r="AO100" s="462" t="e">
        <f t="shared" si="23"/>
        <v>#DIV/0!</v>
      </c>
      <c r="AP100" s="465"/>
      <c r="AQ100" s="465"/>
      <c r="AR100" s="465"/>
      <c r="AS100" s="461"/>
      <c r="AT100" s="462" t="e">
        <f t="shared" si="24"/>
        <v>#DIV/0!</v>
      </c>
      <c r="AU100" s="465"/>
      <c r="AV100" s="465"/>
      <c r="AW100" s="465"/>
      <c r="AX100" s="461"/>
      <c r="AY100" s="462" t="e">
        <f t="shared" si="25"/>
        <v>#DIV/0!</v>
      </c>
      <c r="AZ100" s="465"/>
      <c r="BA100" s="465"/>
      <c r="BB100" s="465"/>
      <c r="BC100" s="461"/>
      <c r="BD100" s="462" t="e">
        <f t="shared" si="26"/>
        <v>#DIV/0!</v>
      </c>
      <c r="BE100" s="465"/>
      <c r="BF100" s="465"/>
      <c r="BG100" s="465"/>
    </row>
    <row r="101" spans="1:59" ht="16.5" customHeight="1" x14ac:dyDescent="0.2">
      <c r="A101" s="483">
        <v>4</v>
      </c>
      <c r="B101" s="484" t="s">
        <v>338</v>
      </c>
      <c r="C101" s="485" t="s">
        <v>240</v>
      </c>
      <c r="D101" s="486" t="s">
        <v>544</v>
      </c>
      <c r="E101" s="486" t="str">
        <f t="shared" si="29"/>
        <v>044001VENT_CTA01</v>
      </c>
      <c r="F101" s="487" t="str">
        <f t="shared" si="11"/>
        <v>044001VENT_CTA01</v>
      </c>
      <c r="G101" s="488" t="str">
        <f t="shared" si="12"/>
        <v>044001VENT_CTA01_Forestier</v>
      </c>
      <c r="H101" s="489" t="s">
        <v>12</v>
      </c>
      <c r="I101" s="489" t="s">
        <v>11</v>
      </c>
      <c r="J101" s="490">
        <v>2</v>
      </c>
      <c r="K101" s="484" t="s">
        <v>537</v>
      </c>
      <c r="L101" s="484" t="s">
        <v>349</v>
      </c>
      <c r="M101" s="491" t="s">
        <v>10</v>
      </c>
      <c r="N101" s="490">
        <v>2</v>
      </c>
      <c r="O101" s="490">
        <v>590</v>
      </c>
      <c r="P101" s="490">
        <v>885</v>
      </c>
      <c r="Q101" s="490">
        <v>48</v>
      </c>
      <c r="R101" s="490"/>
      <c r="S101" s="490" t="s">
        <v>134</v>
      </c>
      <c r="T101" s="490" t="s">
        <v>136</v>
      </c>
      <c r="U101" s="490" t="s">
        <v>138</v>
      </c>
      <c r="V101" s="492" t="s">
        <v>160</v>
      </c>
      <c r="W101" s="491" t="s">
        <v>148</v>
      </c>
      <c r="X101" s="528"/>
      <c r="Y101" s="528"/>
      <c r="Z101" s="529"/>
      <c r="AA101" s="530"/>
      <c r="AB101" s="457">
        <f t="shared" si="27"/>
        <v>0</v>
      </c>
      <c r="AC101" s="458">
        <f>(AB101*N101)*J101</f>
        <v>0</v>
      </c>
      <c r="AD101" s="543"/>
      <c r="AE101" s="458">
        <f t="shared" si="28"/>
        <v>0</v>
      </c>
      <c r="AF101" s="464"/>
      <c r="AG101" s="464"/>
      <c r="AH101" s="465"/>
      <c r="AI101" s="461"/>
      <c r="AJ101" s="462" t="e">
        <f t="shared" si="22"/>
        <v>#DIV/0!</v>
      </c>
      <c r="AK101" s="465"/>
      <c r="AL101" s="465"/>
      <c r="AM101" s="465"/>
      <c r="AN101" s="461"/>
      <c r="AO101" s="462" t="e">
        <f t="shared" si="23"/>
        <v>#DIV/0!</v>
      </c>
      <c r="AP101" s="465"/>
      <c r="AQ101" s="465"/>
      <c r="AR101" s="465"/>
      <c r="AS101" s="461"/>
      <c r="AT101" s="462" t="e">
        <f t="shared" si="24"/>
        <v>#DIV/0!</v>
      </c>
      <c r="AU101" s="465"/>
      <c r="AV101" s="465"/>
      <c r="AW101" s="465"/>
      <c r="AX101" s="461"/>
      <c r="AY101" s="462" t="e">
        <f t="shared" si="25"/>
        <v>#DIV/0!</v>
      </c>
      <c r="AZ101" s="465"/>
      <c r="BA101" s="465"/>
      <c r="BB101" s="465"/>
      <c r="BC101" s="461"/>
      <c r="BD101" s="462" t="e">
        <f t="shared" si="26"/>
        <v>#DIV/0!</v>
      </c>
      <c r="BE101" s="465"/>
      <c r="BF101" s="465"/>
      <c r="BG101" s="465"/>
    </row>
    <row r="102" spans="1:59" ht="16.5" customHeight="1" x14ac:dyDescent="0.2">
      <c r="A102" s="445">
        <v>4</v>
      </c>
      <c r="B102" s="446" t="s">
        <v>338</v>
      </c>
      <c r="C102" s="447" t="s">
        <v>240</v>
      </c>
      <c r="D102" s="448" t="s">
        <v>544</v>
      </c>
      <c r="E102" s="448" t="str">
        <f t="shared" si="29"/>
        <v>044001VENT_CTA02</v>
      </c>
      <c r="F102" s="450" t="str">
        <f t="shared" si="11"/>
        <v>044001VENT_CTA02</v>
      </c>
      <c r="G102" s="451" t="str">
        <f t="shared" si="12"/>
        <v>044001VENT_CTA02_Examen</v>
      </c>
      <c r="H102" s="452" t="s">
        <v>12</v>
      </c>
      <c r="I102" s="452" t="s">
        <v>11</v>
      </c>
      <c r="J102" s="453">
        <v>2</v>
      </c>
      <c r="K102" s="446" t="s">
        <v>538</v>
      </c>
      <c r="L102" s="446" t="s">
        <v>350</v>
      </c>
      <c r="M102" s="454" t="s">
        <v>10</v>
      </c>
      <c r="N102" s="446">
        <v>1</v>
      </c>
      <c r="O102" s="453">
        <v>490</v>
      </c>
      <c r="P102" s="453">
        <v>770</v>
      </c>
      <c r="Q102" s="453">
        <v>48</v>
      </c>
      <c r="R102" s="453"/>
      <c r="S102" s="453" t="s">
        <v>134</v>
      </c>
      <c r="T102" s="453" t="s">
        <v>136</v>
      </c>
      <c r="U102" s="453" t="s">
        <v>138</v>
      </c>
      <c r="V102" s="455" t="s">
        <v>160</v>
      </c>
      <c r="W102" s="456" t="s">
        <v>148</v>
      </c>
      <c r="X102" s="528"/>
      <c r="Y102" s="528"/>
      <c r="Z102" s="529"/>
      <c r="AA102" s="530"/>
      <c r="AB102" s="457">
        <f t="shared" si="27"/>
        <v>0</v>
      </c>
      <c r="AC102" s="458">
        <f>(AB102*N102)*J102</f>
        <v>0</v>
      </c>
      <c r="AD102" s="543"/>
      <c r="AE102" s="458">
        <f t="shared" si="28"/>
        <v>0</v>
      </c>
      <c r="AF102" s="464"/>
      <c r="AG102" s="464"/>
      <c r="AH102" s="465"/>
      <c r="AI102" s="461"/>
      <c r="AJ102" s="462" t="e">
        <f t="shared" si="22"/>
        <v>#DIV/0!</v>
      </c>
      <c r="AK102" s="465"/>
      <c r="AL102" s="465"/>
      <c r="AM102" s="465"/>
      <c r="AN102" s="461"/>
      <c r="AO102" s="462" t="e">
        <f t="shared" si="23"/>
        <v>#DIV/0!</v>
      </c>
      <c r="AP102" s="465"/>
      <c r="AQ102" s="465"/>
      <c r="AR102" s="465"/>
      <c r="AS102" s="461"/>
      <c r="AT102" s="462" t="e">
        <f t="shared" si="24"/>
        <v>#DIV/0!</v>
      </c>
      <c r="AU102" s="465"/>
      <c r="AV102" s="465"/>
      <c r="AW102" s="465"/>
      <c r="AX102" s="461"/>
      <c r="AY102" s="462" t="e">
        <f t="shared" si="25"/>
        <v>#DIV/0!</v>
      </c>
      <c r="AZ102" s="465"/>
      <c r="BA102" s="465"/>
      <c r="BB102" s="465"/>
      <c r="BC102" s="461"/>
      <c r="BD102" s="462" t="e">
        <f t="shared" si="26"/>
        <v>#DIV/0!</v>
      </c>
      <c r="BE102" s="465"/>
      <c r="BF102" s="465"/>
      <c r="BG102" s="465"/>
    </row>
    <row r="103" spans="1:59" ht="16.5" customHeight="1" x14ac:dyDescent="0.2">
      <c r="A103" s="445">
        <v>4</v>
      </c>
      <c r="B103" s="446" t="s">
        <v>338</v>
      </c>
      <c r="C103" s="447" t="s">
        <v>240</v>
      </c>
      <c r="D103" s="448" t="s">
        <v>544</v>
      </c>
      <c r="E103" s="448" t="str">
        <f t="shared" si="29"/>
        <v>044001VENT_CTA03</v>
      </c>
      <c r="F103" s="450" t="str">
        <f t="shared" si="11"/>
        <v>044001VENT_CTA03</v>
      </c>
      <c r="G103" s="451" t="str">
        <f t="shared" si="12"/>
        <v>044001VENT_CTA03_Amphi_Lambler</v>
      </c>
      <c r="H103" s="452" t="s">
        <v>12</v>
      </c>
      <c r="I103" s="452" t="s">
        <v>11</v>
      </c>
      <c r="J103" s="453">
        <v>2</v>
      </c>
      <c r="K103" s="446" t="s">
        <v>539</v>
      </c>
      <c r="L103" s="446" t="s">
        <v>351</v>
      </c>
      <c r="M103" s="454" t="s">
        <v>10</v>
      </c>
      <c r="N103" s="446">
        <v>1</v>
      </c>
      <c r="O103" s="453">
        <v>720</v>
      </c>
      <c r="P103" s="453">
        <v>770</v>
      </c>
      <c r="Q103" s="453">
        <v>48</v>
      </c>
      <c r="R103" s="453"/>
      <c r="S103" s="453" t="s">
        <v>134</v>
      </c>
      <c r="T103" s="453" t="s">
        <v>136</v>
      </c>
      <c r="U103" s="453" t="s">
        <v>138</v>
      </c>
      <c r="V103" s="455" t="s">
        <v>160</v>
      </c>
      <c r="W103" s="456" t="s">
        <v>148</v>
      </c>
      <c r="X103" s="528"/>
      <c r="Y103" s="528"/>
      <c r="Z103" s="529"/>
      <c r="AA103" s="530"/>
      <c r="AB103" s="457">
        <f t="shared" si="27"/>
        <v>0</v>
      </c>
      <c r="AC103" s="458">
        <f>(AB103*N103)*J103</f>
        <v>0</v>
      </c>
      <c r="AD103" s="543"/>
      <c r="AE103" s="458">
        <f t="shared" si="28"/>
        <v>0</v>
      </c>
      <c r="AF103" s="464"/>
      <c r="AG103" s="464"/>
      <c r="AH103" s="465"/>
      <c r="AI103" s="461"/>
      <c r="AJ103" s="462" t="e">
        <f t="shared" si="22"/>
        <v>#DIV/0!</v>
      </c>
      <c r="AK103" s="465"/>
      <c r="AL103" s="465"/>
      <c r="AM103" s="465"/>
      <c r="AN103" s="461"/>
      <c r="AO103" s="462" t="e">
        <f t="shared" si="23"/>
        <v>#DIV/0!</v>
      </c>
      <c r="AP103" s="465"/>
      <c r="AQ103" s="465"/>
      <c r="AR103" s="465"/>
      <c r="AS103" s="461"/>
      <c r="AT103" s="462" t="e">
        <f t="shared" si="24"/>
        <v>#DIV/0!</v>
      </c>
      <c r="AU103" s="465"/>
      <c r="AV103" s="465"/>
      <c r="AW103" s="465"/>
      <c r="AX103" s="461"/>
      <c r="AY103" s="462" t="e">
        <f t="shared" si="25"/>
        <v>#DIV/0!</v>
      </c>
      <c r="AZ103" s="465"/>
      <c r="BA103" s="465"/>
      <c r="BB103" s="465"/>
      <c r="BC103" s="461"/>
      <c r="BD103" s="462" t="e">
        <f t="shared" si="26"/>
        <v>#DIV/0!</v>
      </c>
      <c r="BE103" s="465"/>
      <c r="BF103" s="465"/>
      <c r="BG103" s="465"/>
    </row>
    <row r="104" spans="1:59" ht="16.5" customHeight="1" x14ac:dyDescent="0.2">
      <c r="A104" s="445">
        <v>4</v>
      </c>
      <c r="B104" s="446" t="s">
        <v>338</v>
      </c>
      <c r="C104" s="447" t="s">
        <v>240</v>
      </c>
      <c r="D104" s="448" t="s">
        <v>544</v>
      </c>
      <c r="E104" s="448" t="str">
        <f t="shared" si="29"/>
        <v>044001VENT_CTA04</v>
      </c>
      <c r="F104" s="450" t="str">
        <f t="shared" si="11"/>
        <v>044001VENT_CTA04</v>
      </c>
      <c r="G104" s="451" t="str">
        <f t="shared" si="12"/>
        <v>044001VENT_CTA04_Amphi_80</v>
      </c>
      <c r="H104" s="452" t="s">
        <v>12</v>
      </c>
      <c r="I104" s="452" t="s">
        <v>11</v>
      </c>
      <c r="J104" s="453">
        <v>2</v>
      </c>
      <c r="K104" s="446" t="s">
        <v>540</v>
      </c>
      <c r="L104" s="446" t="s">
        <v>352</v>
      </c>
      <c r="M104" s="454" t="s">
        <v>10</v>
      </c>
      <c r="N104" s="446">
        <v>1</v>
      </c>
      <c r="O104" s="453">
        <v>490</v>
      </c>
      <c r="P104" s="453">
        <v>770</v>
      </c>
      <c r="Q104" s="453">
        <v>48</v>
      </c>
      <c r="R104" s="453"/>
      <c r="S104" s="453" t="s">
        <v>134</v>
      </c>
      <c r="T104" s="453" t="s">
        <v>136</v>
      </c>
      <c r="U104" s="453" t="s">
        <v>138</v>
      </c>
      <c r="V104" s="455" t="s">
        <v>160</v>
      </c>
      <c r="W104" s="456" t="s">
        <v>148</v>
      </c>
      <c r="X104" s="528"/>
      <c r="Y104" s="528"/>
      <c r="Z104" s="529"/>
      <c r="AA104" s="530"/>
      <c r="AB104" s="457">
        <f t="shared" si="27"/>
        <v>0</v>
      </c>
      <c r="AC104" s="458">
        <f>(AB104*N104)*J104</f>
        <v>0</v>
      </c>
      <c r="AD104" s="543"/>
      <c r="AE104" s="458">
        <f t="shared" si="28"/>
        <v>0</v>
      </c>
      <c r="AF104" s="464"/>
      <c r="AG104" s="464"/>
      <c r="AH104" s="465"/>
      <c r="AI104" s="461"/>
      <c r="AJ104" s="462" t="e">
        <f t="shared" si="22"/>
        <v>#DIV/0!</v>
      </c>
      <c r="AK104" s="465"/>
      <c r="AL104" s="465"/>
      <c r="AM104" s="465"/>
      <c r="AN104" s="461"/>
      <c r="AO104" s="462" t="e">
        <f t="shared" si="23"/>
        <v>#DIV/0!</v>
      </c>
      <c r="AP104" s="465"/>
      <c r="AQ104" s="465"/>
      <c r="AR104" s="465"/>
      <c r="AS104" s="461"/>
      <c r="AT104" s="462" t="e">
        <f t="shared" si="24"/>
        <v>#DIV/0!</v>
      </c>
      <c r="AU104" s="465"/>
      <c r="AV104" s="465"/>
      <c r="AW104" s="465"/>
      <c r="AX104" s="461"/>
      <c r="AY104" s="462" t="e">
        <f t="shared" si="25"/>
        <v>#DIV/0!</v>
      </c>
      <c r="AZ104" s="465"/>
      <c r="BA104" s="465"/>
      <c r="BB104" s="465"/>
      <c r="BC104" s="461"/>
      <c r="BD104" s="462" t="e">
        <f t="shared" si="26"/>
        <v>#DIV/0!</v>
      </c>
      <c r="BE104" s="465"/>
      <c r="BF104" s="465"/>
      <c r="BG104" s="465"/>
    </row>
    <row r="105" spans="1:59" ht="16.5" customHeight="1" x14ac:dyDescent="0.2">
      <c r="A105" s="445">
        <v>4</v>
      </c>
      <c r="B105" s="446" t="s">
        <v>338</v>
      </c>
      <c r="C105" s="447" t="s">
        <v>240</v>
      </c>
      <c r="D105" s="448" t="s">
        <v>544</v>
      </c>
      <c r="E105" s="448" t="str">
        <f t="shared" si="29"/>
        <v>044001VENT_CTA05</v>
      </c>
      <c r="F105" s="450" t="str">
        <f t="shared" si="11"/>
        <v>044001VENT_CTA05</v>
      </c>
      <c r="G105" s="451" t="str">
        <f t="shared" si="12"/>
        <v>044001VENT_CTA05_Sconseil</v>
      </c>
      <c r="H105" s="452" t="s">
        <v>12</v>
      </c>
      <c r="I105" s="452" t="s">
        <v>11</v>
      </c>
      <c r="J105" s="453">
        <v>2</v>
      </c>
      <c r="K105" s="446" t="s">
        <v>541</v>
      </c>
      <c r="L105" s="446" t="s">
        <v>353</v>
      </c>
      <c r="M105" s="454" t="s">
        <v>10</v>
      </c>
      <c r="N105" s="446">
        <v>1</v>
      </c>
      <c r="O105" s="453">
        <v>490</v>
      </c>
      <c r="P105" s="453">
        <v>540</v>
      </c>
      <c r="Q105" s="453">
        <v>48</v>
      </c>
      <c r="R105" s="453"/>
      <c r="S105" s="453" t="s">
        <v>134</v>
      </c>
      <c r="T105" s="453" t="s">
        <v>136</v>
      </c>
      <c r="U105" s="453" t="s">
        <v>138</v>
      </c>
      <c r="V105" s="455" t="s">
        <v>160</v>
      </c>
      <c r="W105" s="456" t="s">
        <v>148</v>
      </c>
      <c r="X105" s="528"/>
      <c r="Y105" s="528"/>
      <c r="Z105" s="529"/>
      <c r="AA105" s="530"/>
      <c r="AB105" s="457">
        <f t="shared" si="27"/>
        <v>0</v>
      </c>
      <c r="AC105" s="458">
        <f>(AB105*N105)*J105</f>
        <v>0</v>
      </c>
      <c r="AD105" s="543"/>
      <c r="AE105" s="458">
        <f t="shared" si="28"/>
        <v>0</v>
      </c>
      <c r="AF105" s="464"/>
      <c r="AG105" s="464"/>
      <c r="AH105" s="465"/>
      <c r="AI105" s="461"/>
      <c r="AJ105" s="462" t="e">
        <f t="shared" si="22"/>
        <v>#DIV/0!</v>
      </c>
      <c r="AK105" s="465"/>
      <c r="AL105" s="465"/>
      <c r="AM105" s="465"/>
      <c r="AN105" s="461"/>
      <c r="AO105" s="462" t="e">
        <f t="shared" si="23"/>
        <v>#DIV/0!</v>
      </c>
      <c r="AP105" s="465"/>
      <c r="AQ105" s="465"/>
      <c r="AR105" s="465"/>
      <c r="AS105" s="461"/>
      <c r="AT105" s="462" t="e">
        <f t="shared" si="24"/>
        <v>#DIV/0!</v>
      </c>
      <c r="AU105" s="465"/>
      <c r="AV105" s="465"/>
      <c r="AW105" s="465"/>
      <c r="AX105" s="461"/>
      <c r="AY105" s="462" t="e">
        <f t="shared" si="25"/>
        <v>#DIV/0!</v>
      </c>
      <c r="AZ105" s="465"/>
      <c r="BA105" s="465"/>
      <c r="BB105" s="465"/>
      <c r="BC105" s="461"/>
      <c r="BD105" s="462" t="e">
        <f t="shared" si="26"/>
        <v>#DIV/0!</v>
      </c>
      <c r="BE105" s="465"/>
      <c r="BF105" s="465"/>
      <c r="BG105" s="465"/>
    </row>
    <row r="106" spans="1:59" ht="16.5" customHeight="1" thickBot="1" x14ac:dyDescent="0.25">
      <c r="A106" s="493">
        <v>4</v>
      </c>
      <c r="B106" s="494" t="s">
        <v>338</v>
      </c>
      <c r="C106" s="495" t="s">
        <v>240</v>
      </c>
      <c r="D106" s="496" t="s">
        <v>544</v>
      </c>
      <c r="E106" s="496" t="str">
        <f t="shared" si="29"/>
        <v>044001VENT_CTA06</v>
      </c>
      <c r="F106" s="497" t="str">
        <f t="shared" si="11"/>
        <v>044001VENT_CTA06</v>
      </c>
      <c r="G106" s="498" t="str">
        <f t="shared" si="12"/>
        <v>044001VENT_CTA06_Sconseil</v>
      </c>
      <c r="H106" s="499" t="s">
        <v>12</v>
      </c>
      <c r="I106" s="499" t="s">
        <v>11</v>
      </c>
      <c r="J106" s="501">
        <v>2</v>
      </c>
      <c r="K106" s="494" t="s">
        <v>542</v>
      </c>
      <c r="L106" s="494" t="s">
        <v>353</v>
      </c>
      <c r="M106" s="500" t="s">
        <v>10</v>
      </c>
      <c r="N106" s="494">
        <v>1</v>
      </c>
      <c r="O106" s="501">
        <v>490</v>
      </c>
      <c r="P106" s="501">
        <v>540</v>
      </c>
      <c r="Q106" s="501">
        <v>48</v>
      </c>
      <c r="R106" s="501"/>
      <c r="S106" s="501" t="s">
        <v>134</v>
      </c>
      <c r="T106" s="501" t="s">
        <v>136</v>
      </c>
      <c r="U106" s="501" t="s">
        <v>138</v>
      </c>
      <c r="V106" s="502" t="s">
        <v>160</v>
      </c>
      <c r="W106" s="503" t="s">
        <v>148</v>
      </c>
      <c r="X106" s="531"/>
      <c r="Y106" s="531"/>
      <c r="Z106" s="532"/>
      <c r="AA106" s="533"/>
      <c r="AB106" s="513">
        <f t="shared" si="27"/>
        <v>0</v>
      </c>
      <c r="AC106" s="514">
        <f>(AB106*N106)*J106</f>
        <v>0</v>
      </c>
      <c r="AD106" s="544"/>
      <c r="AE106" s="514">
        <f t="shared" si="28"/>
        <v>0</v>
      </c>
      <c r="AF106" s="515"/>
      <c r="AG106" s="515"/>
      <c r="AH106" s="516"/>
      <c r="AI106" s="517"/>
      <c r="AJ106" s="518" t="e">
        <f t="shared" si="22"/>
        <v>#DIV/0!</v>
      </c>
      <c r="AK106" s="516"/>
      <c r="AL106" s="516"/>
      <c r="AM106" s="516"/>
      <c r="AN106" s="517"/>
      <c r="AO106" s="518" t="e">
        <f t="shared" si="23"/>
        <v>#DIV/0!</v>
      </c>
      <c r="AP106" s="516"/>
      <c r="AQ106" s="516"/>
      <c r="AR106" s="516"/>
      <c r="AS106" s="517"/>
      <c r="AT106" s="518" t="e">
        <f t="shared" si="24"/>
        <v>#DIV/0!</v>
      </c>
      <c r="AU106" s="516"/>
      <c r="AV106" s="516"/>
      <c r="AW106" s="516"/>
      <c r="AX106" s="517"/>
      <c r="AY106" s="518" t="e">
        <f t="shared" si="25"/>
        <v>#DIV/0!</v>
      </c>
      <c r="AZ106" s="516"/>
      <c r="BA106" s="516"/>
      <c r="BB106" s="516"/>
      <c r="BC106" s="517"/>
      <c r="BD106" s="518" t="e">
        <f t="shared" si="26"/>
        <v>#DIV/0!</v>
      </c>
      <c r="BE106" s="516"/>
      <c r="BF106" s="516"/>
      <c r="BG106" s="516"/>
    </row>
    <row r="107" spans="1:59" ht="16.5" customHeight="1" x14ac:dyDescent="0.2">
      <c r="A107" s="483">
        <v>4</v>
      </c>
      <c r="B107" s="484" t="s">
        <v>339</v>
      </c>
      <c r="C107" s="519">
        <v>420002</v>
      </c>
      <c r="D107" s="486" t="s">
        <v>546</v>
      </c>
      <c r="E107" s="486" t="str">
        <f t="shared" si="29"/>
        <v>420002VENT_Bibliotheque</v>
      </c>
      <c r="F107" s="487" t="str">
        <f t="shared" ref="F107:F108" si="30">CONCATENATE(C107,I107,M107,K107)</f>
        <v>420002VENT_Bibliotheque</v>
      </c>
      <c r="G107" s="488" t="str">
        <f t="shared" ref="G107:G108" si="31">CONCATENATE(C107,I107,M107,K107,M107,L107)</f>
        <v>420002VENT_Bibliotheque_Cta01</v>
      </c>
      <c r="H107" s="489" t="s">
        <v>12</v>
      </c>
      <c r="I107" s="489" t="s">
        <v>11</v>
      </c>
      <c r="J107" s="490">
        <v>2</v>
      </c>
      <c r="K107" s="484" t="s">
        <v>355</v>
      </c>
      <c r="L107" s="490" t="s">
        <v>535</v>
      </c>
      <c r="M107" s="491" t="s">
        <v>10</v>
      </c>
      <c r="N107" s="484">
        <v>2</v>
      </c>
      <c r="O107" s="490">
        <v>375</v>
      </c>
      <c r="P107" s="490">
        <v>725</v>
      </c>
      <c r="Q107" s="490">
        <v>25</v>
      </c>
      <c r="R107" s="490" t="s">
        <v>361</v>
      </c>
      <c r="S107" s="490" t="s">
        <v>134</v>
      </c>
      <c r="T107" s="490" t="s">
        <v>137</v>
      </c>
      <c r="U107" s="490" t="s">
        <v>139</v>
      </c>
      <c r="V107" s="492" t="s">
        <v>160</v>
      </c>
      <c r="W107" s="491" t="s">
        <v>154</v>
      </c>
      <c r="X107" s="534"/>
      <c r="Y107" s="534"/>
      <c r="Z107" s="535"/>
      <c r="AA107" s="536"/>
      <c r="AB107" s="520">
        <f t="shared" ref="AB107:AB108" si="32">Z107-(Z107*AA107)</f>
        <v>0</v>
      </c>
      <c r="AC107" s="520">
        <f>(AB107*N107)*J107</f>
        <v>0</v>
      </c>
      <c r="AD107" s="545"/>
      <c r="AE107" s="520">
        <f t="shared" ref="AE107:AE108" si="33">AC107*(AD107+1)</f>
        <v>0</v>
      </c>
      <c r="AF107" s="459">
        <f>SUM(AE107:AE108)</f>
        <v>0</v>
      </c>
      <c r="AG107" s="459">
        <f>AF107/12</f>
        <v>0</v>
      </c>
      <c r="AH107" s="460"/>
      <c r="AI107" s="521"/>
      <c r="AJ107" s="522" t="e">
        <f t="shared" si="22"/>
        <v>#DIV/0!</v>
      </c>
      <c r="AK107" s="460" t="e">
        <f>SUM(AJ107:AJ108)</f>
        <v>#DIV/0!</v>
      </c>
      <c r="AL107" s="460" t="e">
        <f>AK107/12</f>
        <v>#DIV/0!</v>
      </c>
      <c r="AM107" s="460"/>
      <c r="AN107" s="521"/>
      <c r="AO107" s="522" t="e">
        <f t="shared" si="23"/>
        <v>#DIV/0!</v>
      </c>
      <c r="AP107" s="460" t="e">
        <f>SUM(AO107:AO108)</f>
        <v>#DIV/0!</v>
      </c>
      <c r="AQ107" s="460" t="e">
        <f>AP107/12</f>
        <v>#DIV/0!</v>
      </c>
      <c r="AR107" s="460"/>
      <c r="AS107" s="521"/>
      <c r="AT107" s="522" t="e">
        <f t="shared" si="24"/>
        <v>#DIV/0!</v>
      </c>
      <c r="AU107" s="460" t="e">
        <f>SUM(AT107:AT108)</f>
        <v>#DIV/0!</v>
      </c>
      <c r="AV107" s="460" t="e">
        <f>AU107/12</f>
        <v>#DIV/0!</v>
      </c>
      <c r="AW107" s="460"/>
      <c r="AX107" s="521"/>
      <c r="AY107" s="522" t="e">
        <f t="shared" si="25"/>
        <v>#DIV/0!</v>
      </c>
      <c r="AZ107" s="460" t="e">
        <f>SUM(AY107:AY108)</f>
        <v>#DIV/0!</v>
      </c>
      <c r="BA107" s="460" t="e">
        <f>AZ107/12</f>
        <v>#DIV/0!</v>
      </c>
      <c r="BB107" s="460"/>
      <c r="BC107" s="521"/>
      <c r="BD107" s="522" t="e">
        <f t="shared" si="26"/>
        <v>#DIV/0!</v>
      </c>
      <c r="BE107" s="460" t="e">
        <f>SUM(BD107:BD108)</f>
        <v>#DIV/0!</v>
      </c>
      <c r="BF107" s="460" t="e">
        <f>BE107/12</f>
        <v>#DIV/0!</v>
      </c>
      <c r="BG107" s="460"/>
    </row>
    <row r="108" spans="1:59" ht="16.5" customHeight="1" thickBot="1" x14ac:dyDescent="0.25">
      <c r="A108" s="493">
        <v>4</v>
      </c>
      <c r="B108" s="494" t="s">
        <v>340</v>
      </c>
      <c r="C108" s="495" t="s">
        <v>272</v>
      </c>
      <c r="D108" s="496" t="s">
        <v>546</v>
      </c>
      <c r="E108" s="496" t="str">
        <f t="shared" si="29"/>
        <v>420001VENT_Amphi</v>
      </c>
      <c r="F108" s="497" t="str">
        <f t="shared" si="30"/>
        <v>420001VENT_Amphi</v>
      </c>
      <c r="G108" s="498" t="str">
        <f t="shared" si="31"/>
        <v>420001VENT_Amphi_Cta02</v>
      </c>
      <c r="H108" s="499" t="s">
        <v>12</v>
      </c>
      <c r="I108" s="499" t="s">
        <v>11</v>
      </c>
      <c r="J108" s="501">
        <v>2</v>
      </c>
      <c r="K108" s="494" t="s">
        <v>341</v>
      </c>
      <c r="L108" s="499" t="s">
        <v>536</v>
      </c>
      <c r="M108" s="500" t="s">
        <v>10</v>
      </c>
      <c r="N108" s="494">
        <v>1</v>
      </c>
      <c r="O108" s="501">
        <v>287</v>
      </c>
      <c r="P108" s="501">
        <v>592</v>
      </c>
      <c r="Q108" s="501">
        <v>25</v>
      </c>
      <c r="R108" s="501" t="s">
        <v>357</v>
      </c>
      <c r="S108" s="512" t="s">
        <v>134</v>
      </c>
      <c r="T108" s="501" t="s">
        <v>136</v>
      </c>
      <c r="U108" s="501" t="s">
        <v>138</v>
      </c>
      <c r="V108" s="502" t="s">
        <v>158</v>
      </c>
      <c r="W108" s="503" t="s">
        <v>154</v>
      </c>
      <c r="X108" s="537"/>
      <c r="Y108" s="537"/>
      <c r="Z108" s="538"/>
      <c r="AA108" s="539"/>
      <c r="AB108" s="523">
        <f t="shared" si="32"/>
        <v>0</v>
      </c>
      <c r="AC108" s="524">
        <f>(AB108*N108)*J108</f>
        <v>0</v>
      </c>
      <c r="AD108" s="546"/>
      <c r="AE108" s="524">
        <f t="shared" si="33"/>
        <v>0</v>
      </c>
      <c r="AF108" s="515"/>
      <c r="AG108" s="515"/>
      <c r="AH108" s="516"/>
      <c r="AI108" s="525"/>
      <c r="AJ108" s="526" t="e">
        <f t="shared" si="22"/>
        <v>#DIV/0!</v>
      </c>
      <c r="AK108" s="516"/>
      <c r="AL108" s="516"/>
      <c r="AM108" s="516"/>
      <c r="AN108" s="525"/>
      <c r="AO108" s="526" t="e">
        <f t="shared" si="23"/>
        <v>#DIV/0!</v>
      </c>
      <c r="AP108" s="516"/>
      <c r="AQ108" s="516"/>
      <c r="AR108" s="516"/>
      <c r="AS108" s="525"/>
      <c r="AT108" s="526" t="e">
        <f t="shared" si="24"/>
        <v>#DIV/0!</v>
      </c>
      <c r="AU108" s="516"/>
      <c r="AV108" s="516"/>
      <c r="AW108" s="516"/>
      <c r="AX108" s="525"/>
      <c r="AY108" s="526" t="e">
        <f t="shared" si="25"/>
        <v>#DIV/0!</v>
      </c>
      <c r="AZ108" s="516"/>
      <c r="BA108" s="516"/>
      <c r="BB108" s="516"/>
      <c r="BC108" s="525"/>
      <c r="BD108" s="526" t="e">
        <f t="shared" si="26"/>
        <v>#DIV/0!</v>
      </c>
      <c r="BE108" s="516"/>
      <c r="BF108" s="516"/>
      <c r="BG108" s="516"/>
    </row>
    <row r="109" spans="1:59" x14ac:dyDescent="0.2">
      <c r="X109" s="540"/>
      <c r="Y109" s="540"/>
      <c r="Z109" s="541"/>
      <c r="AA109" s="542"/>
      <c r="AE109" s="527">
        <f>SUM(AE20:AE108)</f>
        <v>0</v>
      </c>
      <c r="AF109" s="527">
        <f t="shared" ref="AF109:BG109" si="34">SUM(AF20:AF108)</f>
        <v>0</v>
      </c>
      <c r="AG109" s="527">
        <f t="shared" si="34"/>
        <v>0</v>
      </c>
      <c r="AH109" s="527">
        <f t="shared" si="34"/>
        <v>0</v>
      </c>
      <c r="AI109" s="527">
        <f t="shared" si="34"/>
        <v>0</v>
      </c>
      <c r="AJ109" s="527" t="e">
        <f t="shared" si="34"/>
        <v>#DIV/0!</v>
      </c>
      <c r="AK109" s="527" t="e">
        <f t="shared" si="34"/>
        <v>#DIV/0!</v>
      </c>
      <c r="AL109" s="527" t="e">
        <f t="shared" si="34"/>
        <v>#DIV/0!</v>
      </c>
      <c r="AM109" s="527">
        <f t="shared" si="34"/>
        <v>0</v>
      </c>
      <c r="AN109" s="527">
        <f t="shared" si="34"/>
        <v>0</v>
      </c>
      <c r="AO109" s="527" t="e">
        <f t="shared" si="34"/>
        <v>#DIV/0!</v>
      </c>
      <c r="AP109" s="527" t="e">
        <f t="shared" si="34"/>
        <v>#DIV/0!</v>
      </c>
      <c r="AQ109" s="527" t="e">
        <f t="shared" si="34"/>
        <v>#DIV/0!</v>
      </c>
      <c r="AR109" s="527">
        <f t="shared" si="34"/>
        <v>0</v>
      </c>
      <c r="AS109" s="527">
        <f t="shared" si="34"/>
        <v>0</v>
      </c>
      <c r="AT109" s="527" t="e">
        <f t="shared" si="34"/>
        <v>#DIV/0!</v>
      </c>
      <c r="AU109" s="527" t="e">
        <f t="shared" si="34"/>
        <v>#DIV/0!</v>
      </c>
      <c r="AV109" s="527" t="e">
        <f t="shared" si="34"/>
        <v>#DIV/0!</v>
      </c>
      <c r="AW109" s="527">
        <f t="shared" si="34"/>
        <v>0</v>
      </c>
      <c r="AX109" s="527">
        <f t="shared" si="34"/>
        <v>0</v>
      </c>
      <c r="AY109" s="527" t="e">
        <f t="shared" si="34"/>
        <v>#DIV/0!</v>
      </c>
      <c r="AZ109" s="527" t="e">
        <f t="shared" si="34"/>
        <v>#DIV/0!</v>
      </c>
      <c r="BA109" s="527" t="e">
        <f t="shared" si="34"/>
        <v>#DIV/0!</v>
      </c>
      <c r="BB109" s="527">
        <f t="shared" si="34"/>
        <v>0</v>
      </c>
      <c r="BC109" s="527">
        <f t="shared" si="34"/>
        <v>0</v>
      </c>
      <c r="BD109" s="527" t="e">
        <f t="shared" si="34"/>
        <v>#DIV/0!</v>
      </c>
      <c r="BE109" s="527" t="e">
        <f t="shared" si="34"/>
        <v>#DIV/0!</v>
      </c>
      <c r="BF109" s="527" t="e">
        <f t="shared" si="34"/>
        <v>#DIV/0!</v>
      </c>
      <c r="BG109" s="527">
        <f t="shared" si="34"/>
        <v>0</v>
      </c>
    </row>
  </sheetData>
  <sheetProtection algorithmName="SHA-512" hashValue="mrL3vV/VwT85l5saDYGAi00rD7ZqaRIIxuVPlCYs8Zess2WAp6RDs1xdaX6Cx3ZQQE8ELb8avo0Qaf0tSK19qQ==" saltValue="J4zmcrE+KL4dyKkj8m5NFQ==" spinCount="100000" sheet="1" objects="1" scenarios="1"/>
  <autoFilter ref="A19:BG108"/>
  <mergeCells count="51">
    <mergeCell ref="E83:E86"/>
    <mergeCell ref="E88:E90"/>
    <mergeCell ref="E91:E94"/>
    <mergeCell ref="E96:E99"/>
    <mergeCell ref="E20:E39"/>
    <mergeCell ref="E40:E64"/>
    <mergeCell ref="E69:E71"/>
    <mergeCell ref="E74:E77"/>
    <mergeCell ref="E78:E81"/>
    <mergeCell ref="BE20:BE106"/>
    <mergeCell ref="BF20:BF106"/>
    <mergeCell ref="BG20:BG106"/>
    <mergeCell ref="BE107:BE108"/>
    <mergeCell ref="BF107:BF108"/>
    <mergeCell ref="BG107:BG108"/>
    <mergeCell ref="AZ20:AZ106"/>
    <mergeCell ref="BA20:BA106"/>
    <mergeCell ref="BB20:BB106"/>
    <mergeCell ref="AZ107:AZ108"/>
    <mergeCell ref="BA107:BA108"/>
    <mergeCell ref="BB107:BB108"/>
    <mergeCell ref="AU20:AU106"/>
    <mergeCell ref="AV20:AV106"/>
    <mergeCell ref="AW20:AW106"/>
    <mergeCell ref="AU107:AU108"/>
    <mergeCell ref="AV107:AV108"/>
    <mergeCell ref="AW107:AW108"/>
    <mergeCell ref="AP20:AP106"/>
    <mergeCell ref="AQ20:AQ106"/>
    <mergeCell ref="AR20:AR106"/>
    <mergeCell ref="AP107:AP108"/>
    <mergeCell ref="AQ107:AQ108"/>
    <mergeCell ref="AR107:AR108"/>
    <mergeCell ref="AK20:AK106"/>
    <mergeCell ref="AL20:AL106"/>
    <mergeCell ref="AM20:AM106"/>
    <mergeCell ref="AK107:AK108"/>
    <mergeCell ref="AL107:AL108"/>
    <mergeCell ref="AM107:AM108"/>
    <mergeCell ref="AF20:AF106"/>
    <mergeCell ref="AG20:AG106"/>
    <mergeCell ref="AH20:AH106"/>
    <mergeCell ref="AF107:AF108"/>
    <mergeCell ref="AG107:AG108"/>
    <mergeCell ref="AH107:AH108"/>
    <mergeCell ref="A2:C2"/>
    <mergeCell ref="A4:C4"/>
    <mergeCell ref="A6:B6"/>
    <mergeCell ref="A7:C7"/>
    <mergeCell ref="N18:W18"/>
    <mergeCell ref="X18:AA18"/>
  </mergeCells>
  <conditionalFormatting sqref="F20:F64 F66:F108">
    <cfRule type="expression" dxfId="53" priority="12">
      <formula>ISBLANK(#REF!)</formula>
    </cfRule>
  </conditionalFormatting>
  <conditionalFormatting sqref="F65">
    <cfRule type="expression" dxfId="52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Liste_D!$B$2:$B$62</xm:f>
          </x14:formula1>
          <xm:sqref>I20:I108</xm:sqref>
        </x14:dataValidation>
        <x14:dataValidation type="list" allowBlank="1" showInputMessage="1" showErrorMessage="1">
          <x14:formula1>
            <xm:f>Liste_D!$E$2:$E$7</xm:f>
          </x14:formula1>
          <xm:sqref>S20:S108</xm:sqref>
        </x14:dataValidation>
        <x14:dataValidation type="list" allowBlank="1" showInputMessage="1" showErrorMessage="1">
          <x14:formula1>
            <xm:f>Liste_D!$F$2:$F$5</xm:f>
          </x14:formula1>
          <xm:sqref>T20:T108</xm:sqref>
        </x14:dataValidation>
        <x14:dataValidation type="list" allowBlank="1" showInputMessage="1" showErrorMessage="1">
          <x14:formula1>
            <xm:f>Liste_D!$H$2:$H$18</xm:f>
          </x14:formula1>
          <xm:sqref>U20:U108</xm:sqref>
        </x14:dataValidation>
        <x14:dataValidation type="list" allowBlank="1" showInputMessage="1" showErrorMessage="1">
          <x14:formula1>
            <xm:f>Liste_D!$I$2:$I$18</xm:f>
          </x14:formula1>
          <xm:sqref>V20:V108</xm:sqref>
        </x14:dataValidation>
        <x14:dataValidation type="list" allowBlank="1" showInputMessage="1" showErrorMessage="1">
          <x14:formula1>
            <xm:f>Liste_D!$G$2:$G$13</xm:f>
          </x14:formula1>
          <xm:sqref>W20:W108</xm:sqref>
        </x14:dataValidation>
        <x14:dataValidation type="list" allowBlank="1" showInputMessage="1" showErrorMessage="1">
          <x14:formula1>
            <xm:f>Liste_D!$A$2:$A$17</xm:f>
          </x14:formula1>
          <xm:sqref>H20:H108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0"/>
  <sheetViews>
    <sheetView topLeftCell="E1" zoomScaleNormal="100" workbookViewId="0">
      <selection activeCell="O20" sqref="O20:O31"/>
    </sheetView>
  </sheetViews>
  <sheetFormatPr baseColWidth="10" defaultColWidth="10.85546875" defaultRowHeight="15.75" outlineLevelRow="1" outlineLevelCol="1" x14ac:dyDescent="0.3"/>
  <cols>
    <col min="1" max="1" width="14.28515625" style="3" bestFit="1" customWidth="1"/>
    <col min="2" max="2" width="24" style="3" bestFit="1" customWidth="1"/>
    <col min="3" max="3" width="9" style="3" bestFit="1" customWidth="1"/>
    <col min="4" max="4" width="15.85546875" style="3" bestFit="1" customWidth="1"/>
    <col min="5" max="5" width="16.5703125" style="29" bestFit="1" customWidth="1"/>
    <col min="6" max="6" width="37.85546875" style="3" bestFit="1" customWidth="1" outlineLevel="1"/>
    <col min="7" max="8" width="13.140625" style="3" bestFit="1" customWidth="1" outlineLevel="1"/>
    <col min="9" max="9" width="13.85546875" style="3" bestFit="1" customWidth="1" outlineLevel="1"/>
    <col min="10" max="10" width="13" style="3" bestFit="1" customWidth="1" outlineLevel="1"/>
    <col min="11" max="11" width="10.85546875" style="3" hidden="1" customWidth="1" outlineLevel="1"/>
    <col min="12" max="12" width="16.42578125" style="4" bestFit="1" customWidth="1" outlineLevel="1"/>
    <col min="13" max="13" width="15.5703125" style="5" bestFit="1" customWidth="1"/>
    <col min="14" max="14" width="13.42578125" style="6" bestFit="1" customWidth="1"/>
    <col min="15" max="15" width="13.85546875" style="5" bestFit="1" customWidth="1" outlineLevel="1"/>
    <col min="16" max="16" width="14.85546875" style="5" bestFit="1" customWidth="1" outlineLevel="1"/>
    <col min="17" max="17" width="16.7109375" style="5" bestFit="1" customWidth="1"/>
    <col min="18" max="18" width="15.140625" style="5" bestFit="1" customWidth="1"/>
    <col min="19" max="19" width="0" style="5" hidden="1" customWidth="1"/>
    <col min="20" max="20" width="2.7109375" style="5" hidden="1" customWidth="1"/>
    <col min="21" max="21" width="11" style="5" hidden="1" customWidth="1" outlineLevel="1"/>
    <col min="22" max="25" width="13.140625" style="5" hidden="1" customWidth="1" outlineLevel="1"/>
    <col min="26" max="26" width="2.42578125" style="5" hidden="1" customWidth="1"/>
    <col min="27" max="27" width="11" style="5" hidden="1" customWidth="1" outlineLevel="1"/>
    <col min="28" max="28" width="12.140625" style="5" hidden="1" customWidth="1" outlineLevel="1"/>
    <col min="29" max="31" width="10.85546875" style="5" hidden="1" customWidth="1" outlineLevel="1"/>
    <col min="32" max="32" width="2.5703125" style="5" hidden="1" customWidth="1"/>
    <col min="33" max="33" width="11" style="5" hidden="1" customWidth="1" outlineLevel="1"/>
    <col min="34" max="34" width="12.140625" style="5" hidden="1" customWidth="1" outlineLevel="1"/>
    <col min="35" max="36" width="12.85546875" style="5" hidden="1" customWidth="1" outlineLevel="1"/>
    <col min="37" max="37" width="10.85546875" style="5" hidden="1" customWidth="1" outlineLevel="1"/>
    <col min="38" max="38" width="3.140625" style="5" hidden="1" customWidth="1"/>
    <col min="39" max="39" width="11" style="5" hidden="1" customWidth="1" outlineLevel="1"/>
    <col min="40" max="40" width="12.140625" style="5" hidden="1" customWidth="1" outlineLevel="1"/>
    <col min="41" max="43" width="10.85546875" style="5" hidden="1" customWidth="1" outlineLevel="1"/>
    <col min="44" max="44" width="3.42578125" style="5" hidden="1" customWidth="1"/>
    <col min="45" max="45" width="11" style="5" hidden="1" customWidth="1" outlineLevel="1" collapsed="1"/>
    <col min="46" max="46" width="12.140625" style="5" hidden="1" customWidth="1" outlineLevel="1"/>
    <col min="47" max="48" width="10.85546875" style="3" hidden="1" customWidth="1" outlineLevel="1"/>
    <col min="49" max="49" width="7.140625" style="3" hidden="1" customWidth="1" outlineLevel="1"/>
    <col min="50" max="50" width="10.85546875" style="3" collapsed="1"/>
    <col min="51" max="16384" width="10.85546875" style="3"/>
  </cols>
  <sheetData>
    <row r="1" spans="1:5" x14ac:dyDescent="0.3">
      <c r="A1" s="547" t="s">
        <v>566</v>
      </c>
      <c r="B1" s="547"/>
      <c r="C1" s="547"/>
    </row>
    <row r="2" spans="1:5" hidden="1" outlineLevel="1" x14ac:dyDescent="0.3">
      <c r="A2" s="172" t="s">
        <v>21</v>
      </c>
      <c r="B2" s="172"/>
      <c r="C2" s="172"/>
      <c r="D2" s="1"/>
      <c r="E2" s="2"/>
    </row>
    <row r="3" spans="1:5" hidden="1" outlineLevel="1" x14ac:dyDescent="0.3">
      <c r="A3" s="1"/>
      <c r="B3" s="1"/>
      <c r="C3" s="1"/>
      <c r="D3" s="1"/>
      <c r="E3" s="2"/>
    </row>
    <row r="4" spans="1:5" hidden="1" outlineLevel="1" x14ac:dyDescent="0.3">
      <c r="A4" s="164" t="s">
        <v>22</v>
      </c>
      <c r="B4" s="165"/>
      <c r="C4" s="165"/>
      <c r="D4" s="1"/>
      <c r="E4" s="2"/>
    </row>
    <row r="5" spans="1:5" hidden="1" outlineLevel="1" x14ac:dyDescent="0.3">
      <c r="A5" s="7"/>
      <c r="B5" s="1"/>
      <c r="C5" s="1"/>
      <c r="D5" s="1"/>
      <c r="E5" s="2"/>
    </row>
    <row r="6" spans="1:5" hidden="1" outlineLevel="1" x14ac:dyDescent="0.3">
      <c r="A6" s="166" t="s">
        <v>23</v>
      </c>
      <c r="B6" s="167"/>
      <c r="C6" s="1"/>
      <c r="D6" s="1"/>
      <c r="E6" s="2"/>
    </row>
    <row r="7" spans="1:5" hidden="1" outlineLevel="1" x14ac:dyDescent="0.3">
      <c r="A7" s="168" t="s">
        <v>24</v>
      </c>
      <c r="B7" s="169"/>
      <c r="C7" s="169"/>
      <c r="D7" s="1"/>
      <c r="E7" s="2"/>
    </row>
    <row r="8" spans="1:5" ht="16.5" hidden="1" outlineLevel="1" thickBot="1" x14ac:dyDescent="0.35">
      <c r="A8" s="1"/>
      <c r="B8" s="1"/>
      <c r="C8" s="1"/>
      <c r="D8" s="1"/>
      <c r="E8" s="2"/>
    </row>
    <row r="9" spans="1:5" ht="16.5" hidden="1" outlineLevel="1" thickBot="1" x14ac:dyDescent="0.35">
      <c r="A9" s="1"/>
      <c r="B9" s="1"/>
      <c r="C9" s="1"/>
      <c r="D9" s="8" t="s">
        <v>25</v>
      </c>
      <c r="E9" s="9" t="s">
        <v>26</v>
      </c>
    </row>
    <row r="10" spans="1:5" hidden="1" outlineLevel="1" x14ac:dyDescent="0.3">
      <c r="A10" s="10" t="s">
        <v>27</v>
      </c>
      <c r="B10" s="11" t="s">
        <v>28</v>
      </c>
      <c r="C10" s="73" t="s">
        <v>29</v>
      </c>
      <c r="D10" s="12"/>
      <c r="E10" s="13"/>
    </row>
    <row r="11" spans="1:5" hidden="1" outlineLevel="1" x14ac:dyDescent="0.3">
      <c r="A11" s="14" t="s">
        <v>30</v>
      </c>
      <c r="B11" s="15" t="s">
        <v>31</v>
      </c>
      <c r="C11" s="75" t="s">
        <v>32</v>
      </c>
      <c r="D11" s="16"/>
      <c r="E11" s="17" t="e">
        <f>0.15+0.85*$D$11/$D$10</f>
        <v>#DIV/0!</v>
      </c>
    </row>
    <row r="12" spans="1:5" hidden="1" outlineLevel="1" x14ac:dyDescent="0.3">
      <c r="A12" s="18"/>
      <c r="B12" s="15" t="s">
        <v>33</v>
      </c>
      <c r="C12" s="75" t="s">
        <v>32</v>
      </c>
      <c r="D12" s="19"/>
      <c r="E12" s="20" t="e">
        <f>0.15+0.85*$D$12/$D$10</f>
        <v>#DIV/0!</v>
      </c>
    </row>
    <row r="13" spans="1:5" hidden="1" outlineLevel="1" x14ac:dyDescent="0.3">
      <c r="A13" s="18"/>
      <c r="B13" s="15" t="s">
        <v>34</v>
      </c>
      <c r="C13" s="75" t="s">
        <v>32</v>
      </c>
      <c r="D13" s="21"/>
      <c r="E13" s="22" t="e">
        <f>0.15+0.85*$D$13/$D$10</f>
        <v>#DIV/0!</v>
      </c>
    </row>
    <row r="14" spans="1:5" hidden="1" outlineLevel="1" x14ac:dyDescent="0.3">
      <c r="A14" s="18"/>
      <c r="B14" s="15" t="s">
        <v>35</v>
      </c>
      <c r="C14" s="75" t="s">
        <v>32</v>
      </c>
      <c r="D14" s="23"/>
      <c r="E14" s="24" t="e">
        <f>0.15+0.85*$D$14/$D$10</f>
        <v>#DIV/0!</v>
      </c>
    </row>
    <row r="15" spans="1:5" ht="16.5" hidden="1" outlineLevel="1" thickBot="1" x14ac:dyDescent="0.35">
      <c r="A15" s="25"/>
      <c r="B15" s="26" t="s">
        <v>36</v>
      </c>
      <c r="C15" s="76" t="s">
        <v>32</v>
      </c>
      <c r="D15" s="27"/>
      <c r="E15" s="28" t="e">
        <f>0.15+0.85*$D$15/$D$10</f>
        <v>#DIV/0!</v>
      </c>
    </row>
    <row r="16" spans="1:5" hidden="1" outlineLevel="1" x14ac:dyDescent="0.3"/>
    <row r="17" spans="1:49" outlineLevel="1" x14ac:dyDescent="0.3"/>
    <row r="18" spans="1:49" ht="16.5" thickBot="1" x14ac:dyDescent="0.35">
      <c r="M18" s="173" t="s">
        <v>50</v>
      </c>
      <c r="N18" s="173"/>
    </row>
    <row r="19" spans="1:49" s="319" customFormat="1" ht="64.5" thickBot="1" x14ac:dyDescent="0.3">
      <c r="A19" s="548" t="s">
        <v>0</v>
      </c>
      <c r="B19" s="549" t="s">
        <v>1</v>
      </c>
      <c r="C19" s="549" t="s">
        <v>2</v>
      </c>
      <c r="D19" s="549" t="s">
        <v>550</v>
      </c>
      <c r="E19" s="549" t="s">
        <v>213</v>
      </c>
      <c r="F19" s="550" t="s">
        <v>4</v>
      </c>
      <c r="G19" s="549" t="s">
        <v>5</v>
      </c>
      <c r="H19" s="549" t="s">
        <v>6</v>
      </c>
      <c r="I19" s="549" t="s">
        <v>8</v>
      </c>
      <c r="J19" s="549" t="s">
        <v>9</v>
      </c>
      <c r="K19" s="551" t="s">
        <v>10</v>
      </c>
      <c r="L19" s="552" t="s">
        <v>7</v>
      </c>
      <c r="M19" s="553" t="s">
        <v>218</v>
      </c>
      <c r="N19" s="554" t="s">
        <v>37</v>
      </c>
      <c r="O19" s="555" t="s">
        <v>39</v>
      </c>
      <c r="P19" s="556" t="s">
        <v>38</v>
      </c>
      <c r="Q19" s="556" t="s">
        <v>52</v>
      </c>
      <c r="R19" s="556" t="s">
        <v>51</v>
      </c>
      <c r="S19" s="557" t="s">
        <v>53</v>
      </c>
      <c r="T19" s="204"/>
      <c r="U19" s="205" t="s">
        <v>41</v>
      </c>
      <c r="V19" s="206" t="s">
        <v>40</v>
      </c>
      <c r="W19" s="206" t="s">
        <v>221</v>
      </c>
      <c r="X19" s="206" t="s">
        <v>55</v>
      </c>
      <c r="Y19" s="207" t="s">
        <v>54</v>
      </c>
      <c r="Z19" s="208"/>
      <c r="AA19" s="209" t="s">
        <v>43</v>
      </c>
      <c r="AB19" s="210" t="s">
        <v>42</v>
      </c>
      <c r="AC19" s="210" t="s">
        <v>223</v>
      </c>
      <c r="AD19" s="210" t="s">
        <v>222</v>
      </c>
      <c r="AE19" s="211" t="s">
        <v>56</v>
      </c>
      <c r="AF19" s="212"/>
      <c r="AG19" s="213" t="s">
        <v>45</v>
      </c>
      <c r="AH19" s="214" t="s">
        <v>44</v>
      </c>
      <c r="AI19" s="214" t="s">
        <v>61</v>
      </c>
      <c r="AJ19" s="214" t="s">
        <v>60</v>
      </c>
      <c r="AK19" s="215" t="s">
        <v>57</v>
      </c>
      <c r="AL19" s="216"/>
      <c r="AM19" s="217" t="s">
        <v>47</v>
      </c>
      <c r="AN19" s="218" t="s">
        <v>46</v>
      </c>
      <c r="AO19" s="218" t="s">
        <v>63</v>
      </c>
      <c r="AP19" s="218" t="s">
        <v>62</v>
      </c>
      <c r="AQ19" s="219" t="s">
        <v>58</v>
      </c>
      <c r="AR19" s="220"/>
      <c r="AS19" s="221" t="s">
        <v>49</v>
      </c>
      <c r="AT19" s="222" t="s">
        <v>48</v>
      </c>
      <c r="AU19" s="223" t="s">
        <v>65</v>
      </c>
      <c r="AV19" s="223" t="s">
        <v>64</v>
      </c>
      <c r="AW19" s="224" t="s">
        <v>59</v>
      </c>
    </row>
    <row r="20" spans="1:49" s="563" customFormat="1" ht="14.1" customHeight="1" x14ac:dyDescent="0.25">
      <c r="A20" s="140">
        <v>4</v>
      </c>
      <c r="B20" s="152" t="s">
        <v>239</v>
      </c>
      <c r="C20" s="152" t="s">
        <v>240</v>
      </c>
      <c r="D20" s="152" t="s">
        <v>544</v>
      </c>
      <c r="E20" s="228" t="str">
        <f t="shared" ref="E20:E39" si="0">CONCATENATE(C20,H20,K20,I20)</f>
        <v>044001ECLS_Batiment</v>
      </c>
      <c r="F20" s="141" t="s">
        <v>385</v>
      </c>
      <c r="G20" s="230" t="s">
        <v>69</v>
      </c>
      <c r="H20" s="228" t="s">
        <v>79</v>
      </c>
      <c r="I20" s="230" t="s">
        <v>383</v>
      </c>
      <c r="J20" s="230"/>
      <c r="K20" s="232" t="s">
        <v>10</v>
      </c>
      <c r="L20" s="558">
        <v>1</v>
      </c>
      <c r="M20" s="577"/>
      <c r="N20" s="583"/>
      <c r="O20" s="615">
        <f>M20*(N20+1)</f>
        <v>0</v>
      </c>
      <c r="P20" s="616">
        <f t="shared" ref="P20:P39" si="1">O20/12</f>
        <v>0</v>
      </c>
      <c r="Q20" s="617">
        <f>SUM(O20:O31)</f>
        <v>0</v>
      </c>
      <c r="R20" s="618">
        <f>SUM(P20:P31)</f>
        <v>0</v>
      </c>
      <c r="S20" s="561"/>
      <c r="T20" s="562"/>
      <c r="U20" s="233" t="e">
        <f t="shared" ref="U20:U39" si="2">O20*$E$11</f>
        <v>#DIV/0!</v>
      </c>
      <c r="V20" s="234" t="e">
        <f t="shared" ref="V20:V39" si="3">U20/12</f>
        <v>#DIV/0!</v>
      </c>
      <c r="W20" s="559" t="e">
        <f>SUM(U20:U31)</f>
        <v>#DIV/0!</v>
      </c>
      <c r="X20" s="560" t="e">
        <f>SUM(V20:V31)</f>
        <v>#DIV/0!</v>
      </c>
      <c r="Y20" s="561"/>
      <c r="Z20" s="562"/>
      <c r="AA20" s="233" t="e">
        <f t="shared" ref="AA20:AA39" si="4">O20*$E$12</f>
        <v>#DIV/0!</v>
      </c>
      <c r="AB20" s="234" t="e">
        <f t="shared" ref="AB20:AB39" si="5">AA20/12</f>
        <v>#DIV/0!</v>
      </c>
      <c r="AC20" s="559" t="e">
        <f>SUM(AA20:AA31)</f>
        <v>#DIV/0!</v>
      </c>
      <c r="AD20" s="560" t="e">
        <f>SUM(AB20:AB31)</f>
        <v>#DIV/0!</v>
      </c>
      <c r="AE20" s="561"/>
      <c r="AF20" s="562"/>
      <c r="AG20" s="233" t="e">
        <f t="shared" ref="AG20:AG39" si="6">O20*$E$13</f>
        <v>#DIV/0!</v>
      </c>
      <c r="AH20" s="234" t="e">
        <f t="shared" ref="AH20:AH39" si="7">AG20/12</f>
        <v>#DIV/0!</v>
      </c>
      <c r="AI20" s="559" t="e">
        <f>SUM(AG20:AG31)</f>
        <v>#DIV/0!</v>
      </c>
      <c r="AJ20" s="560" t="e">
        <f>SUM(AH20:AH31)</f>
        <v>#DIV/0!</v>
      </c>
      <c r="AK20" s="561"/>
      <c r="AL20" s="562"/>
      <c r="AM20" s="233" t="e">
        <f t="shared" ref="AM20:AM39" si="8">O20*$E$14</f>
        <v>#DIV/0!</v>
      </c>
      <c r="AN20" s="234" t="e">
        <f t="shared" ref="AN20:AN39" si="9">AM20/12</f>
        <v>#DIV/0!</v>
      </c>
      <c r="AO20" s="559" t="e">
        <f>SUM(AM20:AM31)</f>
        <v>#DIV/0!</v>
      </c>
      <c r="AP20" s="560" t="e">
        <f>SUM(AN20:AN31)</f>
        <v>#DIV/0!</v>
      </c>
      <c r="AQ20" s="561"/>
      <c r="AR20" s="562"/>
      <c r="AS20" s="233" t="e">
        <f t="shared" ref="AS20:AS39" si="10">O20*$E$15</f>
        <v>#DIV/0!</v>
      </c>
      <c r="AT20" s="234" t="e">
        <f t="shared" ref="AT20:AT39" si="11">AS20/12</f>
        <v>#DIV/0!</v>
      </c>
      <c r="AU20" s="559" t="e">
        <f>SUM(AS20:AS31)</f>
        <v>#DIV/0!</v>
      </c>
      <c r="AV20" s="560" t="e">
        <f>SUM(AT20:AT31)</f>
        <v>#DIV/0!</v>
      </c>
      <c r="AW20" s="561"/>
    </row>
    <row r="21" spans="1:49" s="563" customFormat="1" ht="14.1" customHeight="1" x14ac:dyDescent="0.25">
      <c r="A21" s="142">
        <v>4</v>
      </c>
      <c r="B21" s="153" t="s">
        <v>241</v>
      </c>
      <c r="C21" s="153" t="s">
        <v>242</v>
      </c>
      <c r="D21" s="153" t="s">
        <v>544</v>
      </c>
      <c r="E21" s="159" t="str">
        <f t="shared" si="0"/>
        <v>044007ECLS_Batiment</v>
      </c>
      <c r="F21" s="143" t="s">
        <v>385</v>
      </c>
      <c r="G21" s="244" t="s">
        <v>69</v>
      </c>
      <c r="H21" s="159" t="s">
        <v>79</v>
      </c>
      <c r="I21" s="244" t="s">
        <v>383</v>
      </c>
      <c r="J21" s="244"/>
      <c r="K21" s="246" t="s">
        <v>10</v>
      </c>
      <c r="L21" s="564">
        <v>1</v>
      </c>
      <c r="M21" s="578"/>
      <c r="N21" s="584"/>
      <c r="O21" s="619">
        <f>M21*(N21+1)</f>
        <v>0</v>
      </c>
      <c r="P21" s="620">
        <f t="shared" si="1"/>
        <v>0</v>
      </c>
      <c r="Q21" s="621"/>
      <c r="R21" s="622"/>
      <c r="S21" s="566"/>
      <c r="T21" s="562"/>
      <c r="U21" s="237" t="e">
        <f t="shared" si="2"/>
        <v>#DIV/0!</v>
      </c>
      <c r="V21" s="249" t="e">
        <f t="shared" si="3"/>
        <v>#DIV/0!</v>
      </c>
      <c r="W21" s="565"/>
      <c r="X21" s="562"/>
      <c r="Y21" s="566"/>
      <c r="Z21" s="562"/>
      <c r="AA21" s="237" t="e">
        <f t="shared" si="4"/>
        <v>#DIV/0!</v>
      </c>
      <c r="AB21" s="249" t="e">
        <f t="shared" si="5"/>
        <v>#DIV/0!</v>
      </c>
      <c r="AC21" s="565"/>
      <c r="AD21" s="562"/>
      <c r="AE21" s="566"/>
      <c r="AF21" s="562"/>
      <c r="AG21" s="237" t="e">
        <f t="shared" si="6"/>
        <v>#DIV/0!</v>
      </c>
      <c r="AH21" s="249" t="e">
        <f t="shared" si="7"/>
        <v>#DIV/0!</v>
      </c>
      <c r="AI21" s="565"/>
      <c r="AJ21" s="562"/>
      <c r="AK21" s="566"/>
      <c r="AL21" s="562"/>
      <c r="AM21" s="237" t="e">
        <f t="shared" si="8"/>
        <v>#DIV/0!</v>
      </c>
      <c r="AN21" s="249" t="e">
        <f t="shared" si="9"/>
        <v>#DIV/0!</v>
      </c>
      <c r="AO21" s="565"/>
      <c r="AP21" s="562"/>
      <c r="AQ21" s="566"/>
      <c r="AR21" s="562"/>
      <c r="AS21" s="237" t="e">
        <f t="shared" si="10"/>
        <v>#DIV/0!</v>
      </c>
      <c r="AT21" s="249" t="e">
        <f t="shared" si="11"/>
        <v>#DIV/0!</v>
      </c>
      <c r="AU21" s="565"/>
      <c r="AV21" s="562"/>
      <c r="AW21" s="566"/>
    </row>
    <row r="22" spans="1:49" s="563" customFormat="1" ht="14.1" customHeight="1" x14ac:dyDescent="0.25">
      <c r="A22" s="142">
        <v>4</v>
      </c>
      <c r="B22" s="153" t="s">
        <v>245</v>
      </c>
      <c r="C22" s="153" t="s">
        <v>246</v>
      </c>
      <c r="D22" s="153" t="s">
        <v>544</v>
      </c>
      <c r="E22" s="159" t="str">
        <f t="shared" si="0"/>
        <v>044009ECLS_Batiment</v>
      </c>
      <c r="F22" s="143" t="s">
        <v>385</v>
      </c>
      <c r="G22" s="244" t="s">
        <v>69</v>
      </c>
      <c r="H22" s="159" t="s">
        <v>79</v>
      </c>
      <c r="I22" s="244" t="s">
        <v>383</v>
      </c>
      <c r="J22" s="244"/>
      <c r="K22" s="246" t="s">
        <v>10</v>
      </c>
      <c r="L22" s="564">
        <v>1</v>
      </c>
      <c r="M22" s="578"/>
      <c r="N22" s="584"/>
      <c r="O22" s="619">
        <f t="shared" ref="O22:O39" si="12">M22*(N22+1)</f>
        <v>0</v>
      </c>
      <c r="P22" s="620">
        <f t="shared" si="1"/>
        <v>0</v>
      </c>
      <c r="Q22" s="621"/>
      <c r="R22" s="622"/>
      <c r="S22" s="566"/>
      <c r="T22" s="562"/>
      <c r="U22" s="237" t="e">
        <f t="shared" si="2"/>
        <v>#DIV/0!</v>
      </c>
      <c r="V22" s="249" t="e">
        <f t="shared" si="3"/>
        <v>#DIV/0!</v>
      </c>
      <c r="W22" s="565"/>
      <c r="X22" s="562"/>
      <c r="Y22" s="566"/>
      <c r="Z22" s="562"/>
      <c r="AA22" s="237" t="e">
        <f t="shared" si="4"/>
        <v>#DIV/0!</v>
      </c>
      <c r="AB22" s="249" t="e">
        <f t="shared" si="5"/>
        <v>#DIV/0!</v>
      </c>
      <c r="AC22" s="565"/>
      <c r="AD22" s="562"/>
      <c r="AE22" s="566"/>
      <c r="AF22" s="562"/>
      <c r="AG22" s="237" t="e">
        <f t="shared" si="6"/>
        <v>#DIV/0!</v>
      </c>
      <c r="AH22" s="249" t="e">
        <f t="shared" si="7"/>
        <v>#DIV/0!</v>
      </c>
      <c r="AI22" s="565"/>
      <c r="AJ22" s="562"/>
      <c r="AK22" s="566"/>
      <c r="AL22" s="562"/>
      <c r="AM22" s="237" t="e">
        <f t="shared" si="8"/>
        <v>#DIV/0!</v>
      </c>
      <c r="AN22" s="249" t="e">
        <f t="shared" si="9"/>
        <v>#DIV/0!</v>
      </c>
      <c r="AO22" s="565"/>
      <c r="AP22" s="562"/>
      <c r="AQ22" s="566"/>
      <c r="AR22" s="562"/>
      <c r="AS22" s="237" t="e">
        <f t="shared" si="10"/>
        <v>#DIV/0!</v>
      </c>
      <c r="AT22" s="249" t="e">
        <f t="shared" si="11"/>
        <v>#DIV/0!</v>
      </c>
      <c r="AU22" s="565"/>
      <c r="AV22" s="562"/>
      <c r="AW22" s="566"/>
    </row>
    <row r="23" spans="1:49" s="563" customFormat="1" ht="14.1" customHeight="1" x14ac:dyDescent="0.25">
      <c r="A23" s="142">
        <v>4</v>
      </c>
      <c r="B23" s="153" t="s">
        <v>245</v>
      </c>
      <c r="C23" s="153" t="s">
        <v>246</v>
      </c>
      <c r="D23" s="153" t="s">
        <v>544</v>
      </c>
      <c r="E23" s="159" t="str">
        <f t="shared" si="0"/>
        <v>044009ECLS_Batiment</v>
      </c>
      <c r="F23" s="143" t="s">
        <v>385</v>
      </c>
      <c r="G23" s="244" t="s">
        <v>69</v>
      </c>
      <c r="H23" s="159" t="s">
        <v>79</v>
      </c>
      <c r="I23" s="244" t="s">
        <v>383</v>
      </c>
      <c r="J23" s="244"/>
      <c r="K23" s="246" t="s">
        <v>10</v>
      </c>
      <c r="L23" s="564">
        <v>1</v>
      </c>
      <c r="M23" s="578"/>
      <c r="N23" s="584"/>
      <c r="O23" s="619">
        <f t="shared" si="12"/>
        <v>0</v>
      </c>
      <c r="P23" s="620">
        <f t="shared" si="1"/>
        <v>0</v>
      </c>
      <c r="Q23" s="621"/>
      <c r="R23" s="622"/>
      <c r="S23" s="566"/>
      <c r="T23" s="562"/>
      <c r="U23" s="237" t="e">
        <f t="shared" si="2"/>
        <v>#DIV/0!</v>
      </c>
      <c r="V23" s="249" t="e">
        <f t="shared" si="3"/>
        <v>#DIV/0!</v>
      </c>
      <c r="W23" s="565"/>
      <c r="X23" s="562"/>
      <c r="Y23" s="566"/>
      <c r="Z23" s="562"/>
      <c r="AA23" s="237" t="e">
        <f t="shared" si="4"/>
        <v>#DIV/0!</v>
      </c>
      <c r="AB23" s="249" t="e">
        <f t="shared" si="5"/>
        <v>#DIV/0!</v>
      </c>
      <c r="AC23" s="565"/>
      <c r="AD23" s="562"/>
      <c r="AE23" s="566"/>
      <c r="AF23" s="562"/>
      <c r="AG23" s="237" t="e">
        <f t="shared" si="6"/>
        <v>#DIV/0!</v>
      </c>
      <c r="AH23" s="249" t="e">
        <f t="shared" si="7"/>
        <v>#DIV/0!</v>
      </c>
      <c r="AI23" s="565"/>
      <c r="AJ23" s="562"/>
      <c r="AK23" s="566"/>
      <c r="AL23" s="562"/>
      <c r="AM23" s="237" t="e">
        <f t="shared" si="8"/>
        <v>#DIV/0!</v>
      </c>
      <c r="AN23" s="249" t="e">
        <f t="shared" si="9"/>
        <v>#DIV/0!</v>
      </c>
      <c r="AO23" s="565"/>
      <c r="AP23" s="562"/>
      <c r="AQ23" s="566"/>
      <c r="AR23" s="562"/>
      <c r="AS23" s="237" t="e">
        <f t="shared" si="10"/>
        <v>#DIV/0!</v>
      </c>
      <c r="AT23" s="249" t="e">
        <f t="shared" si="11"/>
        <v>#DIV/0!</v>
      </c>
      <c r="AU23" s="565"/>
      <c r="AV23" s="562"/>
      <c r="AW23" s="566"/>
    </row>
    <row r="24" spans="1:49" s="563" customFormat="1" ht="14.1" customHeight="1" x14ac:dyDescent="0.25">
      <c r="A24" s="142">
        <v>4</v>
      </c>
      <c r="B24" s="153" t="s">
        <v>247</v>
      </c>
      <c r="C24" s="153" t="s">
        <v>248</v>
      </c>
      <c r="D24" s="153" t="s">
        <v>544</v>
      </c>
      <c r="E24" s="159" t="str">
        <f t="shared" si="0"/>
        <v>044101ECLS_Batiment</v>
      </c>
      <c r="F24" s="143" t="s">
        <v>385</v>
      </c>
      <c r="G24" s="244" t="s">
        <v>69</v>
      </c>
      <c r="H24" s="159" t="s">
        <v>79</v>
      </c>
      <c r="I24" s="244" t="s">
        <v>383</v>
      </c>
      <c r="J24" s="244"/>
      <c r="K24" s="246" t="s">
        <v>10</v>
      </c>
      <c r="L24" s="564">
        <v>1</v>
      </c>
      <c r="M24" s="578"/>
      <c r="N24" s="584"/>
      <c r="O24" s="619">
        <f t="shared" si="12"/>
        <v>0</v>
      </c>
      <c r="P24" s="620">
        <f t="shared" si="1"/>
        <v>0</v>
      </c>
      <c r="Q24" s="621"/>
      <c r="R24" s="622"/>
      <c r="S24" s="566"/>
      <c r="T24" s="562"/>
      <c r="U24" s="237" t="e">
        <f t="shared" si="2"/>
        <v>#DIV/0!</v>
      </c>
      <c r="V24" s="249" t="e">
        <f t="shared" si="3"/>
        <v>#DIV/0!</v>
      </c>
      <c r="W24" s="565"/>
      <c r="X24" s="562"/>
      <c r="Y24" s="566"/>
      <c r="Z24" s="562"/>
      <c r="AA24" s="237" t="e">
        <f t="shared" si="4"/>
        <v>#DIV/0!</v>
      </c>
      <c r="AB24" s="249" t="e">
        <f t="shared" si="5"/>
        <v>#DIV/0!</v>
      </c>
      <c r="AC24" s="565"/>
      <c r="AD24" s="562"/>
      <c r="AE24" s="566"/>
      <c r="AF24" s="562"/>
      <c r="AG24" s="237" t="e">
        <f t="shared" si="6"/>
        <v>#DIV/0!</v>
      </c>
      <c r="AH24" s="249" t="e">
        <f t="shared" si="7"/>
        <v>#DIV/0!</v>
      </c>
      <c r="AI24" s="565"/>
      <c r="AJ24" s="562"/>
      <c r="AK24" s="566"/>
      <c r="AL24" s="562"/>
      <c r="AM24" s="237" t="e">
        <f t="shared" si="8"/>
        <v>#DIV/0!</v>
      </c>
      <c r="AN24" s="249" t="e">
        <f t="shared" si="9"/>
        <v>#DIV/0!</v>
      </c>
      <c r="AO24" s="565"/>
      <c r="AP24" s="562"/>
      <c r="AQ24" s="566"/>
      <c r="AR24" s="562"/>
      <c r="AS24" s="237" t="e">
        <f t="shared" si="10"/>
        <v>#DIV/0!</v>
      </c>
      <c r="AT24" s="249" t="e">
        <f t="shared" si="11"/>
        <v>#DIV/0!</v>
      </c>
      <c r="AU24" s="565"/>
      <c r="AV24" s="562"/>
      <c r="AW24" s="566"/>
    </row>
    <row r="25" spans="1:49" s="563" customFormat="1" ht="14.1" customHeight="1" x14ac:dyDescent="0.25">
      <c r="A25" s="142">
        <v>4</v>
      </c>
      <c r="B25" s="153" t="s">
        <v>249</v>
      </c>
      <c r="C25" s="153" t="s">
        <v>250</v>
      </c>
      <c r="D25" s="153" t="s">
        <v>544</v>
      </c>
      <c r="E25" s="159" t="str">
        <f t="shared" si="0"/>
        <v>044102ECLS_Batiment</v>
      </c>
      <c r="F25" s="143" t="s">
        <v>385</v>
      </c>
      <c r="G25" s="244" t="s">
        <v>69</v>
      </c>
      <c r="H25" s="159" t="s">
        <v>79</v>
      </c>
      <c r="I25" s="244" t="s">
        <v>383</v>
      </c>
      <c r="J25" s="244"/>
      <c r="K25" s="246" t="s">
        <v>10</v>
      </c>
      <c r="L25" s="564">
        <v>1</v>
      </c>
      <c r="M25" s="578"/>
      <c r="N25" s="584"/>
      <c r="O25" s="619">
        <f t="shared" si="12"/>
        <v>0</v>
      </c>
      <c r="P25" s="620">
        <f t="shared" si="1"/>
        <v>0</v>
      </c>
      <c r="Q25" s="621"/>
      <c r="R25" s="622"/>
      <c r="S25" s="566"/>
      <c r="T25" s="562"/>
      <c r="U25" s="237" t="e">
        <f t="shared" si="2"/>
        <v>#DIV/0!</v>
      </c>
      <c r="V25" s="249" t="e">
        <f t="shared" si="3"/>
        <v>#DIV/0!</v>
      </c>
      <c r="W25" s="565"/>
      <c r="X25" s="562"/>
      <c r="Y25" s="566"/>
      <c r="Z25" s="562"/>
      <c r="AA25" s="237" t="e">
        <f t="shared" si="4"/>
        <v>#DIV/0!</v>
      </c>
      <c r="AB25" s="249" t="e">
        <f t="shared" si="5"/>
        <v>#DIV/0!</v>
      </c>
      <c r="AC25" s="565"/>
      <c r="AD25" s="562"/>
      <c r="AE25" s="566"/>
      <c r="AF25" s="562"/>
      <c r="AG25" s="237" t="e">
        <f t="shared" si="6"/>
        <v>#DIV/0!</v>
      </c>
      <c r="AH25" s="249" t="e">
        <f t="shared" si="7"/>
        <v>#DIV/0!</v>
      </c>
      <c r="AI25" s="565"/>
      <c r="AJ25" s="562"/>
      <c r="AK25" s="566"/>
      <c r="AL25" s="562"/>
      <c r="AM25" s="237" t="e">
        <f t="shared" si="8"/>
        <v>#DIV/0!</v>
      </c>
      <c r="AN25" s="249" t="e">
        <f t="shared" si="9"/>
        <v>#DIV/0!</v>
      </c>
      <c r="AO25" s="565"/>
      <c r="AP25" s="562"/>
      <c r="AQ25" s="566"/>
      <c r="AR25" s="562"/>
      <c r="AS25" s="237" t="e">
        <f t="shared" si="10"/>
        <v>#DIV/0!</v>
      </c>
      <c r="AT25" s="249" t="e">
        <f t="shared" si="11"/>
        <v>#DIV/0!</v>
      </c>
      <c r="AU25" s="565"/>
      <c r="AV25" s="562"/>
      <c r="AW25" s="566"/>
    </row>
    <row r="26" spans="1:49" s="563" customFormat="1" ht="12.75" x14ac:dyDescent="0.25">
      <c r="A26" s="142">
        <v>4</v>
      </c>
      <c r="B26" s="153" t="s">
        <v>251</v>
      </c>
      <c r="C26" s="153" t="s">
        <v>252</v>
      </c>
      <c r="D26" s="153" t="s">
        <v>544</v>
      </c>
      <c r="E26" s="159" t="str">
        <f t="shared" si="0"/>
        <v>044103ECLS_Batiment</v>
      </c>
      <c r="F26" s="143" t="s">
        <v>385</v>
      </c>
      <c r="G26" s="244" t="s">
        <v>69</v>
      </c>
      <c r="H26" s="159" t="s">
        <v>79</v>
      </c>
      <c r="I26" s="244" t="s">
        <v>383</v>
      </c>
      <c r="J26" s="244"/>
      <c r="K26" s="246" t="s">
        <v>10</v>
      </c>
      <c r="L26" s="564">
        <v>1</v>
      </c>
      <c r="M26" s="578"/>
      <c r="N26" s="584"/>
      <c r="O26" s="619">
        <f>M26*(N26+1)</f>
        <v>0</v>
      </c>
      <c r="P26" s="620">
        <f t="shared" si="1"/>
        <v>0</v>
      </c>
      <c r="Q26" s="621"/>
      <c r="R26" s="622"/>
      <c r="S26" s="566"/>
      <c r="T26" s="562"/>
      <c r="U26" s="237" t="e">
        <f t="shared" si="2"/>
        <v>#DIV/0!</v>
      </c>
      <c r="V26" s="249" t="e">
        <f t="shared" si="3"/>
        <v>#DIV/0!</v>
      </c>
      <c r="W26" s="565"/>
      <c r="X26" s="562"/>
      <c r="Y26" s="566"/>
      <c r="Z26" s="562"/>
      <c r="AA26" s="237" t="e">
        <f t="shared" si="4"/>
        <v>#DIV/0!</v>
      </c>
      <c r="AB26" s="249" t="e">
        <f t="shared" si="5"/>
        <v>#DIV/0!</v>
      </c>
      <c r="AC26" s="565"/>
      <c r="AD26" s="562"/>
      <c r="AE26" s="566"/>
      <c r="AF26" s="562"/>
      <c r="AG26" s="237" t="e">
        <f t="shared" si="6"/>
        <v>#DIV/0!</v>
      </c>
      <c r="AH26" s="249" t="e">
        <f t="shared" si="7"/>
        <v>#DIV/0!</v>
      </c>
      <c r="AI26" s="565"/>
      <c r="AJ26" s="562"/>
      <c r="AK26" s="566"/>
      <c r="AL26" s="562"/>
      <c r="AM26" s="237" t="e">
        <f t="shared" si="8"/>
        <v>#DIV/0!</v>
      </c>
      <c r="AN26" s="249" t="e">
        <f t="shared" si="9"/>
        <v>#DIV/0!</v>
      </c>
      <c r="AO26" s="565"/>
      <c r="AP26" s="562"/>
      <c r="AQ26" s="566"/>
      <c r="AR26" s="562"/>
      <c r="AS26" s="237" t="e">
        <f t="shared" si="10"/>
        <v>#DIV/0!</v>
      </c>
      <c r="AT26" s="249" t="e">
        <f t="shared" si="11"/>
        <v>#DIV/0!</v>
      </c>
      <c r="AU26" s="565"/>
      <c r="AV26" s="562"/>
      <c r="AW26" s="566"/>
    </row>
    <row r="27" spans="1:49" s="563" customFormat="1" ht="25.5" x14ac:dyDescent="0.25">
      <c r="A27" s="142">
        <v>4</v>
      </c>
      <c r="B27" s="153" t="s">
        <v>253</v>
      </c>
      <c r="C27" s="153" t="s">
        <v>254</v>
      </c>
      <c r="D27" s="153" t="s">
        <v>544</v>
      </c>
      <c r="E27" s="159" t="str">
        <f t="shared" si="0"/>
        <v>044104POST_HT_TGBT_vert</v>
      </c>
      <c r="F27" s="143" t="s">
        <v>386</v>
      </c>
      <c r="G27" s="244" t="s">
        <v>69</v>
      </c>
      <c r="H27" s="159" t="s">
        <v>90</v>
      </c>
      <c r="I27" s="244" t="s">
        <v>391</v>
      </c>
      <c r="J27" s="244"/>
      <c r="K27" s="246" t="s">
        <v>10</v>
      </c>
      <c r="L27" s="564">
        <v>0.33</v>
      </c>
      <c r="M27" s="578"/>
      <c r="N27" s="584"/>
      <c r="O27" s="619">
        <f t="shared" si="12"/>
        <v>0</v>
      </c>
      <c r="P27" s="620">
        <f t="shared" si="1"/>
        <v>0</v>
      </c>
      <c r="Q27" s="621"/>
      <c r="R27" s="622"/>
      <c r="S27" s="566"/>
      <c r="T27" s="562"/>
      <c r="U27" s="237" t="e">
        <f t="shared" si="2"/>
        <v>#DIV/0!</v>
      </c>
      <c r="V27" s="249" t="e">
        <f t="shared" si="3"/>
        <v>#DIV/0!</v>
      </c>
      <c r="W27" s="565"/>
      <c r="X27" s="562"/>
      <c r="Y27" s="566"/>
      <c r="Z27" s="562"/>
      <c r="AA27" s="237" t="e">
        <f t="shared" si="4"/>
        <v>#DIV/0!</v>
      </c>
      <c r="AB27" s="249" t="e">
        <f t="shared" si="5"/>
        <v>#DIV/0!</v>
      </c>
      <c r="AC27" s="565"/>
      <c r="AD27" s="562"/>
      <c r="AE27" s="566"/>
      <c r="AF27" s="562"/>
      <c r="AG27" s="237" t="e">
        <f t="shared" si="6"/>
        <v>#DIV/0!</v>
      </c>
      <c r="AH27" s="249" t="e">
        <f t="shared" si="7"/>
        <v>#DIV/0!</v>
      </c>
      <c r="AI27" s="565"/>
      <c r="AJ27" s="562"/>
      <c r="AK27" s="566"/>
      <c r="AL27" s="562"/>
      <c r="AM27" s="237" t="e">
        <f t="shared" si="8"/>
        <v>#DIV/0!</v>
      </c>
      <c r="AN27" s="249" t="e">
        <f t="shared" si="9"/>
        <v>#DIV/0!</v>
      </c>
      <c r="AO27" s="565"/>
      <c r="AP27" s="562"/>
      <c r="AQ27" s="566"/>
      <c r="AR27" s="562"/>
      <c r="AS27" s="237" t="e">
        <f t="shared" si="10"/>
        <v>#DIV/0!</v>
      </c>
      <c r="AT27" s="249" t="e">
        <f t="shared" si="11"/>
        <v>#DIV/0!</v>
      </c>
      <c r="AU27" s="565"/>
      <c r="AV27" s="562"/>
      <c r="AW27" s="566"/>
    </row>
    <row r="28" spans="1:49" s="563" customFormat="1" ht="14.1" customHeight="1" x14ac:dyDescent="0.25">
      <c r="A28" s="142">
        <v>4</v>
      </c>
      <c r="B28" s="153" t="s">
        <v>253</v>
      </c>
      <c r="C28" s="153" t="s">
        <v>254</v>
      </c>
      <c r="D28" s="153" t="s">
        <v>544</v>
      </c>
      <c r="E28" s="159" t="str">
        <f t="shared" si="0"/>
        <v>044104PROE_GE</v>
      </c>
      <c r="F28" s="143" t="s">
        <v>387</v>
      </c>
      <c r="G28" s="244" t="s">
        <v>69</v>
      </c>
      <c r="H28" s="159" t="s">
        <v>92</v>
      </c>
      <c r="I28" s="244" t="s">
        <v>392</v>
      </c>
      <c r="J28" s="244"/>
      <c r="K28" s="246" t="s">
        <v>10</v>
      </c>
      <c r="L28" s="564">
        <v>2</v>
      </c>
      <c r="M28" s="578"/>
      <c r="N28" s="584"/>
      <c r="O28" s="619">
        <f t="shared" si="12"/>
        <v>0</v>
      </c>
      <c r="P28" s="620">
        <f t="shared" si="1"/>
        <v>0</v>
      </c>
      <c r="Q28" s="621"/>
      <c r="R28" s="622"/>
      <c r="S28" s="566"/>
      <c r="T28" s="562"/>
      <c r="U28" s="237" t="e">
        <f t="shared" si="2"/>
        <v>#DIV/0!</v>
      </c>
      <c r="V28" s="249" t="e">
        <f t="shared" si="3"/>
        <v>#DIV/0!</v>
      </c>
      <c r="W28" s="565"/>
      <c r="X28" s="562"/>
      <c r="Y28" s="566"/>
      <c r="Z28" s="562"/>
      <c r="AA28" s="237" t="e">
        <f t="shared" si="4"/>
        <v>#DIV/0!</v>
      </c>
      <c r="AB28" s="249" t="e">
        <f t="shared" si="5"/>
        <v>#DIV/0!</v>
      </c>
      <c r="AC28" s="565"/>
      <c r="AD28" s="562"/>
      <c r="AE28" s="566"/>
      <c r="AF28" s="562"/>
      <c r="AG28" s="237" t="e">
        <f t="shared" si="6"/>
        <v>#DIV/0!</v>
      </c>
      <c r="AH28" s="249" t="e">
        <f t="shared" si="7"/>
        <v>#DIV/0!</v>
      </c>
      <c r="AI28" s="565"/>
      <c r="AJ28" s="562"/>
      <c r="AK28" s="566"/>
      <c r="AL28" s="562"/>
      <c r="AM28" s="237" t="e">
        <f t="shared" si="8"/>
        <v>#DIV/0!</v>
      </c>
      <c r="AN28" s="249" t="e">
        <f t="shared" si="9"/>
        <v>#DIV/0!</v>
      </c>
      <c r="AO28" s="565"/>
      <c r="AP28" s="562"/>
      <c r="AQ28" s="566"/>
      <c r="AR28" s="562"/>
      <c r="AS28" s="237" t="e">
        <f t="shared" si="10"/>
        <v>#DIV/0!</v>
      </c>
      <c r="AT28" s="249" t="e">
        <f t="shared" si="11"/>
        <v>#DIV/0!</v>
      </c>
      <c r="AU28" s="565"/>
      <c r="AV28" s="562"/>
      <c r="AW28" s="566"/>
    </row>
    <row r="29" spans="1:49" s="563" customFormat="1" ht="14.1" customHeight="1" x14ac:dyDescent="0.25">
      <c r="A29" s="142">
        <v>4</v>
      </c>
      <c r="B29" s="153" t="s">
        <v>253</v>
      </c>
      <c r="C29" s="153" t="s">
        <v>254</v>
      </c>
      <c r="D29" s="153" t="s">
        <v>544</v>
      </c>
      <c r="E29" s="159" t="str">
        <f t="shared" si="0"/>
        <v>044104ECLS_Batiment</v>
      </c>
      <c r="F29" s="143" t="s">
        <v>385</v>
      </c>
      <c r="G29" s="244" t="s">
        <v>69</v>
      </c>
      <c r="H29" s="159" t="s">
        <v>79</v>
      </c>
      <c r="I29" s="244" t="s">
        <v>383</v>
      </c>
      <c r="J29" s="244"/>
      <c r="K29" s="246" t="s">
        <v>10</v>
      </c>
      <c r="L29" s="564">
        <v>1</v>
      </c>
      <c r="M29" s="578"/>
      <c r="N29" s="584"/>
      <c r="O29" s="619">
        <f t="shared" si="12"/>
        <v>0</v>
      </c>
      <c r="P29" s="620">
        <f t="shared" si="1"/>
        <v>0</v>
      </c>
      <c r="Q29" s="621"/>
      <c r="R29" s="622"/>
      <c r="S29" s="566"/>
      <c r="T29" s="562"/>
      <c r="U29" s="237" t="e">
        <f t="shared" si="2"/>
        <v>#DIV/0!</v>
      </c>
      <c r="V29" s="249" t="e">
        <f t="shared" si="3"/>
        <v>#DIV/0!</v>
      </c>
      <c r="W29" s="565"/>
      <c r="X29" s="562"/>
      <c r="Y29" s="566"/>
      <c r="Z29" s="562"/>
      <c r="AA29" s="237" t="e">
        <f t="shared" si="4"/>
        <v>#DIV/0!</v>
      </c>
      <c r="AB29" s="249" t="e">
        <f t="shared" si="5"/>
        <v>#DIV/0!</v>
      </c>
      <c r="AC29" s="565"/>
      <c r="AD29" s="562"/>
      <c r="AE29" s="566"/>
      <c r="AF29" s="562"/>
      <c r="AG29" s="237" t="e">
        <f t="shared" si="6"/>
        <v>#DIV/0!</v>
      </c>
      <c r="AH29" s="249" t="e">
        <f t="shared" si="7"/>
        <v>#DIV/0!</v>
      </c>
      <c r="AI29" s="565"/>
      <c r="AJ29" s="562"/>
      <c r="AK29" s="566"/>
      <c r="AL29" s="562"/>
      <c r="AM29" s="237" t="e">
        <f t="shared" si="8"/>
        <v>#DIV/0!</v>
      </c>
      <c r="AN29" s="249" t="e">
        <f t="shared" si="9"/>
        <v>#DIV/0!</v>
      </c>
      <c r="AO29" s="565"/>
      <c r="AP29" s="562"/>
      <c r="AQ29" s="566"/>
      <c r="AR29" s="562"/>
      <c r="AS29" s="237" t="e">
        <f t="shared" si="10"/>
        <v>#DIV/0!</v>
      </c>
      <c r="AT29" s="249" t="e">
        <f t="shared" si="11"/>
        <v>#DIV/0!</v>
      </c>
      <c r="AU29" s="565"/>
      <c r="AV29" s="562"/>
      <c r="AW29" s="566"/>
    </row>
    <row r="30" spans="1:49" s="563" customFormat="1" ht="14.1" customHeight="1" x14ac:dyDescent="0.25">
      <c r="A30" s="142">
        <v>4</v>
      </c>
      <c r="B30" s="153" t="s">
        <v>255</v>
      </c>
      <c r="C30" s="153" t="s">
        <v>256</v>
      </c>
      <c r="D30" s="153" t="s">
        <v>544</v>
      </c>
      <c r="E30" s="159" t="str">
        <f t="shared" si="0"/>
        <v>044105ECLS_Batiment</v>
      </c>
      <c r="F30" s="143" t="s">
        <v>385</v>
      </c>
      <c r="G30" s="244" t="s">
        <v>69</v>
      </c>
      <c r="H30" s="159" t="s">
        <v>79</v>
      </c>
      <c r="I30" s="244" t="s">
        <v>383</v>
      </c>
      <c r="J30" s="244"/>
      <c r="K30" s="246" t="s">
        <v>10</v>
      </c>
      <c r="L30" s="564">
        <v>1</v>
      </c>
      <c r="M30" s="578"/>
      <c r="N30" s="584"/>
      <c r="O30" s="619">
        <f t="shared" si="12"/>
        <v>0</v>
      </c>
      <c r="P30" s="620">
        <f t="shared" si="1"/>
        <v>0</v>
      </c>
      <c r="Q30" s="621"/>
      <c r="R30" s="622"/>
      <c r="S30" s="566"/>
      <c r="T30" s="562"/>
      <c r="U30" s="237" t="e">
        <f t="shared" si="2"/>
        <v>#DIV/0!</v>
      </c>
      <c r="V30" s="249" t="e">
        <f t="shared" si="3"/>
        <v>#DIV/0!</v>
      </c>
      <c r="W30" s="565"/>
      <c r="X30" s="562"/>
      <c r="Y30" s="566"/>
      <c r="Z30" s="562"/>
      <c r="AA30" s="237" t="e">
        <f t="shared" si="4"/>
        <v>#DIV/0!</v>
      </c>
      <c r="AB30" s="249" t="e">
        <f t="shared" si="5"/>
        <v>#DIV/0!</v>
      </c>
      <c r="AC30" s="565"/>
      <c r="AD30" s="562"/>
      <c r="AE30" s="566"/>
      <c r="AF30" s="562"/>
      <c r="AG30" s="237" t="e">
        <f t="shared" si="6"/>
        <v>#DIV/0!</v>
      </c>
      <c r="AH30" s="249" t="e">
        <f t="shared" si="7"/>
        <v>#DIV/0!</v>
      </c>
      <c r="AI30" s="565"/>
      <c r="AJ30" s="562"/>
      <c r="AK30" s="566"/>
      <c r="AL30" s="562"/>
      <c r="AM30" s="237" t="e">
        <f t="shared" si="8"/>
        <v>#DIV/0!</v>
      </c>
      <c r="AN30" s="249" t="e">
        <f t="shared" si="9"/>
        <v>#DIV/0!</v>
      </c>
      <c r="AO30" s="565"/>
      <c r="AP30" s="562"/>
      <c r="AQ30" s="566"/>
      <c r="AR30" s="562"/>
      <c r="AS30" s="237" t="e">
        <f t="shared" si="10"/>
        <v>#DIV/0!</v>
      </c>
      <c r="AT30" s="249" t="e">
        <f t="shared" si="11"/>
        <v>#DIV/0!</v>
      </c>
      <c r="AU30" s="565"/>
      <c r="AV30" s="562"/>
      <c r="AW30" s="566"/>
    </row>
    <row r="31" spans="1:49" s="563" customFormat="1" ht="14.1" customHeight="1" thickBot="1" x14ac:dyDescent="0.3">
      <c r="A31" s="144">
        <v>4</v>
      </c>
      <c r="B31" s="154" t="s">
        <v>261</v>
      </c>
      <c r="C31" s="154" t="s">
        <v>262</v>
      </c>
      <c r="D31" s="154" t="s">
        <v>544</v>
      </c>
      <c r="E31" s="254" t="str">
        <f t="shared" si="0"/>
        <v>044471ECLS_Batiment</v>
      </c>
      <c r="F31" s="145" t="s">
        <v>385</v>
      </c>
      <c r="G31" s="256" t="s">
        <v>69</v>
      </c>
      <c r="H31" s="254" t="s">
        <v>79</v>
      </c>
      <c r="I31" s="256" t="s">
        <v>383</v>
      </c>
      <c r="J31" s="256"/>
      <c r="K31" s="257" t="s">
        <v>10</v>
      </c>
      <c r="L31" s="567">
        <v>1</v>
      </c>
      <c r="M31" s="579"/>
      <c r="N31" s="585"/>
      <c r="O31" s="623">
        <f t="shared" si="12"/>
        <v>0</v>
      </c>
      <c r="P31" s="624">
        <f t="shared" si="1"/>
        <v>0</v>
      </c>
      <c r="Q31" s="625"/>
      <c r="R31" s="626"/>
      <c r="S31" s="570"/>
      <c r="T31" s="562"/>
      <c r="U31" s="258" t="e">
        <f t="shared" si="2"/>
        <v>#DIV/0!</v>
      </c>
      <c r="V31" s="259" t="e">
        <f t="shared" si="3"/>
        <v>#DIV/0!</v>
      </c>
      <c r="W31" s="568"/>
      <c r="X31" s="569"/>
      <c r="Y31" s="570"/>
      <c r="Z31" s="562"/>
      <c r="AA31" s="258" t="e">
        <f t="shared" si="4"/>
        <v>#DIV/0!</v>
      </c>
      <c r="AB31" s="259" t="e">
        <f t="shared" si="5"/>
        <v>#DIV/0!</v>
      </c>
      <c r="AC31" s="568"/>
      <c r="AD31" s="569"/>
      <c r="AE31" s="570"/>
      <c r="AF31" s="562"/>
      <c r="AG31" s="258" t="e">
        <f t="shared" si="6"/>
        <v>#DIV/0!</v>
      </c>
      <c r="AH31" s="259" t="e">
        <f t="shared" si="7"/>
        <v>#DIV/0!</v>
      </c>
      <c r="AI31" s="568"/>
      <c r="AJ31" s="569"/>
      <c r="AK31" s="570"/>
      <c r="AL31" s="562"/>
      <c r="AM31" s="258" t="e">
        <f t="shared" si="8"/>
        <v>#DIV/0!</v>
      </c>
      <c r="AN31" s="259" t="e">
        <f t="shared" si="9"/>
        <v>#DIV/0!</v>
      </c>
      <c r="AO31" s="568"/>
      <c r="AP31" s="569"/>
      <c r="AQ31" s="570"/>
      <c r="AR31" s="562"/>
      <c r="AS31" s="258" t="e">
        <f t="shared" si="10"/>
        <v>#DIV/0!</v>
      </c>
      <c r="AT31" s="259" t="e">
        <f t="shared" si="11"/>
        <v>#DIV/0!</v>
      </c>
      <c r="AU31" s="568"/>
      <c r="AV31" s="569"/>
      <c r="AW31" s="570"/>
    </row>
    <row r="32" spans="1:49" s="563" customFormat="1" ht="14.1" customHeight="1" thickBot="1" x14ac:dyDescent="0.3">
      <c r="A32" s="146">
        <v>4</v>
      </c>
      <c r="B32" s="155" t="s">
        <v>269</v>
      </c>
      <c r="C32" s="155" t="s">
        <v>270</v>
      </c>
      <c r="D32" s="155" t="s">
        <v>545</v>
      </c>
      <c r="E32" s="280" t="str">
        <f t="shared" si="0"/>
        <v>410001ECLS_Batiment</v>
      </c>
      <c r="F32" s="147" t="s">
        <v>385</v>
      </c>
      <c r="G32" s="282" t="s">
        <v>69</v>
      </c>
      <c r="H32" s="280" t="s">
        <v>79</v>
      </c>
      <c r="I32" s="282" t="s">
        <v>383</v>
      </c>
      <c r="J32" s="282"/>
      <c r="K32" s="283" t="s">
        <v>10</v>
      </c>
      <c r="L32" s="571">
        <v>1</v>
      </c>
      <c r="M32" s="580"/>
      <c r="N32" s="586"/>
      <c r="O32" s="627">
        <f t="shared" si="12"/>
        <v>0</v>
      </c>
      <c r="P32" s="628">
        <f t="shared" si="1"/>
        <v>0</v>
      </c>
      <c r="Q32" s="629">
        <f>SUM(O32)</f>
        <v>0</v>
      </c>
      <c r="R32" s="630">
        <f>SUM(P32)</f>
        <v>0</v>
      </c>
      <c r="S32" s="574"/>
      <c r="T32" s="562"/>
      <c r="U32" s="284" t="e">
        <f t="shared" si="2"/>
        <v>#DIV/0!</v>
      </c>
      <c r="V32" s="285" t="e">
        <f t="shared" si="3"/>
        <v>#DIV/0!</v>
      </c>
      <c r="W32" s="572" t="e">
        <f>SUM(U32)</f>
        <v>#DIV/0!</v>
      </c>
      <c r="X32" s="573" t="e">
        <f>SUM(V32)</f>
        <v>#DIV/0!</v>
      </c>
      <c r="Y32" s="574"/>
      <c r="Z32" s="562"/>
      <c r="AA32" s="284" t="e">
        <f t="shared" si="4"/>
        <v>#DIV/0!</v>
      </c>
      <c r="AB32" s="285" t="e">
        <f t="shared" si="5"/>
        <v>#DIV/0!</v>
      </c>
      <c r="AC32" s="572" t="e">
        <f>SUM(AA32)</f>
        <v>#DIV/0!</v>
      </c>
      <c r="AD32" s="573" t="e">
        <f>SUM(AB32)</f>
        <v>#DIV/0!</v>
      </c>
      <c r="AE32" s="574"/>
      <c r="AF32" s="562"/>
      <c r="AG32" s="284" t="e">
        <f t="shared" si="6"/>
        <v>#DIV/0!</v>
      </c>
      <c r="AH32" s="285" t="e">
        <f t="shared" si="7"/>
        <v>#DIV/0!</v>
      </c>
      <c r="AI32" s="572" t="e">
        <f>SUM(AG32)</f>
        <v>#DIV/0!</v>
      </c>
      <c r="AJ32" s="573" t="e">
        <f>SUM(AH32)</f>
        <v>#DIV/0!</v>
      </c>
      <c r="AK32" s="574"/>
      <c r="AL32" s="562"/>
      <c r="AM32" s="284" t="e">
        <f t="shared" si="8"/>
        <v>#DIV/0!</v>
      </c>
      <c r="AN32" s="285" t="e">
        <f t="shared" si="9"/>
        <v>#DIV/0!</v>
      </c>
      <c r="AO32" s="572" t="e">
        <f>SUM(AM32)</f>
        <v>#DIV/0!</v>
      </c>
      <c r="AP32" s="573" t="e">
        <f>SUM(AN32)</f>
        <v>#DIV/0!</v>
      </c>
      <c r="AQ32" s="574"/>
      <c r="AR32" s="562"/>
      <c r="AS32" s="284" t="e">
        <f t="shared" si="10"/>
        <v>#DIV/0!</v>
      </c>
      <c r="AT32" s="285" t="e">
        <f t="shared" si="11"/>
        <v>#DIV/0!</v>
      </c>
      <c r="AU32" s="572" t="e">
        <f>SUM(AS32)</f>
        <v>#DIV/0!</v>
      </c>
      <c r="AV32" s="573" t="e">
        <f>SUM(AT32)</f>
        <v>#DIV/0!</v>
      </c>
      <c r="AW32" s="574"/>
    </row>
    <row r="33" spans="1:49" s="563" customFormat="1" ht="14.1" customHeight="1" x14ac:dyDescent="0.25">
      <c r="A33" s="140">
        <v>4</v>
      </c>
      <c r="B33" s="152" t="s">
        <v>271</v>
      </c>
      <c r="C33" s="152" t="s">
        <v>272</v>
      </c>
      <c r="D33" s="152" t="s">
        <v>546</v>
      </c>
      <c r="E33" s="228" t="str">
        <f t="shared" si="0"/>
        <v>420001ECLS_Batiment</v>
      </c>
      <c r="F33" s="141" t="s">
        <v>385</v>
      </c>
      <c r="G33" s="230" t="s">
        <v>69</v>
      </c>
      <c r="H33" s="228" t="s">
        <v>79</v>
      </c>
      <c r="I33" s="230" t="s">
        <v>383</v>
      </c>
      <c r="J33" s="230"/>
      <c r="K33" s="232" t="s">
        <v>10</v>
      </c>
      <c r="L33" s="558">
        <v>1</v>
      </c>
      <c r="M33" s="577"/>
      <c r="N33" s="583"/>
      <c r="O33" s="615">
        <f t="shared" si="12"/>
        <v>0</v>
      </c>
      <c r="P33" s="616">
        <f t="shared" si="1"/>
        <v>0</v>
      </c>
      <c r="Q33" s="617">
        <f>SUM(O33:O34)</f>
        <v>0</v>
      </c>
      <c r="R33" s="618">
        <f>SUM(P33:P34)</f>
        <v>0</v>
      </c>
      <c r="S33" s="561"/>
      <c r="T33" s="562"/>
      <c r="U33" s="233" t="e">
        <f t="shared" si="2"/>
        <v>#DIV/0!</v>
      </c>
      <c r="V33" s="234" t="e">
        <f t="shared" si="3"/>
        <v>#DIV/0!</v>
      </c>
      <c r="W33" s="559" t="e">
        <f>SUM(U33:U34)</f>
        <v>#DIV/0!</v>
      </c>
      <c r="X33" s="560" t="e">
        <f>SUM(V33:V34)</f>
        <v>#DIV/0!</v>
      </c>
      <c r="Y33" s="561"/>
      <c r="Z33" s="562"/>
      <c r="AA33" s="233" t="e">
        <f t="shared" si="4"/>
        <v>#DIV/0!</v>
      </c>
      <c r="AB33" s="234" t="e">
        <f t="shared" si="5"/>
        <v>#DIV/0!</v>
      </c>
      <c r="AC33" s="559" t="e">
        <f>SUM(AA33:AA34)</f>
        <v>#DIV/0!</v>
      </c>
      <c r="AD33" s="560" t="e">
        <f>SUM(AB33:AB34)</f>
        <v>#DIV/0!</v>
      </c>
      <c r="AE33" s="561"/>
      <c r="AF33" s="562"/>
      <c r="AG33" s="233" t="e">
        <f t="shared" si="6"/>
        <v>#DIV/0!</v>
      </c>
      <c r="AH33" s="234" t="e">
        <f t="shared" si="7"/>
        <v>#DIV/0!</v>
      </c>
      <c r="AI33" s="559" t="e">
        <f>SUM(AG33:AG34)</f>
        <v>#DIV/0!</v>
      </c>
      <c r="AJ33" s="560" t="e">
        <f>SUM(AH33:AH34)</f>
        <v>#DIV/0!</v>
      </c>
      <c r="AK33" s="561"/>
      <c r="AL33" s="562"/>
      <c r="AM33" s="233" t="e">
        <f t="shared" si="8"/>
        <v>#DIV/0!</v>
      </c>
      <c r="AN33" s="234" t="e">
        <f t="shared" si="9"/>
        <v>#DIV/0!</v>
      </c>
      <c r="AO33" s="559" t="e">
        <f>SUM(AM33:AM34)</f>
        <v>#DIV/0!</v>
      </c>
      <c r="AP33" s="560" t="e">
        <f>SUM(AN33:AN34)</f>
        <v>#DIV/0!</v>
      </c>
      <c r="AQ33" s="561"/>
      <c r="AR33" s="562"/>
      <c r="AS33" s="233" t="e">
        <f t="shared" si="10"/>
        <v>#DIV/0!</v>
      </c>
      <c r="AT33" s="234" t="e">
        <f t="shared" si="11"/>
        <v>#DIV/0!</v>
      </c>
      <c r="AU33" s="559" t="e">
        <f>SUM(AS33:AS34)</f>
        <v>#DIV/0!</v>
      </c>
      <c r="AV33" s="560" t="e">
        <f>SUM(AT33:AT34)</f>
        <v>#DIV/0!</v>
      </c>
      <c r="AW33" s="561"/>
    </row>
    <row r="34" spans="1:49" s="563" customFormat="1" ht="14.1" customHeight="1" thickBot="1" x14ac:dyDescent="0.3">
      <c r="A34" s="144">
        <v>4</v>
      </c>
      <c r="B34" s="154" t="s">
        <v>384</v>
      </c>
      <c r="C34" s="154" t="s">
        <v>370</v>
      </c>
      <c r="D34" s="154" t="s">
        <v>546</v>
      </c>
      <c r="E34" s="254" t="str">
        <f t="shared" si="0"/>
        <v>420101ECLS_Batiment</v>
      </c>
      <c r="F34" s="145" t="s">
        <v>385</v>
      </c>
      <c r="G34" s="256" t="s">
        <v>69</v>
      </c>
      <c r="H34" s="254" t="s">
        <v>79</v>
      </c>
      <c r="I34" s="256" t="s">
        <v>383</v>
      </c>
      <c r="J34" s="256"/>
      <c r="K34" s="257" t="s">
        <v>10</v>
      </c>
      <c r="L34" s="567">
        <v>1</v>
      </c>
      <c r="M34" s="579"/>
      <c r="N34" s="585"/>
      <c r="O34" s="623">
        <f t="shared" si="12"/>
        <v>0</v>
      </c>
      <c r="P34" s="624">
        <f t="shared" si="1"/>
        <v>0</v>
      </c>
      <c r="Q34" s="625"/>
      <c r="R34" s="626"/>
      <c r="S34" s="570"/>
      <c r="T34" s="562"/>
      <c r="U34" s="258" t="e">
        <f t="shared" si="2"/>
        <v>#DIV/0!</v>
      </c>
      <c r="V34" s="259" t="e">
        <f t="shared" si="3"/>
        <v>#DIV/0!</v>
      </c>
      <c r="W34" s="568"/>
      <c r="X34" s="569"/>
      <c r="Y34" s="570"/>
      <c r="Z34" s="562"/>
      <c r="AA34" s="258" t="e">
        <f t="shared" si="4"/>
        <v>#DIV/0!</v>
      </c>
      <c r="AB34" s="259" t="e">
        <f t="shared" si="5"/>
        <v>#DIV/0!</v>
      </c>
      <c r="AC34" s="568"/>
      <c r="AD34" s="569"/>
      <c r="AE34" s="570"/>
      <c r="AF34" s="562"/>
      <c r="AG34" s="258" t="e">
        <f t="shared" si="6"/>
        <v>#DIV/0!</v>
      </c>
      <c r="AH34" s="259" t="e">
        <f t="shared" si="7"/>
        <v>#DIV/0!</v>
      </c>
      <c r="AI34" s="568"/>
      <c r="AJ34" s="569"/>
      <c r="AK34" s="570"/>
      <c r="AL34" s="562"/>
      <c r="AM34" s="258" t="e">
        <f t="shared" si="8"/>
        <v>#DIV/0!</v>
      </c>
      <c r="AN34" s="259" t="e">
        <f t="shared" si="9"/>
        <v>#DIV/0!</v>
      </c>
      <c r="AO34" s="568"/>
      <c r="AP34" s="569"/>
      <c r="AQ34" s="570"/>
      <c r="AR34" s="562"/>
      <c r="AS34" s="258" t="e">
        <f t="shared" si="10"/>
        <v>#DIV/0!</v>
      </c>
      <c r="AT34" s="259" t="e">
        <f t="shared" si="11"/>
        <v>#DIV/0!</v>
      </c>
      <c r="AU34" s="568"/>
      <c r="AV34" s="569"/>
      <c r="AW34" s="570"/>
    </row>
    <row r="35" spans="1:49" s="563" customFormat="1" ht="14.1" customHeight="1" thickBot="1" x14ac:dyDescent="0.3">
      <c r="A35" s="146">
        <v>4</v>
      </c>
      <c r="B35" s="155" t="s">
        <v>265</v>
      </c>
      <c r="C35" s="155" t="s">
        <v>266</v>
      </c>
      <c r="D35" s="155" t="s">
        <v>393</v>
      </c>
      <c r="E35" s="280" t="str">
        <f t="shared" si="0"/>
        <v>022001ECLS_Batiment</v>
      </c>
      <c r="F35" s="147" t="s">
        <v>385</v>
      </c>
      <c r="G35" s="282" t="s">
        <v>69</v>
      </c>
      <c r="H35" s="280" t="s">
        <v>79</v>
      </c>
      <c r="I35" s="282" t="s">
        <v>383</v>
      </c>
      <c r="J35" s="282"/>
      <c r="K35" s="283" t="s">
        <v>10</v>
      </c>
      <c r="L35" s="571">
        <v>1</v>
      </c>
      <c r="M35" s="580"/>
      <c r="N35" s="586"/>
      <c r="O35" s="627">
        <f t="shared" si="12"/>
        <v>0</v>
      </c>
      <c r="P35" s="628">
        <f t="shared" si="1"/>
        <v>0</v>
      </c>
      <c r="Q35" s="629">
        <f>SUM(O35)</f>
        <v>0</v>
      </c>
      <c r="R35" s="630">
        <f>SUM(P35)</f>
        <v>0</v>
      </c>
      <c r="S35" s="574"/>
      <c r="T35" s="562"/>
      <c r="U35" s="284" t="e">
        <f t="shared" si="2"/>
        <v>#DIV/0!</v>
      </c>
      <c r="V35" s="285" t="e">
        <f t="shared" si="3"/>
        <v>#DIV/0!</v>
      </c>
      <c r="W35" s="572" t="e">
        <f>SUM(U35)</f>
        <v>#DIV/0!</v>
      </c>
      <c r="X35" s="573" t="e">
        <f>SUM(V35)</f>
        <v>#DIV/0!</v>
      </c>
      <c r="Y35" s="574"/>
      <c r="Z35" s="562"/>
      <c r="AA35" s="284" t="e">
        <f t="shared" si="4"/>
        <v>#DIV/0!</v>
      </c>
      <c r="AB35" s="285" t="e">
        <f t="shared" si="5"/>
        <v>#DIV/0!</v>
      </c>
      <c r="AC35" s="572" t="e">
        <f>SUM(AA35)</f>
        <v>#DIV/0!</v>
      </c>
      <c r="AD35" s="573" t="e">
        <f>SUM(AB35)</f>
        <v>#DIV/0!</v>
      </c>
      <c r="AE35" s="574"/>
      <c r="AF35" s="562"/>
      <c r="AG35" s="284" t="e">
        <f t="shared" si="6"/>
        <v>#DIV/0!</v>
      </c>
      <c r="AH35" s="285" t="e">
        <f t="shared" si="7"/>
        <v>#DIV/0!</v>
      </c>
      <c r="AI35" s="572" t="e">
        <f>SUM(AG35)</f>
        <v>#DIV/0!</v>
      </c>
      <c r="AJ35" s="573" t="e">
        <f>SUM(AH35)</f>
        <v>#DIV/0!</v>
      </c>
      <c r="AK35" s="574"/>
      <c r="AL35" s="562"/>
      <c r="AM35" s="284" t="e">
        <f t="shared" si="8"/>
        <v>#DIV/0!</v>
      </c>
      <c r="AN35" s="285" t="e">
        <f t="shared" si="9"/>
        <v>#DIV/0!</v>
      </c>
      <c r="AO35" s="572" t="e">
        <f>SUM(AM35)</f>
        <v>#DIV/0!</v>
      </c>
      <c r="AP35" s="573" t="e">
        <f>SUM(AN35)</f>
        <v>#DIV/0!</v>
      </c>
      <c r="AQ35" s="574"/>
      <c r="AR35" s="562"/>
      <c r="AS35" s="284" t="e">
        <f t="shared" si="10"/>
        <v>#DIV/0!</v>
      </c>
      <c r="AT35" s="285" t="e">
        <f t="shared" si="11"/>
        <v>#DIV/0!</v>
      </c>
      <c r="AU35" s="572" t="e">
        <f>SUM(AS35)</f>
        <v>#DIV/0!</v>
      </c>
      <c r="AV35" s="573" t="e">
        <f>SUM(AT35)</f>
        <v>#DIV/0!</v>
      </c>
      <c r="AW35" s="574"/>
    </row>
    <row r="36" spans="1:49" s="563" customFormat="1" ht="25.5" x14ac:dyDescent="0.25">
      <c r="A36" s="148">
        <v>4</v>
      </c>
      <c r="B36" s="156" t="s">
        <v>278</v>
      </c>
      <c r="C36" s="156" t="s">
        <v>279</v>
      </c>
      <c r="D36" s="156" t="s">
        <v>329</v>
      </c>
      <c r="E36" s="306" t="str">
        <f t="shared" si="0"/>
        <v>043001POST_HT_TGBT_vert</v>
      </c>
      <c r="F36" s="149" t="s">
        <v>388</v>
      </c>
      <c r="G36" s="309" t="s">
        <v>69</v>
      </c>
      <c r="H36" s="306" t="s">
        <v>90</v>
      </c>
      <c r="I36" s="309" t="s">
        <v>391</v>
      </c>
      <c r="J36" s="309"/>
      <c r="K36" s="310" t="s">
        <v>10</v>
      </c>
      <c r="L36" s="156">
        <v>0.33</v>
      </c>
      <c r="M36" s="581"/>
      <c r="N36" s="587"/>
      <c r="O36" s="631">
        <f t="shared" si="12"/>
        <v>0</v>
      </c>
      <c r="P36" s="632">
        <f t="shared" si="1"/>
        <v>0</v>
      </c>
      <c r="Q36" s="633">
        <f>SUM(O36:O39)</f>
        <v>0</v>
      </c>
      <c r="R36" s="633">
        <f>SUM(P36:P39)</f>
        <v>0</v>
      </c>
      <c r="S36" s="560"/>
      <c r="T36" s="562"/>
      <c r="U36" s="311" t="e">
        <f t="shared" si="2"/>
        <v>#DIV/0!</v>
      </c>
      <c r="V36" s="575" t="e">
        <f t="shared" si="3"/>
        <v>#DIV/0!</v>
      </c>
      <c r="W36" s="235" t="e">
        <f>SUM(U36:U39)</f>
        <v>#DIV/0!</v>
      </c>
      <c r="X36" s="235" t="e">
        <f>SUM(V36:V39)</f>
        <v>#DIV/0!</v>
      </c>
      <c r="Y36" s="560"/>
      <c r="Z36" s="562"/>
      <c r="AA36" s="311" t="e">
        <f t="shared" si="4"/>
        <v>#DIV/0!</v>
      </c>
      <c r="AB36" s="575" t="e">
        <f t="shared" si="5"/>
        <v>#DIV/0!</v>
      </c>
      <c r="AC36" s="235" t="e">
        <f>SUM(AA36:AA39)</f>
        <v>#DIV/0!</v>
      </c>
      <c r="AD36" s="235" t="e">
        <f>SUM(AB36:AB39)</f>
        <v>#DIV/0!</v>
      </c>
      <c r="AE36" s="560"/>
      <c r="AF36" s="562"/>
      <c r="AG36" s="311" t="e">
        <f t="shared" si="6"/>
        <v>#DIV/0!</v>
      </c>
      <c r="AH36" s="575" t="e">
        <f t="shared" si="7"/>
        <v>#DIV/0!</v>
      </c>
      <c r="AI36" s="235" t="e">
        <f>SUM(AG36:AG39)</f>
        <v>#DIV/0!</v>
      </c>
      <c r="AJ36" s="235" t="e">
        <f>SUM(AH36:AH39)</f>
        <v>#DIV/0!</v>
      </c>
      <c r="AK36" s="560"/>
      <c r="AL36" s="562"/>
      <c r="AM36" s="311" t="e">
        <f t="shared" si="8"/>
        <v>#DIV/0!</v>
      </c>
      <c r="AN36" s="575" t="e">
        <f t="shared" si="9"/>
        <v>#DIV/0!</v>
      </c>
      <c r="AO36" s="235" t="e">
        <f>SUM(AM36:AM39)</f>
        <v>#DIV/0!</v>
      </c>
      <c r="AP36" s="235" t="e">
        <f>SUM(AN36:AN39)</f>
        <v>#DIV/0!</v>
      </c>
      <c r="AQ36" s="560"/>
      <c r="AR36" s="562"/>
      <c r="AS36" s="311" t="e">
        <f t="shared" si="10"/>
        <v>#DIV/0!</v>
      </c>
      <c r="AT36" s="575" t="e">
        <f t="shared" si="11"/>
        <v>#DIV/0!</v>
      </c>
      <c r="AU36" s="235" t="e">
        <f>SUM(AS36:AS39)</f>
        <v>#DIV/0!</v>
      </c>
      <c r="AV36" s="235" t="e">
        <f>SUM(AT36:AT39)</f>
        <v>#DIV/0!</v>
      </c>
      <c r="AW36" s="560"/>
    </row>
    <row r="37" spans="1:49" s="563" customFormat="1" ht="12.75" x14ac:dyDescent="0.25">
      <c r="A37" s="158">
        <v>4</v>
      </c>
      <c r="B37" s="159" t="s">
        <v>278</v>
      </c>
      <c r="C37" s="159" t="s">
        <v>279</v>
      </c>
      <c r="D37" s="159" t="s">
        <v>329</v>
      </c>
      <c r="E37" s="159" t="str">
        <f t="shared" ref="E37" si="13">CONCATENATE(C37,H37,K37,I37)</f>
        <v>043001PROE_batiment</v>
      </c>
      <c r="F37" s="160" t="s">
        <v>554</v>
      </c>
      <c r="G37" s="244" t="s">
        <v>69</v>
      </c>
      <c r="H37" s="159" t="s">
        <v>92</v>
      </c>
      <c r="I37" s="244" t="s">
        <v>552</v>
      </c>
      <c r="J37" s="244"/>
      <c r="K37" s="246" t="s">
        <v>10</v>
      </c>
      <c r="L37" s="159">
        <v>1</v>
      </c>
      <c r="M37" s="578"/>
      <c r="N37" s="584"/>
      <c r="O37" s="619">
        <f t="shared" si="12"/>
        <v>0</v>
      </c>
      <c r="P37" s="620">
        <f t="shared" ref="P37" si="14">O37/12</f>
        <v>0</v>
      </c>
      <c r="Q37" s="634"/>
      <c r="R37" s="634"/>
      <c r="S37" s="562"/>
      <c r="T37" s="562"/>
      <c r="U37" s="237" t="e">
        <f t="shared" ref="U37" si="15">O37*$E$11</f>
        <v>#DIV/0!</v>
      </c>
      <c r="V37" s="249" t="e">
        <f t="shared" ref="V37" si="16">U37/12</f>
        <v>#DIV/0!</v>
      </c>
      <c r="W37" s="250"/>
      <c r="X37" s="250"/>
      <c r="Y37" s="562"/>
      <c r="Z37" s="562"/>
      <c r="AA37" s="237" t="e">
        <f t="shared" ref="AA37" si="17">O37*$E$12</f>
        <v>#DIV/0!</v>
      </c>
      <c r="AB37" s="249" t="e">
        <f t="shared" ref="AB37" si="18">AA37/12</f>
        <v>#DIV/0!</v>
      </c>
      <c r="AC37" s="250"/>
      <c r="AD37" s="250"/>
      <c r="AE37" s="562"/>
      <c r="AF37" s="562"/>
      <c r="AG37" s="237" t="e">
        <f t="shared" ref="AG37" si="19">O37*$E$13</f>
        <v>#DIV/0!</v>
      </c>
      <c r="AH37" s="249" t="e">
        <f t="shared" ref="AH37" si="20">AG37/12</f>
        <v>#DIV/0!</v>
      </c>
      <c r="AI37" s="250"/>
      <c r="AJ37" s="250"/>
      <c r="AK37" s="562"/>
      <c r="AL37" s="562"/>
      <c r="AM37" s="237" t="e">
        <f t="shared" ref="AM37" si="21">O37*$E$14</f>
        <v>#DIV/0!</v>
      </c>
      <c r="AN37" s="249" t="e">
        <f t="shared" ref="AN37" si="22">AM37/12</f>
        <v>#DIV/0!</v>
      </c>
      <c r="AO37" s="250"/>
      <c r="AP37" s="250"/>
      <c r="AQ37" s="562"/>
      <c r="AR37" s="562"/>
      <c r="AS37" s="237" t="e">
        <f t="shared" ref="AS37" si="23">O37*$E$15</f>
        <v>#DIV/0!</v>
      </c>
      <c r="AT37" s="249" t="e">
        <f t="shared" ref="AT37" si="24">AS37/12</f>
        <v>#DIV/0!</v>
      </c>
      <c r="AU37" s="250"/>
      <c r="AV37" s="250"/>
      <c r="AW37" s="562"/>
    </row>
    <row r="38" spans="1:49" s="563" customFormat="1" ht="25.5" x14ac:dyDescent="0.25">
      <c r="A38" s="158">
        <v>4</v>
      </c>
      <c r="B38" s="159" t="s">
        <v>278</v>
      </c>
      <c r="C38" s="159" t="s">
        <v>279</v>
      </c>
      <c r="D38" s="159" t="s">
        <v>329</v>
      </c>
      <c r="E38" s="159" t="str">
        <f t="shared" si="0"/>
        <v>043001POST_batiment</v>
      </c>
      <c r="F38" s="160" t="s">
        <v>389</v>
      </c>
      <c r="G38" s="244" t="s">
        <v>69</v>
      </c>
      <c r="H38" s="159" t="s">
        <v>90</v>
      </c>
      <c r="I38" s="244" t="s">
        <v>552</v>
      </c>
      <c r="J38" s="244"/>
      <c r="K38" s="246" t="s">
        <v>10</v>
      </c>
      <c r="L38" s="159">
        <v>1</v>
      </c>
      <c r="M38" s="578"/>
      <c r="N38" s="584"/>
      <c r="O38" s="619">
        <f t="shared" si="12"/>
        <v>0</v>
      </c>
      <c r="P38" s="620">
        <f t="shared" si="1"/>
        <v>0</v>
      </c>
      <c r="Q38" s="634"/>
      <c r="R38" s="634"/>
      <c r="S38" s="562"/>
      <c r="T38" s="562"/>
      <c r="U38" s="237" t="e">
        <f t="shared" si="2"/>
        <v>#DIV/0!</v>
      </c>
      <c r="V38" s="249" t="e">
        <f t="shared" si="3"/>
        <v>#DIV/0!</v>
      </c>
      <c r="W38" s="250"/>
      <c r="X38" s="250"/>
      <c r="Y38" s="562"/>
      <c r="Z38" s="562"/>
      <c r="AA38" s="237" t="e">
        <f t="shared" si="4"/>
        <v>#DIV/0!</v>
      </c>
      <c r="AB38" s="249" t="e">
        <f t="shared" si="5"/>
        <v>#DIV/0!</v>
      </c>
      <c r="AC38" s="250"/>
      <c r="AD38" s="250"/>
      <c r="AE38" s="562"/>
      <c r="AF38" s="562"/>
      <c r="AG38" s="237" t="e">
        <f t="shared" si="6"/>
        <v>#DIV/0!</v>
      </c>
      <c r="AH38" s="249" t="e">
        <f t="shared" si="7"/>
        <v>#DIV/0!</v>
      </c>
      <c r="AI38" s="250"/>
      <c r="AJ38" s="250"/>
      <c r="AK38" s="562"/>
      <c r="AL38" s="562"/>
      <c r="AM38" s="237" t="e">
        <f t="shared" si="8"/>
        <v>#DIV/0!</v>
      </c>
      <c r="AN38" s="249" t="e">
        <f t="shared" si="9"/>
        <v>#DIV/0!</v>
      </c>
      <c r="AO38" s="250"/>
      <c r="AP38" s="250"/>
      <c r="AQ38" s="562"/>
      <c r="AR38" s="562"/>
      <c r="AS38" s="237" t="e">
        <f t="shared" si="10"/>
        <v>#DIV/0!</v>
      </c>
      <c r="AT38" s="249" t="e">
        <f t="shared" si="11"/>
        <v>#DIV/0!</v>
      </c>
      <c r="AU38" s="250"/>
      <c r="AV38" s="250"/>
      <c r="AW38" s="562"/>
    </row>
    <row r="39" spans="1:49" s="563" customFormat="1" ht="14.1" customHeight="1" thickBot="1" x14ac:dyDescent="0.3">
      <c r="A39" s="150">
        <v>4</v>
      </c>
      <c r="B39" s="157" t="s">
        <v>278</v>
      </c>
      <c r="C39" s="157" t="s">
        <v>279</v>
      </c>
      <c r="D39" s="157" t="s">
        <v>329</v>
      </c>
      <c r="E39" s="271" t="str">
        <f t="shared" si="0"/>
        <v>043001ECLS_Batiment</v>
      </c>
      <c r="F39" s="151" t="s">
        <v>385</v>
      </c>
      <c r="G39" s="273" t="s">
        <v>69</v>
      </c>
      <c r="H39" s="271" t="s">
        <v>79</v>
      </c>
      <c r="I39" s="273" t="s">
        <v>383</v>
      </c>
      <c r="J39" s="273"/>
      <c r="K39" s="274" t="s">
        <v>10</v>
      </c>
      <c r="L39" s="157">
        <v>1</v>
      </c>
      <c r="M39" s="582"/>
      <c r="N39" s="588"/>
      <c r="O39" s="635">
        <f t="shared" si="12"/>
        <v>0</v>
      </c>
      <c r="P39" s="636">
        <f t="shared" si="1"/>
        <v>0</v>
      </c>
      <c r="Q39" s="637"/>
      <c r="R39" s="637"/>
      <c r="S39" s="569"/>
      <c r="T39" s="562"/>
      <c r="U39" s="275" t="e">
        <f t="shared" si="2"/>
        <v>#DIV/0!</v>
      </c>
      <c r="V39" s="276" t="e">
        <f t="shared" si="3"/>
        <v>#DIV/0!</v>
      </c>
      <c r="W39" s="576"/>
      <c r="X39" s="576"/>
      <c r="Y39" s="569"/>
      <c r="Z39" s="562"/>
      <c r="AA39" s="275" t="e">
        <f t="shared" si="4"/>
        <v>#DIV/0!</v>
      </c>
      <c r="AB39" s="276" t="e">
        <f t="shared" si="5"/>
        <v>#DIV/0!</v>
      </c>
      <c r="AC39" s="576"/>
      <c r="AD39" s="576"/>
      <c r="AE39" s="569"/>
      <c r="AF39" s="562"/>
      <c r="AG39" s="275" t="e">
        <f t="shared" si="6"/>
        <v>#DIV/0!</v>
      </c>
      <c r="AH39" s="276" t="e">
        <f t="shared" si="7"/>
        <v>#DIV/0!</v>
      </c>
      <c r="AI39" s="576"/>
      <c r="AJ39" s="576"/>
      <c r="AK39" s="569"/>
      <c r="AL39" s="562"/>
      <c r="AM39" s="275" t="e">
        <f t="shared" si="8"/>
        <v>#DIV/0!</v>
      </c>
      <c r="AN39" s="276" t="e">
        <f t="shared" si="9"/>
        <v>#DIV/0!</v>
      </c>
      <c r="AO39" s="576"/>
      <c r="AP39" s="576"/>
      <c r="AQ39" s="569"/>
      <c r="AR39" s="562"/>
      <c r="AS39" s="275" t="e">
        <f t="shared" si="10"/>
        <v>#DIV/0!</v>
      </c>
      <c r="AT39" s="276" t="e">
        <f t="shared" si="11"/>
        <v>#DIV/0!</v>
      </c>
      <c r="AU39" s="576"/>
      <c r="AV39" s="576"/>
      <c r="AW39" s="569"/>
    </row>
    <row r="40" spans="1:49" x14ac:dyDescent="0.3">
      <c r="O40" s="638">
        <f>SUM(O20:O39)</f>
        <v>0</v>
      </c>
      <c r="P40" s="638">
        <f t="shared" ref="P40:AW40" si="25">SUM(P20:P39)</f>
        <v>0</v>
      </c>
      <c r="Q40" s="638">
        <f t="shared" si="25"/>
        <v>0</v>
      </c>
      <c r="R40" s="638">
        <f t="shared" si="25"/>
        <v>0</v>
      </c>
      <c r="S40" s="5">
        <f t="shared" si="25"/>
        <v>0</v>
      </c>
      <c r="T40" s="5">
        <f t="shared" si="25"/>
        <v>0</v>
      </c>
      <c r="U40" s="5" t="e">
        <f t="shared" si="25"/>
        <v>#DIV/0!</v>
      </c>
      <c r="V40" s="5" t="e">
        <f t="shared" si="25"/>
        <v>#DIV/0!</v>
      </c>
      <c r="W40" s="5" t="e">
        <f t="shared" si="25"/>
        <v>#DIV/0!</v>
      </c>
      <c r="X40" s="5" t="e">
        <f t="shared" si="25"/>
        <v>#DIV/0!</v>
      </c>
      <c r="Y40" s="5">
        <f t="shared" si="25"/>
        <v>0</v>
      </c>
      <c r="Z40" s="5">
        <f t="shared" si="25"/>
        <v>0</v>
      </c>
      <c r="AA40" s="5" t="e">
        <f t="shared" si="25"/>
        <v>#DIV/0!</v>
      </c>
      <c r="AB40" s="5" t="e">
        <f t="shared" si="25"/>
        <v>#DIV/0!</v>
      </c>
      <c r="AC40" s="5" t="e">
        <f t="shared" si="25"/>
        <v>#DIV/0!</v>
      </c>
      <c r="AD40" s="5" t="e">
        <f t="shared" si="25"/>
        <v>#DIV/0!</v>
      </c>
      <c r="AE40" s="5">
        <f t="shared" si="25"/>
        <v>0</v>
      </c>
      <c r="AF40" s="5">
        <f t="shared" si="25"/>
        <v>0</v>
      </c>
      <c r="AG40" s="5" t="e">
        <f t="shared" si="25"/>
        <v>#DIV/0!</v>
      </c>
      <c r="AH40" s="5" t="e">
        <f t="shared" si="25"/>
        <v>#DIV/0!</v>
      </c>
      <c r="AI40" s="5" t="e">
        <f t="shared" si="25"/>
        <v>#DIV/0!</v>
      </c>
      <c r="AJ40" s="5" t="e">
        <f t="shared" si="25"/>
        <v>#DIV/0!</v>
      </c>
      <c r="AK40" s="5">
        <f t="shared" si="25"/>
        <v>0</v>
      </c>
      <c r="AL40" s="5">
        <f t="shared" si="25"/>
        <v>0</v>
      </c>
      <c r="AM40" s="5" t="e">
        <f t="shared" si="25"/>
        <v>#DIV/0!</v>
      </c>
      <c r="AN40" s="5" t="e">
        <f t="shared" si="25"/>
        <v>#DIV/0!</v>
      </c>
      <c r="AO40" s="5" t="e">
        <f t="shared" si="25"/>
        <v>#DIV/0!</v>
      </c>
      <c r="AP40" s="5" t="e">
        <f t="shared" si="25"/>
        <v>#DIV/0!</v>
      </c>
      <c r="AQ40" s="5">
        <f t="shared" si="25"/>
        <v>0</v>
      </c>
      <c r="AR40" s="5">
        <f t="shared" si="25"/>
        <v>0</v>
      </c>
      <c r="AS40" s="5" t="e">
        <f t="shared" si="25"/>
        <v>#DIV/0!</v>
      </c>
      <c r="AT40" s="5" t="e">
        <f t="shared" si="25"/>
        <v>#DIV/0!</v>
      </c>
      <c r="AU40" s="5" t="e">
        <f t="shared" si="25"/>
        <v>#DIV/0!</v>
      </c>
      <c r="AV40" s="5" t="e">
        <f t="shared" si="25"/>
        <v>#DIV/0!</v>
      </c>
      <c r="AW40" s="5">
        <f t="shared" si="25"/>
        <v>0</v>
      </c>
    </row>
  </sheetData>
  <sheetProtection algorithmName="SHA-512" hashValue="/sshyIyW0PpNwK4zvoB0oP1f0EqMfRKC3VICf6aijfZLeTs5nZlUksjplgjT0rYn9FxvPNaSSCruJQro+VAVQw==" saltValue="D3okRPJURe1hoI+BGbSmdg==" spinCount="100000" sheet="1" objects="1" scenarios="1"/>
  <autoFilter ref="A19:AW39"/>
  <dataConsolidate/>
  <mergeCells count="65">
    <mergeCell ref="A1:C1"/>
    <mergeCell ref="AQ20:AQ31"/>
    <mergeCell ref="AO33:AO34"/>
    <mergeCell ref="AP33:AP34"/>
    <mergeCell ref="AQ33:AQ34"/>
    <mergeCell ref="A2:C2"/>
    <mergeCell ref="A4:C4"/>
    <mergeCell ref="A6:B6"/>
    <mergeCell ref="A7:C7"/>
    <mergeCell ref="M18:N18"/>
    <mergeCell ref="AC20:AC31"/>
    <mergeCell ref="AD20:AD31"/>
    <mergeCell ref="AE20:AE31"/>
    <mergeCell ref="AC33:AC34"/>
    <mergeCell ref="AD33:AD34"/>
    <mergeCell ref="AE33:AE34"/>
    <mergeCell ref="AU20:AU31"/>
    <mergeCell ref="AV20:AV31"/>
    <mergeCell ref="AW20:AW31"/>
    <mergeCell ref="AU33:AU34"/>
    <mergeCell ref="AV33:AV34"/>
    <mergeCell ref="AW33:AW34"/>
    <mergeCell ref="Q36:Q39"/>
    <mergeCell ref="R36:R39"/>
    <mergeCell ref="S36:S39"/>
    <mergeCell ref="W36:W39"/>
    <mergeCell ref="X36:X39"/>
    <mergeCell ref="T20:T39"/>
    <mergeCell ref="R33:R34"/>
    <mergeCell ref="S33:S34"/>
    <mergeCell ref="Q33:Q34"/>
    <mergeCell ref="Q20:Q31"/>
    <mergeCell ref="R20:R31"/>
    <mergeCell ref="S20:S31"/>
    <mergeCell ref="X20:X31"/>
    <mergeCell ref="W33:W34"/>
    <mergeCell ref="X33:X34"/>
    <mergeCell ref="W20:W31"/>
    <mergeCell ref="Y36:Y39"/>
    <mergeCell ref="AC36:AC39"/>
    <mergeCell ref="AD36:AD39"/>
    <mergeCell ref="AE36:AE39"/>
    <mergeCell ref="AI36:AI39"/>
    <mergeCell ref="AF20:AF39"/>
    <mergeCell ref="Z20:Z39"/>
    <mergeCell ref="Y20:Y31"/>
    <mergeCell ref="Y33:Y34"/>
    <mergeCell ref="AI20:AI31"/>
    <mergeCell ref="AI33:AI34"/>
    <mergeCell ref="AU36:AU39"/>
    <mergeCell ref="AV36:AV39"/>
    <mergeCell ref="AW36:AW39"/>
    <mergeCell ref="AJ36:AJ39"/>
    <mergeCell ref="AK36:AK39"/>
    <mergeCell ref="AO36:AO39"/>
    <mergeCell ref="AP36:AP39"/>
    <mergeCell ref="AQ36:AQ39"/>
    <mergeCell ref="AL20:AL39"/>
    <mergeCell ref="AR20:AR39"/>
    <mergeCell ref="AJ20:AJ31"/>
    <mergeCell ref="AK20:AK31"/>
    <mergeCell ref="AJ33:AJ34"/>
    <mergeCell ref="AK33:AK34"/>
    <mergeCell ref="AO20:AO31"/>
    <mergeCell ref="AP20:AP31"/>
  </mergeCells>
  <conditionalFormatting sqref="E20:E36 E38:E39">
    <cfRule type="expression" dxfId="51" priority="23">
      <formula>ISBLANK(#REF!)</formula>
    </cfRule>
  </conditionalFormatting>
  <conditionalFormatting sqref="E37">
    <cfRule type="expression" dxfId="50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Liste_D!$A$2:$A$17</xm:f>
          </x14:formula1>
          <xm:sqref>G20:G39</xm:sqref>
        </x14:dataValidation>
        <x14:dataValidation type="list" allowBlank="1" showInputMessage="1" showErrorMessage="1">
          <x14:formula1>
            <xm:f>Liste_D!$B$2:$B$62</xm:f>
          </x14:formula1>
          <xm:sqref>H20:H39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4"/>
  <sheetViews>
    <sheetView zoomScaleNormal="100" workbookViewId="0">
      <selection activeCell="H22" sqref="H22"/>
    </sheetView>
  </sheetViews>
  <sheetFormatPr baseColWidth="10" defaultColWidth="10.85546875" defaultRowHeight="12" outlineLevelRow="1" outlineLevelCol="1" x14ac:dyDescent="0.25"/>
  <cols>
    <col min="1" max="1" width="11" style="35" bestFit="1" customWidth="1"/>
    <col min="2" max="2" width="16.7109375" style="35" bestFit="1" customWidth="1"/>
    <col min="3" max="3" width="8.42578125" style="35" bestFit="1" customWidth="1"/>
    <col min="4" max="4" width="10.7109375" style="35" bestFit="1" customWidth="1"/>
    <col min="5" max="5" width="15" style="36" bestFit="1" customWidth="1"/>
    <col min="6" max="6" width="17" style="36" bestFit="1" customWidth="1" outlineLevel="1"/>
    <col min="7" max="7" width="14.5703125" style="35" bestFit="1" customWidth="1" outlineLevel="1"/>
    <col min="8" max="8" width="15.140625" style="35" bestFit="1" customWidth="1" outlineLevel="1"/>
    <col min="9" max="9" width="15.28515625" style="35" bestFit="1" customWidth="1" outlineLevel="1"/>
    <col min="10" max="11" width="12.85546875" style="35" bestFit="1" customWidth="1" outlineLevel="1"/>
    <col min="12" max="12" width="6.28515625" style="35" hidden="1" customWidth="1" outlineLevel="1"/>
    <col min="13" max="13" width="15" style="37" bestFit="1" customWidth="1" outlineLevel="1"/>
    <col min="14" max="14" width="14.140625" style="38" bestFit="1" customWidth="1"/>
    <col min="15" max="15" width="12.42578125" style="39" bestFit="1" customWidth="1"/>
    <col min="16" max="16" width="14.140625" style="38" bestFit="1" customWidth="1" outlineLevel="1"/>
    <col min="17" max="17" width="15.140625" style="38" bestFit="1" customWidth="1" outlineLevel="1"/>
    <col min="18" max="18" width="15" style="38" bestFit="1" customWidth="1"/>
    <col min="19" max="19" width="16" style="38" bestFit="1" customWidth="1"/>
    <col min="20" max="20" width="0" style="38" hidden="1" customWidth="1"/>
    <col min="21" max="21" width="2.7109375" style="38" hidden="1" customWidth="1"/>
    <col min="22" max="22" width="11" style="38" hidden="1" customWidth="1" outlineLevel="1"/>
    <col min="23" max="26" width="13.140625" style="38" hidden="1" customWidth="1" outlineLevel="1"/>
    <col min="27" max="27" width="2.42578125" style="38" hidden="1" customWidth="1"/>
    <col min="28" max="28" width="11" style="38" hidden="1" customWidth="1" outlineLevel="1"/>
    <col min="29" max="29" width="12.140625" style="38" hidden="1" customWidth="1" outlineLevel="1"/>
    <col min="30" max="32" width="10.85546875" style="38" hidden="1" customWidth="1" outlineLevel="1"/>
    <col min="33" max="33" width="2.5703125" style="38" hidden="1" customWidth="1"/>
    <col min="34" max="34" width="11" style="38" hidden="1" customWidth="1" outlineLevel="1"/>
    <col min="35" max="35" width="12.140625" style="38" hidden="1" customWidth="1" outlineLevel="1"/>
    <col min="36" max="37" width="12.85546875" style="38" hidden="1" customWidth="1" outlineLevel="1"/>
    <col min="38" max="38" width="10.85546875" style="38" hidden="1" customWidth="1" outlineLevel="1"/>
    <col min="39" max="39" width="3.140625" style="38" hidden="1" customWidth="1"/>
    <col min="40" max="40" width="11" style="38" hidden="1" customWidth="1" outlineLevel="1"/>
    <col min="41" max="41" width="12.140625" style="38" hidden="1" customWidth="1" outlineLevel="1"/>
    <col min="42" max="44" width="10.85546875" style="38" hidden="1" customWidth="1" outlineLevel="1"/>
    <col min="45" max="45" width="3.42578125" style="38" hidden="1" customWidth="1"/>
    <col min="46" max="46" width="11" style="38" hidden="1" customWidth="1" outlineLevel="1" collapsed="1"/>
    <col min="47" max="47" width="12.140625" style="38" hidden="1" customWidth="1" outlineLevel="1"/>
    <col min="48" max="49" width="10.85546875" style="35" hidden="1" customWidth="1" outlineLevel="1"/>
    <col min="50" max="50" width="7.140625" style="35" hidden="1" customWidth="1" outlineLevel="1"/>
    <col min="51" max="51" width="10.85546875" style="35" collapsed="1"/>
    <col min="52" max="16384" width="10.85546875" style="35"/>
  </cols>
  <sheetData>
    <row r="1" spans="1:6" x14ac:dyDescent="0.25">
      <c r="A1" s="644" t="s">
        <v>567</v>
      </c>
      <c r="B1" s="644"/>
      <c r="C1" s="644"/>
    </row>
    <row r="2" spans="1:6" hidden="1" outlineLevel="1" x14ac:dyDescent="0.25">
      <c r="A2" s="184" t="s">
        <v>21</v>
      </c>
      <c r="B2" s="184"/>
      <c r="C2" s="184"/>
      <c r="D2" s="40"/>
      <c r="E2" s="41"/>
      <c r="F2" s="77"/>
    </row>
    <row r="3" spans="1:6" hidden="1" outlineLevel="1" x14ac:dyDescent="0.25">
      <c r="A3" s="40"/>
      <c r="B3" s="40"/>
      <c r="C3" s="40"/>
      <c r="D3" s="40"/>
      <c r="E3" s="41"/>
      <c r="F3" s="77"/>
    </row>
    <row r="4" spans="1:6" hidden="1" outlineLevel="1" x14ac:dyDescent="0.25">
      <c r="A4" s="185" t="s">
        <v>22</v>
      </c>
      <c r="B4" s="186"/>
      <c r="C4" s="186"/>
      <c r="D4" s="40"/>
      <c r="E4" s="41"/>
      <c r="F4" s="77"/>
    </row>
    <row r="5" spans="1:6" hidden="1" outlineLevel="1" x14ac:dyDescent="0.25">
      <c r="A5" s="7"/>
      <c r="B5" s="40"/>
      <c r="C5" s="40"/>
      <c r="D5" s="40"/>
      <c r="E5" s="41"/>
      <c r="F5" s="77"/>
    </row>
    <row r="6" spans="1:6" hidden="1" outlineLevel="1" x14ac:dyDescent="0.25">
      <c r="A6" s="187" t="s">
        <v>23</v>
      </c>
      <c r="B6" s="188"/>
      <c r="C6" s="40"/>
      <c r="D6" s="40"/>
      <c r="E6" s="41"/>
      <c r="F6" s="77"/>
    </row>
    <row r="7" spans="1:6" hidden="1" outlineLevel="1" x14ac:dyDescent="0.25">
      <c r="A7" s="189" t="s">
        <v>24</v>
      </c>
      <c r="B7" s="190"/>
      <c r="C7" s="190"/>
      <c r="D7" s="40"/>
      <c r="E7" s="41"/>
    </row>
    <row r="8" spans="1:6" ht="12.75" hidden="1" outlineLevel="1" thickBot="1" x14ac:dyDescent="0.3">
      <c r="A8" s="40"/>
      <c r="B8" s="40"/>
      <c r="C8" s="40"/>
      <c r="D8" s="40"/>
      <c r="E8" s="41"/>
      <c r="F8" s="77"/>
    </row>
    <row r="9" spans="1:6" ht="12.75" hidden="1" outlineLevel="1" thickBot="1" x14ac:dyDescent="0.3">
      <c r="A9" s="40"/>
      <c r="B9" s="40"/>
      <c r="C9" s="40"/>
      <c r="D9" s="8" t="s">
        <v>25</v>
      </c>
      <c r="E9" s="9" t="s">
        <v>26</v>
      </c>
      <c r="F9" s="78"/>
    </row>
    <row r="10" spans="1:6" hidden="1" outlineLevel="1" x14ac:dyDescent="0.25">
      <c r="A10" s="82" t="s">
        <v>27</v>
      </c>
      <c r="B10" s="11" t="s">
        <v>28</v>
      </c>
      <c r="C10" s="73" t="s">
        <v>29</v>
      </c>
      <c r="D10" s="12"/>
      <c r="E10" s="13"/>
      <c r="F10" s="84"/>
    </row>
    <row r="11" spans="1:6" hidden="1" outlineLevel="1" x14ac:dyDescent="0.25">
      <c r="A11" s="85" t="s">
        <v>30</v>
      </c>
      <c r="B11" s="15" t="s">
        <v>31</v>
      </c>
      <c r="C11" s="75" t="s">
        <v>32</v>
      </c>
      <c r="D11" s="16"/>
      <c r="E11" s="86" t="e">
        <f>0.15+0.85*$D$11/$D$10</f>
        <v>#DIV/0!</v>
      </c>
    </row>
    <row r="12" spans="1:6" hidden="1" outlineLevel="1" x14ac:dyDescent="0.25">
      <c r="A12" s="87"/>
      <c r="B12" s="15" t="s">
        <v>33</v>
      </c>
      <c r="C12" s="75" t="s">
        <v>32</v>
      </c>
      <c r="D12" s="19"/>
      <c r="E12" s="88" t="e">
        <f>0.15+0.85*$D$12/$D$10</f>
        <v>#DIV/0!</v>
      </c>
    </row>
    <row r="13" spans="1:6" hidden="1" outlineLevel="1" x14ac:dyDescent="0.25">
      <c r="A13" s="87"/>
      <c r="B13" s="15" t="s">
        <v>34</v>
      </c>
      <c r="C13" s="75" t="s">
        <v>32</v>
      </c>
      <c r="D13" s="21"/>
      <c r="E13" s="89" t="e">
        <f>0.15+0.85*$D$13/$D$10</f>
        <v>#DIV/0!</v>
      </c>
    </row>
    <row r="14" spans="1:6" hidden="1" outlineLevel="1" x14ac:dyDescent="0.25">
      <c r="A14" s="87"/>
      <c r="B14" s="15" t="s">
        <v>35</v>
      </c>
      <c r="C14" s="75" t="s">
        <v>32</v>
      </c>
      <c r="D14" s="23"/>
      <c r="E14" s="90" t="e">
        <f>0.15+0.85*$D$14/$D$10</f>
        <v>#DIV/0!</v>
      </c>
    </row>
    <row r="15" spans="1:6" ht="12.75" hidden="1" outlineLevel="1" thickBot="1" x14ac:dyDescent="0.3">
      <c r="A15" s="91"/>
      <c r="B15" s="26" t="s">
        <v>36</v>
      </c>
      <c r="C15" s="76" t="s">
        <v>32</v>
      </c>
      <c r="D15" s="27"/>
      <c r="E15" s="92" t="e">
        <f>0.15+0.85*$D$15/$D$10</f>
        <v>#DIV/0!</v>
      </c>
    </row>
    <row r="16" spans="1:6" hidden="1" outlineLevel="1" x14ac:dyDescent="0.25"/>
    <row r="17" spans="1:50" outlineLevel="1" x14ac:dyDescent="0.25"/>
    <row r="18" spans="1:50" ht="12.75" thickBot="1" x14ac:dyDescent="0.3">
      <c r="N18" s="191" t="s">
        <v>50</v>
      </c>
      <c r="O18" s="191"/>
    </row>
    <row r="19" spans="1:50" ht="60.75" thickBot="1" x14ac:dyDescent="0.3">
      <c r="A19" s="93" t="s">
        <v>0</v>
      </c>
      <c r="B19" s="94" t="s">
        <v>1</v>
      </c>
      <c r="C19" s="94" t="s">
        <v>2</v>
      </c>
      <c r="D19" s="94" t="s">
        <v>550</v>
      </c>
      <c r="E19" s="94" t="s">
        <v>213</v>
      </c>
      <c r="F19" s="94" t="s">
        <v>3</v>
      </c>
      <c r="G19" s="95" t="s">
        <v>4</v>
      </c>
      <c r="H19" s="94" t="s">
        <v>5</v>
      </c>
      <c r="I19" s="94" t="s">
        <v>6</v>
      </c>
      <c r="J19" s="94" t="s">
        <v>8</v>
      </c>
      <c r="K19" s="94" t="s">
        <v>9</v>
      </c>
      <c r="L19" s="96" t="s">
        <v>10</v>
      </c>
      <c r="M19" s="97" t="s">
        <v>7</v>
      </c>
      <c r="N19" s="101" t="s">
        <v>218</v>
      </c>
      <c r="O19" s="98" t="s">
        <v>37</v>
      </c>
      <c r="P19" s="102" t="s">
        <v>39</v>
      </c>
      <c r="Q19" s="103" t="s">
        <v>38</v>
      </c>
      <c r="R19" s="103" t="s">
        <v>52</v>
      </c>
      <c r="S19" s="103" t="s">
        <v>51</v>
      </c>
      <c r="T19" s="104" t="s">
        <v>53</v>
      </c>
      <c r="U19" s="105"/>
      <c r="V19" s="106" t="s">
        <v>41</v>
      </c>
      <c r="W19" s="107" t="s">
        <v>40</v>
      </c>
      <c r="X19" s="107" t="s">
        <v>221</v>
      </c>
      <c r="Y19" s="107" t="s">
        <v>55</v>
      </c>
      <c r="Z19" s="108" t="s">
        <v>54</v>
      </c>
      <c r="AA19" s="109"/>
      <c r="AB19" s="110" t="s">
        <v>43</v>
      </c>
      <c r="AC19" s="111" t="s">
        <v>42</v>
      </c>
      <c r="AD19" s="111" t="s">
        <v>223</v>
      </c>
      <c r="AE19" s="111" t="s">
        <v>222</v>
      </c>
      <c r="AF19" s="112" t="s">
        <v>56</v>
      </c>
      <c r="AG19" s="113"/>
      <c r="AH19" s="114" t="s">
        <v>45</v>
      </c>
      <c r="AI19" s="115" t="s">
        <v>44</v>
      </c>
      <c r="AJ19" s="115" t="s">
        <v>61</v>
      </c>
      <c r="AK19" s="115" t="s">
        <v>60</v>
      </c>
      <c r="AL19" s="116" t="s">
        <v>57</v>
      </c>
      <c r="AM19" s="117"/>
      <c r="AN19" s="118" t="s">
        <v>47</v>
      </c>
      <c r="AO19" s="119" t="s">
        <v>46</v>
      </c>
      <c r="AP19" s="119" t="s">
        <v>63</v>
      </c>
      <c r="AQ19" s="119" t="s">
        <v>62</v>
      </c>
      <c r="AR19" s="120" t="s">
        <v>58</v>
      </c>
      <c r="AS19" s="121"/>
      <c r="AT19" s="122" t="s">
        <v>49</v>
      </c>
      <c r="AU19" s="123" t="s">
        <v>48</v>
      </c>
      <c r="AV19" s="124" t="s">
        <v>65</v>
      </c>
      <c r="AW19" s="124" t="s">
        <v>64</v>
      </c>
      <c r="AX19" s="125" t="s">
        <v>59</v>
      </c>
    </row>
    <row r="20" spans="1:50" s="48" customFormat="1" ht="24" x14ac:dyDescent="0.25">
      <c r="A20" s="42">
        <v>4</v>
      </c>
      <c r="B20" s="43" t="s">
        <v>239</v>
      </c>
      <c r="C20" s="43" t="s">
        <v>240</v>
      </c>
      <c r="D20" s="31" t="s">
        <v>544</v>
      </c>
      <c r="E20" s="43" t="str">
        <f>CONCATENATE(C20,I20,L20,J20)</f>
        <v>044001ESSA_Batiment</v>
      </c>
      <c r="F20" s="43" t="str">
        <f t="shared" ref="F20:F28" si="0">CONCATENATE(C20,I20,L20,J20,L20,K20)</f>
        <v>044001ESSA_Batiment_DISC</v>
      </c>
      <c r="G20" s="31" t="s">
        <v>477</v>
      </c>
      <c r="H20" s="44" t="s">
        <v>20</v>
      </c>
      <c r="I20" s="43" t="s">
        <v>81</v>
      </c>
      <c r="J20" s="44" t="s">
        <v>383</v>
      </c>
      <c r="K20" s="44" t="s">
        <v>479</v>
      </c>
      <c r="L20" s="60" t="s">
        <v>10</v>
      </c>
      <c r="M20" s="126">
        <v>1</v>
      </c>
      <c r="N20" s="610"/>
      <c r="O20" s="639"/>
      <c r="P20" s="589">
        <f>N20*(O20+1)</f>
        <v>0</v>
      </c>
      <c r="Q20" s="590">
        <f t="shared" ref="Q20:Q28" si="1">P20/12</f>
        <v>0</v>
      </c>
      <c r="R20" s="591">
        <f>SUM(P20:P29)</f>
        <v>0</v>
      </c>
      <c r="S20" s="592">
        <f>SUM(Q20:Q29)</f>
        <v>0</v>
      </c>
      <c r="T20" s="176"/>
      <c r="U20" s="192"/>
      <c r="V20" s="45" t="e">
        <f t="shared" ref="V20:V28" si="2">P20*$E$11</f>
        <v>#DIV/0!</v>
      </c>
      <c r="W20" s="46" t="e">
        <f t="shared" ref="W20:W28" si="3">V20/12</f>
        <v>#DIV/0!</v>
      </c>
      <c r="X20" s="181" t="e">
        <f>SUM(V20:V29)</f>
        <v>#DIV/0!</v>
      </c>
      <c r="Y20" s="174" t="e">
        <f>SUM(W20:W29)</f>
        <v>#DIV/0!</v>
      </c>
      <c r="Z20" s="176"/>
      <c r="AA20" s="180"/>
      <c r="AB20" s="52" t="e">
        <f t="shared" ref="AB20:AB28" si="4">P20*$E$12</f>
        <v>#DIV/0!</v>
      </c>
      <c r="AC20" s="62" t="e">
        <f t="shared" ref="AC20:AC28" si="5">AB20/12</f>
        <v>#DIV/0!</v>
      </c>
      <c r="AD20" s="161" t="e">
        <f>SUM(AB20:AB29)</f>
        <v>#DIV/0!</v>
      </c>
      <c r="AE20" s="174" t="e">
        <f>SUM(AC20:AC29)</f>
        <v>#DIV/0!</v>
      </c>
      <c r="AF20" s="176"/>
      <c r="AG20" s="180"/>
      <c r="AH20" s="52" t="e">
        <f t="shared" ref="AH20:AH28" si="6">P20*$E$13</f>
        <v>#DIV/0!</v>
      </c>
      <c r="AI20" s="62" t="e">
        <f t="shared" ref="AI20:AI28" si="7">AH20/12</f>
        <v>#DIV/0!</v>
      </c>
      <c r="AJ20" s="161" t="e">
        <f>SUM(AH20:AH29)</f>
        <v>#DIV/0!</v>
      </c>
      <c r="AK20" s="174" t="e">
        <f>SUM(AI20:AI29)</f>
        <v>#DIV/0!</v>
      </c>
      <c r="AL20" s="176"/>
      <c r="AM20" s="180"/>
      <c r="AN20" s="52" t="e">
        <f t="shared" ref="AN20:AN28" si="8">P20*$E$14</f>
        <v>#DIV/0!</v>
      </c>
      <c r="AO20" s="62" t="e">
        <f t="shared" ref="AO20:AO28" si="9">AN20/12</f>
        <v>#DIV/0!</v>
      </c>
      <c r="AP20" s="161" t="e">
        <f>SUM(AN20:AN29)</f>
        <v>#DIV/0!</v>
      </c>
      <c r="AQ20" s="174" t="e">
        <f>SUM(AO20:AO29)</f>
        <v>#DIV/0!</v>
      </c>
      <c r="AR20" s="176"/>
      <c r="AS20" s="180"/>
      <c r="AT20" s="52" t="e">
        <f t="shared" ref="AT20:AT28" si="10">P20*$E$15</f>
        <v>#DIV/0!</v>
      </c>
      <c r="AU20" s="130" t="e">
        <f t="shared" ref="AU20:AU28" si="11">AT20/12</f>
        <v>#DIV/0!</v>
      </c>
      <c r="AV20" s="161" t="e">
        <f>SUM(AT20:AT29)</f>
        <v>#DIV/0!</v>
      </c>
      <c r="AW20" s="174" t="e">
        <f>SUM(AU20:AU29)</f>
        <v>#DIV/0!</v>
      </c>
      <c r="AX20" s="176"/>
    </row>
    <row r="21" spans="1:50" s="48" customFormat="1" ht="24" x14ac:dyDescent="0.25">
      <c r="A21" s="49">
        <v>4</v>
      </c>
      <c r="B21" s="50" t="s">
        <v>241</v>
      </c>
      <c r="C21" s="50" t="s">
        <v>242</v>
      </c>
      <c r="D21" s="50" t="s">
        <v>544</v>
      </c>
      <c r="E21" s="50" t="str">
        <f t="shared" ref="E21:E33" si="12">CONCATENATE(C21,I21,L21,J21)</f>
        <v>044007ESSA_Batiment</v>
      </c>
      <c r="F21" s="50" t="str">
        <f t="shared" si="0"/>
        <v>044007ESSA_Batiment_DISC</v>
      </c>
      <c r="G21" s="50" t="s">
        <v>478</v>
      </c>
      <c r="H21" s="51" t="s">
        <v>20</v>
      </c>
      <c r="I21" s="50" t="s">
        <v>81</v>
      </c>
      <c r="J21" s="51" t="s">
        <v>383</v>
      </c>
      <c r="K21" s="51" t="s">
        <v>479</v>
      </c>
      <c r="L21" s="61" t="s">
        <v>10</v>
      </c>
      <c r="M21" s="131">
        <v>1</v>
      </c>
      <c r="N21" s="611"/>
      <c r="O21" s="640"/>
      <c r="P21" s="593">
        <f>N21*(O21+1)</f>
        <v>0</v>
      </c>
      <c r="Q21" s="594">
        <f t="shared" si="1"/>
        <v>0</v>
      </c>
      <c r="R21" s="595"/>
      <c r="S21" s="596"/>
      <c r="T21" s="177"/>
      <c r="U21" s="192"/>
      <c r="V21" s="52" t="e">
        <f t="shared" si="2"/>
        <v>#DIV/0!</v>
      </c>
      <c r="W21" s="47" t="e">
        <f t="shared" si="3"/>
        <v>#DIV/0!</v>
      </c>
      <c r="X21" s="182"/>
      <c r="Y21" s="171"/>
      <c r="Z21" s="177"/>
      <c r="AA21" s="180"/>
      <c r="AB21" s="52" t="e">
        <f t="shared" si="4"/>
        <v>#DIV/0!</v>
      </c>
      <c r="AC21" s="62" t="e">
        <f t="shared" si="5"/>
        <v>#DIV/0!</v>
      </c>
      <c r="AD21" s="162"/>
      <c r="AE21" s="171"/>
      <c r="AF21" s="177"/>
      <c r="AG21" s="180"/>
      <c r="AH21" s="52" t="e">
        <f t="shared" si="6"/>
        <v>#DIV/0!</v>
      </c>
      <c r="AI21" s="62" t="e">
        <f t="shared" si="7"/>
        <v>#DIV/0!</v>
      </c>
      <c r="AJ21" s="162"/>
      <c r="AK21" s="171"/>
      <c r="AL21" s="177"/>
      <c r="AM21" s="180"/>
      <c r="AN21" s="52" t="e">
        <f t="shared" si="8"/>
        <v>#DIV/0!</v>
      </c>
      <c r="AO21" s="62" t="e">
        <f t="shared" si="9"/>
        <v>#DIV/0!</v>
      </c>
      <c r="AP21" s="162"/>
      <c r="AQ21" s="171"/>
      <c r="AR21" s="177"/>
      <c r="AS21" s="180"/>
      <c r="AT21" s="52" t="e">
        <f t="shared" si="10"/>
        <v>#DIV/0!</v>
      </c>
      <c r="AU21" s="130" t="e">
        <f t="shared" si="11"/>
        <v>#DIV/0!</v>
      </c>
      <c r="AV21" s="162"/>
      <c r="AW21" s="171"/>
      <c r="AX21" s="177"/>
    </row>
    <row r="22" spans="1:50" s="48" customFormat="1" ht="24" x14ac:dyDescent="0.25">
      <c r="A22" s="49">
        <v>4</v>
      </c>
      <c r="B22" s="50" t="s">
        <v>245</v>
      </c>
      <c r="C22" s="128" t="s">
        <v>246</v>
      </c>
      <c r="D22" s="32" t="s">
        <v>544</v>
      </c>
      <c r="E22" s="50" t="str">
        <f t="shared" si="12"/>
        <v>044009ESSA_Batiment</v>
      </c>
      <c r="F22" s="50" t="str">
        <f t="shared" si="0"/>
        <v>044009ESSA_Batiment_DISC</v>
      </c>
      <c r="G22" s="32" t="s">
        <v>476</v>
      </c>
      <c r="H22" s="51" t="s">
        <v>20</v>
      </c>
      <c r="I22" s="50" t="s">
        <v>81</v>
      </c>
      <c r="J22" s="51" t="s">
        <v>383</v>
      </c>
      <c r="K22" s="51" t="s">
        <v>479</v>
      </c>
      <c r="L22" s="61" t="s">
        <v>10</v>
      </c>
      <c r="M22" s="131">
        <v>1</v>
      </c>
      <c r="N22" s="611"/>
      <c r="O22" s="640"/>
      <c r="P22" s="593">
        <f t="shared" ref="P22:P33" si="13">N22*(O22+1)</f>
        <v>0</v>
      </c>
      <c r="Q22" s="594">
        <f t="shared" si="1"/>
        <v>0</v>
      </c>
      <c r="R22" s="595"/>
      <c r="S22" s="596"/>
      <c r="T22" s="177"/>
      <c r="U22" s="192"/>
      <c r="V22" s="52" t="e">
        <f t="shared" si="2"/>
        <v>#DIV/0!</v>
      </c>
      <c r="W22" s="47" t="e">
        <f t="shared" si="3"/>
        <v>#DIV/0!</v>
      </c>
      <c r="X22" s="182"/>
      <c r="Y22" s="171"/>
      <c r="Z22" s="177"/>
      <c r="AA22" s="180"/>
      <c r="AB22" s="52" t="e">
        <f t="shared" si="4"/>
        <v>#DIV/0!</v>
      </c>
      <c r="AC22" s="62" t="e">
        <f t="shared" si="5"/>
        <v>#DIV/0!</v>
      </c>
      <c r="AD22" s="162"/>
      <c r="AE22" s="171"/>
      <c r="AF22" s="177"/>
      <c r="AG22" s="180"/>
      <c r="AH22" s="52" t="e">
        <f t="shared" si="6"/>
        <v>#DIV/0!</v>
      </c>
      <c r="AI22" s="62" t="e">
        <f t="shared" si="7"/>
        <v>#DIV/0!</v>
      </c>
      <c r="AJ22" s="162"/>
      <c r="AK22" s="171"/>
      <c r="AL22" s="177"/>
      <c r="AM22" s="180"/>
      <c r="AN22" s="52" t="e">
        <f t="shared" si="8"/>
        <v>#DIV/0!</v>
      </c>
      <c r="AO22" s="62" t="e">
        <f t="shared" si="9"/>
        <v>#DIV/0!</v>
      </c>
      <c r="AP22" s="162"/>
      <c r="AQ22" s="171"/>
      <c r="AR22" s="177"/>
      <c r="AS22" s="180"/>
      <c r="AT22" s="52" t="e">
        <f t="shared" si="10"/>
        <v>#DIV/0!</v>
      </c>
      <c r="AU22" s="130" t="e">
        <f t="shared" si="11"/>
        <v>#DIV/0!</v>
      </c>
      <c r="AV22" s="162"/>
      <c r="AW22" s="171"/>
      <c r="AX22" s="177"/>
    </row>
    <row r="23" spans="1:50" s="48" customFormat="1" ht="24" x14ac:dyDescent="0.25">
      <c r="A23" s="49">
        <v>4</v>
      </c>
      <c r="B23" s="50" t="s">
        <v>247</v>
      </c>
      <c r="C23" s="50" t="s">
        <v>248</v>
      </c>
      <c r="D23" s="32" t="s">
        <v>544</v>
      </c>
      <c r="E23" s="50" t="str">
        <f t="shared" si="12"/>
        <v>044101ESSA_Batiment</v>
      </c>
      <c r="F23" s="50" t="str">
        <f t="shared" si="0"/>
        <v>044101ESSA_Batiment_DISC</v>
      </c>
      <c r="G23" s="32" t="s">
        <v>476</v>
      </c>
      <c r="H23" s="51" t="s">
        <v>20</v>
      </c>
      <c r="I23" s="50" t="s">
        <v>81</v>
      </c>
      <c r="J23" s="51" t="s">
        <v>383</v>
      </c>
      <c r="K23" s="51" t="s">
        <v>479</v>
      </c>
      <c r="L23" s="61" t="s">
        <v>10</v>
      </c>
      <c r="M23" s="131">
        <v>1</v>
      </c>
      <c r="N23" s="611"/>
      <c r="O23" s="640"/>
      <c r="P23" s="593">
        <f t="shared" si="13"/>
        <v>0</v>
      </c>
      <c r="Q23" s="594">
        <f t="shared" si="1"/>
        <v>0</v>
      </c>
      <c r="R23" s="595"/>
      <c r="S23" s="596"/>
      <c r="T23" s="177"/>
      <c r="U23" s="192"/>
      <c r="V23" s="52" t="e">
        <f t="shared" si="2"/>
        <v>#DIV/0!</v>
      </c>
      <c r="W23" s="47" t="e">
        <f t="shared" si="3"/>
        <v>#DIV/0!</v>
      </c>
      <c r="X23" s="182"/>
      <c r="Y23" s="171"/>
      <c r="Z23" s="177"/>
      <c r="AA23" s="180"/>
      <c r="AB23" s="52" t="e">
        <f t="shared" si="4"/>
        <v>#DIV/0!</v>
      </c>
      <c r="AC23" s="62" t="e">
        <f t="shared" si="5"/>
        <v>#DIV/0!</v>
      </c>
      <c r="AD23" s="162"/>
      <c r="AE23" s="171"/>
      <c r="AF23" s="177"/>
      <c r="AG23" s="180"/>
      <c r="AH23" s="52" t="e">
        <f t="shared" si="6"/>
        <v>#DIV/0!</v>
      </c>
      <c r="AI23" s="62" t="e">
        <f t="shared" si="7"/>
        <v>#DIV/0!</v>
      </c>
      <c r="AJ23" s="162"/>
      <c r="AK23" s="171"/>
      <c r="AL23" s="177"/>
      <c r="AM23" s="180"/>
      <c r="AN23" s="52" t="e">
        <f t="shared" si="8"/>
        <v>#DIV/0!</v>
      </c>
      <c r="AO23" s="62" t="e">
        <f t="shared" si="9"/>
        <v>#DIV/0!</v>
      </c>
      <c r="AP23" s="162"/>
      <c r="AQ23" s="171"/>
      <c r="AR23" s="177"/>
      <c r="AS23" s="180"/>
      <c r="AT23" s="52" t="e">
        <f t="shared" si="10"/>
        <v>#DIV/0!</v>
      </c>
      <c r="AU23" s="130" t="e">
        <f t="shared" si="11"/>
        <v>#DIV/0!</v>
      </c>
      <c r="AV23" s="162"/>
      <c r="AW23" s="171"/>
      <c r="AX23" s="177"/>
    </row>
    <row r="24" spans="1:50" s="48" customFormat="1" ht="24" x14ac:dyDescent="0.25">
      <c r="A24" s="49">
        <v>4</v>
      </c>
      <c r="B24" s="50" t="s">
        <v>249</v>
      </c>
      <c r="C24" s="50" t="s">
        <v>250</v>
      </c>
      <c r="D24" s="32" t="s">
        <v>544</v>
      </c>
      <c r="E24" s="50" t="str">
        <f t="shared" si="12"/>
        <v>044102ESSA_Batiment</v>
      </c>
      <c r="F24" s="50" t="str">
        <f t="shared" si="0"/>
        <v>044102ESSA_Batiment_DISC</v>
      </c>
      <c r="G24" s="32" t="s">
        <v>476</v>
      </c>
      <c r="H24" s="51" t="s">
        <v>20</v>
      </c>
      <c r="I24" s="50" t="s">
        <v>81</v>
      </c>
      <c r="J24" s="51" t="s">
        <v>383</v>
      </c>
      <c r="K24" s="51" t="s">
        <v>479</v>
      </c>
      <c r="L24" s="61" t="s">
        <v>10</v>
      </c>
      <c r="M24" s="131">
        <v>1</v>
      </c>
      <c r="N24" s="611"/>
      <c r="O24" s="640"/>
      <c r="P24" s="593">
        <f t="shared" si="13"/>
        <v>0</v>
      </c>
      <c r="Q24" s="594">
        <f t="shared" si="1"/>
        <v>0</v>
      </c>
      <c r="R24" s="595"/>
      <c r="S24" s="596"/>
      <c r="T24" s="177"/>
      <c r="U24" s="192"/>
      <c r="V24" s="52" t="e">
        <f t="shared" si="2"/>
        <v>#DIV/0!</v>
      </c>
      <c r="W24" s="47" t="e">
        <f t="shared" si="3"/>
        <v>#DIV/0!</v>
      </c>
      <c r="X24" s="182"/>
      <c r="Y24" s="171"/>
      <c r="Z24" s="177"/>
      <c r="AA24" s="180"/>
      <c r="AB24" s="52" t="e">
        <f t="shared" si="4"/>
        <v>#DIV/0!</v>
      </c>
      <c r="AC24" s="62" t="e">
        <f t="shared" si="5"/>
        <v>#DIV/0!</v>
      </c>
      <c r="AD24" s="162"/>
      <c r="AE24" s="171"/>
      <c r="AF24" s="177"/>
      <c r="AG24" s="180"/>
      <c r="AH24" s="52" t="e">
        <f t="shared" si="6"/>
        <v>#DIV/0!</v>
      </c>
      <c r="AI24" s="62" t="e">
        <f t="shared" si="7"/>
        <v>#DIV/0!</v>
      </c>
      <c r="AJ24" s="162"/>
      <c r="AK24" s="171"/>
      <c r="AL24" s="177"/>
      <c r="AM24" s="180"/>
      <c r="AN24" s="52" t="e">
        <f t="shared" si="8"/>
        <v>#DIV/0!</v>
      </c>
      <c r="AO24" s="62" t="e">
        <f t="shared" si="9"/>
        <v>#DIV/0!</v>
      </c>
      <c r="AP24" s="162"/>
      <c r="AQ24" s="171"/>
      <c r="AR24" s="177"/>
      <c r="AS24" s="180"/>
      <c r="AT24" s="52" t="e">
        <f t="shared" si="10"/>
        <v>#DIV/0!</v>
      </c>
      <c r="AU24" s="130" t="e">
        <f t="shared" si="11"/>
        <v>#DIV/0!</v>
      </c>
      <c r="AV24" s="162"/>
      <c r="AW24" s="171"/>
      <c r="AX24" s="177"/>
    </row>
    <row r="25" spans="1:50" s="48" customFormat="1" ht="24" x14ac:dyDescent="0.25">
      <c r="A25" s="49">
        <v>4</v>
      </c>
      <c r="B25" s="50" t="s">
        <v>251</v>
      </c>
      <c r="C25" s="50" t="s">
        <v>252</v>
      </c>
      <c r="D25" s="32" t="s">
        <v>544</v>
      </c>
      <c r="E25" s="50" t="str">
        <f t="shared" si="12"/>
        <v>044103ESSA_Batiment</v>
      </c>
      <c r="F25" s="50" t="str">
        <f t="shared" si="0"/>
        <v>044103ESSA_Batiment_DISC</v>
      </c>
      <c r="G25" s="32" t="s">
        <v>476</v>
      </c>
      <c r="H25" s="51" t="s">
        <v>20</v>
      </c>
      <c r="I25" s="50" t="s">
        <v>81</v>
      </c>
      <c r="J25" s="51" t="s">
        <v>383</v>
      </c>
      <c r="K25" s="51" t="s">
        <v>479</v>
      </c>
      <c r="L25" s="61" t="s">
        <v>10</v>
      </c>
      <c r="M25" s="131">
        <v>1</v>
      </c>
      <c r="N25" s="611"/>
      <c r="O25" s="640"/>
      <c r="P25" s="593">
        <f t="shared" si="13"/>
        <v>0</v>
      </c>
      <c r="Q25" s="594">
        <f t="shared" si="1"/>
        <v>0</v>
      </c>
      <c r="R25" s="595"/>
      <c r="S25" s="596"/>
      <c r="T25" s="177"/>
      <c r="U25" s="192"/>
      <c r="V25" s="52" t="e">
        <f t="shared" si="2"/>
        <v>#DIV/0!</v>
      </c>
      <c r="W25" s="47" t="e">
        <f t="shared" si="3"/>
        <v>#DIV/0!</v>
      </c>
      <c r="X25" s="182"/>
      <c r="Y25" s="171"/>
      <c r="Z25" s="177"/>
      <c r="AA25" s="180"/>
      <c r="AB25" s="52" t="e">
        <f t="shared" si="4"/>
        <v>#DIV/0!</v>
      </c>
      <c r="AC25" s="62" t="e">
        <f t="shared" si="5"/>
        <v>#DIV/0!</v>
      </c>
      <c r="AD25" s="162"/>
      <c r="AE25" s="171"/>
      <c r="AF25" s="177"/>
      <c r="AG25" s="180"/>
      <c r="AH25" s="52" t="e">
        <f t="shared" si="6"/>
        <v>#DIV/0!</v>
      </c>
      <c r="AI25" s="62" t="e">
        <f t="shared" si="7"/>
        <v>#DIV/0!</v>
      </c>
      <c r="AJ25" s="162"/>
      <c r="AK25" s="171"/>
      <c r="AL25" s="177"/>
      <c r="AM25" s="180"/>
      <c r="AN25" s="52" t="e">
        <f t="shared" si="8"/>
        <v>#DIV/0!</v>
      </c>
      <c r="AO25" s="62" t="e">
        <f t="shared" si="9"/>
        <v>#DIV/0!</v>
      </c>
      <c r="AP25" s="162"/>
      <c r="AQ25" s="171"/>
      <c r="AR25" s="177"/>
      <c r="AS25" s="180"/>
      <c r="AT25" s="52" t="e">
        <f t="shared" si="10"/>
        <v>#DIV/0!</v>
      </c>
      <c r="AU25" s="130" t="e">
        <f t="shared" si="11"/>
        <v>#DIV/0!</v>
      </c>
      <c r="AV25" s="162"/>
      <c r="AW25" s="171"/>
      <c r="AX25" s="177"/>
    </row>
    <row r="26" spans="1:50" s="48" customFormat="1" ht="24" x14ac:dyDescent="0.25">
      <c r="A26" s="49">
        <v>4</v>
      </c>
      <c r="B26" s="50" t="s">
        <v>253</v>
      </c>
      <c r="C26" s="50" t="s">
        <v>254</v>
      </c>
      <c r="D26" s="32" t="s">
        <v>544</v>
      </c>
      <c r="E26" s="50" t="str">
        <f t="shared" si="12"/>
        <v>044104ESSA_Batiment</v>
      </c>
      <c r="F26" s="50" t="str">
        <f t="shared" si="0"/>
        <v>044104ESSA_Batiment_DISC</v>
      </c>
      <c r="G26" s="32" t="s">
        <v>476</v>
      </c>
      <c r="H26" s="51" t="s">
        <v>20</v>
      </c>
      <c r="I26" s="50" t="s">
        <v>81</v>
      </c>
      <c r="J26" s="51" t="s">
        <v>383</v>
      </c>
      <c r="K26" s="51" t="s">
        <v>479</v>
      </c>
      <c r="L26" s="61" t="s">
        <v>10</v>
      </c>
      <c r="M26" s="131">
        <v>1</v>
      </c>
      <c r="N26" s="611"/>
      <c r="O26" s="640"/>
      <c r="P26" s="593">
        <f t="shared" si="13"/>
        <v>0</v>
      </c>
      <c r="Q26" s="594">
        <f t="shared" si="1"/>
        <v>0</v>
      </c>
      <c r="R26" s="595"/>
      <c r="S26" s="596"/>
      <c r="T26" s="177"/>
      <c r="U26" s="192"/>
      <c r="V26" s="52" t="e">
        <f t="shared" si="2"/>
        <v>#DIV/0!</v>
      </c>
      <c r="W26" s="47" t="e">
        <f t="shared" si="3"/>
        <v>#DIV/0!</v>
      </c>
      <c r="X26" s="182"/>
      <c r="Y26" s="171"/>
      <c r="Z26" s="177"/>
      <c r="AA26" s="180"/>
      <c r="AB26" s="52" t="e">
        <f t="shared" si="4"/>
        <v>#DIV/0!</v>
      </c>
      <c r="AC26" s="62" t="e">
        <f t="shared" si="5"/>
        <v>#DIV/0!</v>
      </c>
      <c r="AD26" s="162"/>
      <c r="AE26" s="171"/>
      <c r="AF26" s="177"/>
      <c r="AG26" s="180"/>
      <c r="AH26" s="52" t="e">
        <f t="shared" si="6"/>
        <v>#DIV/0!</v>
      </c>
      <c r="AI26" s="62" t="e">
        <f t="shared" si="7"/>
        <v>#DIV/0!</v>
      </c>
      <c r="AJ26" s="162"/>
      <c r="AK26" s="171"/>
      <c r="AL26" s="177"/>
      <c r="AM26" s="180"/>
      <c r="AN26" s="52" t="e">
        <f t="shared" si="8"/>
        <v>#DIV/0!</v>
      </c>
      <c r="AO26" s="62" t="e">
        <f t="shared" si="9"/>
        <v>#DIV/0!</v>
      </c>
      <c r="AP26" s="162"/>
      <c r="AQ26" s="171"/>
      <c r="AR26" s="177"/>
      <c r="AS26" s="180"/>
      <c r="AT26" s="52" t="e">
        <f t="shared" si="10"/>
        <v>#DIV/0!</v>
      </c>
      <c r="AU26" s="130" t="e">
        <f t="shared" si="11"/>
        <v>#DIV/0!</v>
      </c>
      <c r="AV26" s="162"/>
      <c r="AW26" s="171"/>
      <c r="AX26" s="177"/>
    </row>
    <row r="27" spans="1:50" s="48" customFormat="1" ht="24" x14ac:dyDescent="0.25">
      <c r="A27" s="49">
        <v>4</v>
      </c>
      <c r="B27" s="50" t="s">
        <v>255</v>
      </c>
      <c r="C27" s="50" t="s">
        <v>256</v>
      </c>
      <c r="D27" s="32" t="s">
        <v>544</v>
      </c>
      <c r="E27" s="50" t="str">
        <f t="shared" si="12"/>
        <v>044105ESSA_Batiment</v>
      </c>
      <c r="F27" s="50" t="str">
        <f t="shared" si="0"/>
        <v>044105ESSA_Batiment_DISC</v>
      </c>
      <c r="G27" s="32" t="s">
        <v>476</v>
      </c>
      <c r="H27" s="51" t="s">
        <v>20</v>
      </c>
      <c r="I27" s="50" t="s">
        <v>81</v>
      </c>
      <c r="J27" s="51" t="s">
        <v>383</v>
      </c>
      <c r="K27" s="51" t="s">
        <v>479</v>
      </c>
      <c r="L27" s="61" t="s">
        <v>10</v>
      </c>
      <c r="M27" s="131">
        <v>1</v>
      </c>
      <c r="N27" s="611"/>
      <c r="O27" s="640"/>
      <c r="P27" s="593">
        <f t="shared" si="13"/>
        <v>0</v>
      </c>
      <c r="Q27" s="594">
        <f t="shared" si="1"/>
        <v>0</v>
      </c>
      <c r="R27" s="595"/>
      <c r="S27" s="596"/>
      <c r="T27" s="177"/>
      <c r="U27" s="192"/>
      <c r="V27" s="52" t="e">
        <f t="shared" si="2"/>
        <v>#DIV/0!</v>
      </c>
      <c r="W27" s="47" t="e">
        <f t="shared" si="3"/>
        <v>#DIV/0!</v>
      </c>
      <c r="X27" s="182"/>
      <c r="Y27" s="171"/>
      <c r="Z27" s="177"/>
      <c r="AA27" s="180"/>
      <c r="AB27" s="52" t="e">
        <f t="shared" si="4"/>
        <v>#DIV/0!</v>
      </c>
      <c r="AC27" s="62" t="e">
        <f t="shared" si="5"/>
        <v>#DIV/0!</v>
      </c>
      <c r="AD27" s="162"/>
      <c r="AE27" s="171"/>
      <c r="AF27" s="177"/>
      <c r="AG27" s="180"/>
      <c r="AH27" s="52" t="e">
        <f t="shared" si="6"/>
        <v>#DIV/0!</v>
      </c>
      <c r="AI27" s="62" t="e">
        <f t="shared" si="7"/>
        <v>#DIV/0!</v>
      </c>
      <c r="AJ27" s="162"/>
      <c r="AK27" s="171"/>
      <c r="AL27" s="177"/>
      <c r="AM27" s="180"/>
      <c r="AN27" s="52" t="e">
        <f t="shared" si="8"/>
        <v>#DIV/0!</v>
      </c>
      <c r="AO27" s="62" t="e">
        <f t="shared" si="9"/>
        <v>#DIV/0!</v>
      </c>
      <c r="AP27" s="162"/>
      <c r="AQ27" s="171"/>
      <c r="AR27" s="177"/>
      <c r="AS27" s="180"/>
      <c r="AT27" s="52" t="e">
        <f t="shared" si="10"/>
        <v>#DIV/0!</v>
      </c>
      <c r="AU27" s="130" t="e">
        <f t="shared" si="11"/>
        <v>#DIV/0!</v>
      </c>
      <c r="AV27" s="162"/>
      <c r="AW27" s="171"/>
      <c r="AX27" s="177"/>
    </row>
    <row r="28" spans="1:50" s="48" customFormat="1" ht="24" x14ac:dyDescent="0.25">
      <c r="A28" s="49">
        <v>4</v>
      </c>
      <c r="B28" s="50" t="s">
        <v>259</v>
      </c>
      <c r="C28" s="50" t="s">
        <v>260</v>
      </c>
      <c r="D28" s="32" t="s">
        <v>544</v>
      </c>
      <c r="E28" s="50" t="str">
        <f t="shared" si="12"/>
        <v>044311ESSA_Batiment</v>
      </c>
      <c r="F28" s="50" t="str">
        <f t="shared" si="0"/>
        <v>044311ESSA_Batiment_DISC</v>
      </c>
      <c r="G28" s="32" t="s">
        <v>476</v>
      </c>
      <c r="H28" s="51" t="s">
        <v>20</v>
      </c>
      <c r="I28" s="50" t="s">
        <v>81</v>
      </c>
      <c r="J28" s="51" t="s">
        <v>383</v>
      </c>
      <c r="K28" s="51" t="s">
        <v>479</v>
      </c>
      <c r="L28" s="61" t="s">
        <v>10</v>
      </c>
      <c r="M28" s="131">
        <v>1</v>
      </c>
      <c r="N28" s="611"/>
      <c r="O28" s="640"/>
      <c r="P28" s="593">
        <f t="shared" si="13"/>
        <v>0</v>
      </c>
      <c r="Q28" s="594">
        <f t="shared" si="1"/>
        <v>0</v>
      </c>
      <c r="R28" s="595"/>
      <c r="S28" s="596"/>
      <c r="T28" s="177"/>
      <c r="U28" s="192"/>
      <c r="V28" s="52" t="e">
        <f t="shared" si="2"/>
        <v>#DIV/0!</v>
      </c>
      <c r="W28" s="47" t="e">
        <f t="shared" si="3"/>
        <v>#DIV/0!</v>
      </c>
      <c r="X28" s="182"/>
      <c r="Y28" s="171"/>
      <c r="Z28" s="177"/>
      <c r="AA28" s="180"/>
      <c r="AB28" s="52" t="e">
        <f t="shared" si="4"/>
        <v>#DIV/0!</v>
      </c>
      <c r="AC28" s="62" t="e">
        <f t="shared" si="5"/>
        <v>#DIV/0!</v>
      </c>
      <c r="AD28" s="162"/>
      <c r="AE28" s="171"/>
      <c r="AF28" s="177"/>
      <c r="AG28" s="180"/>
      <c r="AH28" s="52" t="e">
        <f t="shared" si="6"/>
        <v>#DIV/0!</v>
      </c>
      <c r="AI28" s="62" t="e">
        <f t="shared" si="7"/>
        <v>#DIV/0!</v>
      </c>
      <c r="AJ28" s="162"/>
      <c r="AK28" s="171"/>
      <c r="AL28" s="177"/>
      <c r="AM28" s="180"/>
      <c r="AN28" s="52" t="e">
        <f t="shared" si="8"/>
        <v>#DIV/0!</v>
      </c>
      <c r="AO28" s="62" t="e">
        <f t="shared" si="9"/>
        <v>#DIV/0!</v>
      </c>
      <c r="AP28" s="162"/>
      <c r="AQ28" s="171"/>
      <c r="AR28" s="177"/>
      <c r="AS28" s="180"/>
      <c r="AT28" s="52" t="e">
        <f t="shared" si="10"/>
        <v>#DIV/0!</v>
      </c>
      <c r="AU28" s="130" t="e">
        <f t="shared" si="11"/>
        <v>#DIV/0!</v>
      </c>
      <c r="AV28" s="162"/>
      <c r="AW28" s="171"/>
      <c r="AX28" s="177"/>
    </row>
    <row r="29" spans="1:50" s="48" customFormat="1" ht="24.75" thickBot="1" x14ac:dyDescent="0.3">
      <c r="A29" s="53">
        <v>4</v>
      </c>
      <c r="B29" s="34" t="s">
        <v>253</v>
      </c>
      <c r="C29" s="34" t="s">
        <v>254</v>
      </c>
      <c r="D29" s="34" t="s">
        <v>544</v>
      </c>
      <c r="E29" s="54" t="str">
        <f t="shared" si="12"/>
        <v>044104ESSA_Batiment</v>
      </c>
      <c r="F29" s="54" t="str">
        <f t="shared" ref="F29:F30" si="14">CONCATENATE(C29,I29,L29,J29,L29,K29)</f>
        <v>044104ESSA_Batiment_DOSE</v>
      </c>
      <c r="G29" s="34" t="s">
        <v>553</v>
      </c>
      <c r="H29" s="55" t="s">
        <v>20</v>
      </c>
      <c r="I29" s="54" t="s">
        <v>81</v>
      </c>
      <c r="J29" s="55" t="s">
        <v>383</v>
      </c>
      <c r="K29" s="55" t="s">
        <v>77</v>
      </c>
      <c r="L29" s="63" t="s">
        <v>10</v>
      </c>
      <c r="M29" s="127">
        <v>2</v>
      </c>
      <c r="N29" s="612"/>
      <c r="O29" s="641"/>
      <c r="P29" s="597">
        <f t="shared" si="13"/>
        <v>0</v>
      </c>
      <c r="Q29" s="598">
        <f t="shared" ref="Q29:Q33" si="15">P29/12</f>
        <v>0</v>
      </c>
      <c r="R29" s="599"/>
      <c r="S29" s="600"/>
      <c r="T29" s="178"/>
      <c r="U29" s="192"/>
      <c r="V29" s="56" t="e">
        <f t="shared" ref="V29:V33" si="16">P29*$E$11</f>
        <v>#DIV/0!</v>
      </c>
      <c r="W29" s="58" t="e">
        <f t="shared" ref="W29:W33" si="17">V29/12</f>
        <v>#DIV/0!</v>
      </c>
      <c r="X29" s="183"/>
      <c r="Y29" s="175"/>
      <c r="Z29" s="178"/>
      <c r="AA29" s="180"/>
      <c r="AB29" s="56" t="e">
        <f t="shared" ref="AB29:AB33" si="18">P29*$E$12</f>
        <v>#DIV/0!</v>
      </c>
      <c r="AC29" s="64" t="e">
        <f t="shared" ref="AC29:AC33" si="19">AB29/12</f>
        <v>#DIV/0!</v>
      </c>
      <c r="AD29" s="179"/>
      <c r="AE29" s="175"/>
      <c r="AF29" s="178"/>
      <c r="AG29" s="180"/>
      <c r="AH29" s="56" t="e">
        <f t="shared" ref="AH29:AH33" si="20">P29*$E$13</f>
        <v>#DIV/0!</v>
      </c>
      <c r="AI29" s="64" t="e">
        <f t="shared" ref="AI29:AI33" si="21">AH29/12</f>
        <v>#DIV/0!</v>
      </c>
      <c r="AJ29" s="179"/>
      <c r="AK29" s="175"/>
      <c r="AL29" s="178"/>
      <c r="AM29" s="180"/>
      <c r="AN29" s="56" t="e">
        <f t="shared" ref="AN29:AN33" si="22">P29*$E$14</f>
        <v>#DIV/0!</v>
      </c>
      <c r="AO29" s="64" t="e">
        <f t="shared" ref="AO29:AO33" si="23">AN29/12</f>
        <v>#DIV/0!</v>
      </c>
      <c r="AP29" s="179"/>
      <c r="AQ29" s="175"/>
      <c r="AR29" s="178"/>
      <c r="AS29" s="180"/>
      <c r="AT29" s="56" t="e">
        <f t="shared" ref="AT29:AT33" si="24">P29*$E$15</f>
        <v>#DIV/0!</v>
      </c>
      <c r="AU29" s="132" t="e">
        <f t="shared" ref="AU29:AU33" si="25">AT29/12</f>
        <v>#DIV/0!</v>
      </c>
      <c r="AV29" s="179"/>
      <c r="AW29" s="175"/>
      <c r="AX29" s="178"/>
    </row>
    <row r="30" spans="1:50" s="48" customFormat="1" ht="24.75" thickBot="1" x14ac:dyDescent="0.3">
      <c r="A30" s="66">
        <v>4</v>
      </c>
      <c r="B30" s="67" t="s">
        <v>278</v>
      </c>
      <c r="C30" s="138" t="s">
        <v>279</v>
      </c>
      <c r="D30" s="67" t="s">
        <v>544</v>
      </c>
      <c r="E30" s="67" t="str">
        <f t="shared" si="12"/>
        <v>043001ESSA_Batiment</v>
      </c>
      <c r="F30" s="67" t="str">
        <f t="shared" si="14"/>
        <v>043001ESSA_Batiment_DISC</v>
      </c>
      <c r="G30" s="67" t="s">
        <v>476</v>
      </c>
      <c r="H30" s="68" t="s">
        <v>20</v>
      </c>
      <c r="I30" s="67" t="s">
        <v>81</v>
      </c>
      <c r="J30" s="68" t="s">
        <v>383</v>
      </c>
      <c r="K30" s="68" t="s">
        <v>479</v>
      </c>
      <c r="L30" s="69" t="s">
        <v>10</v>
      </c>
      <c r="M30" s="139">
        <v>1</v>
      </c>
      <c r="N30" s="613"/>
      <c r="O30" s="642"/>
      <c r="P30" s="601">
        <f t="shared" si="13"/>
        <v>0</v>
      </c>
      <c r="Q30" s="602">
        <f t="shared" si="15"/>
        <v>0</v>
      </c>
      <c r="R30" s="603">
        <f>P30</f>
        <v>0</v>
      </c>
      <c r="S30" s="604">
        <f>Q30</f>
        <v>0</v>
      </c>
      <c r="T30" s="81"/>
      <c r="U30" s="192"/>
      <c r="V30" s="70" t="e">
        <f t="shared" si="16"/>
        <v>#DIV/0!</v>
      </c>
      <c r="W30" s="71" t="e">
        <f t="shared" si="17"/>
        <v>#DIV/0!</v>
      </c>
      <c r="X30" s="79" t="e">
        <f>V30</f>
        <v>#DIV/0!</v>
      </c>
      <c r="Y30" s="80" t="e">
        <f>W30</f>
        <v>#DIV/0!</v>
      </c>
      <c r="Z30" s="81"/>
      <c r="AA30" s="180"/>
      <c r="AB30" s="70" t="e">
        <f t="shared" si="18"/>
        <v>#DIV/0!</v>
      </c>
      <c r="AC30" s="71" t="e">
        <f t="shared" si="19"/>
        <v>#DIV/0!</v>
      </c>
      <c r="AD30" s="79" t="e">
        <f>AB30</f>
        <v>#DIV/0!</v>
      </c>
      <c r="AE30" s="80" t="e">
        <f>AC30</f>
        <v>#DIV/0!</v>
      </c>
      <c r="AF30" s="81"/>
      <c r="AG30" s="180"/>
      <c r="AH30" s="70" t="e">
        <f t="shared" si="20"/>
        <v>#DIV/0!</v>
      </c>
      <c r="AI30" s="71" t="e">
        <f t="shared" si="21"/>
        <v>#DIV/0!</v>
      </c>
      <c r="AJ30" s="79" t="e">
        <f>AH30</f>
        <v>#DIV/0!</v>
      </c>
      <c r="AK30" s="80" t="e">
        <f>AI30</f>
        <v>#DIV/0!</v>
      </c>
      <c r="AL30" s="81"/>
      <c r="AM30" s="180"/>
      <c r="AN30" s="70" t="e">
        <f t="shared" si="22"/>
        <v>#DIV/0!</v>
      </c>
      <c r="AO30" s="71" t="e">
        <f t="shared" si="23"/>
        <v>#DIV/0!</v>
      </c>
      <c r="AP30" s="79" t="e">
        <f>AN30</f>
        <v>#DIV/0!</v>
      </c>
      <c r="AQ30" s="80" t="e">
        <f>AO30</f>
        <v>#DIV/0!</v>
      </c>
      <c r="AR30" s="81"/>
      <c r="AS30" s="180"/>
      <c r="AT30" s="70" t="e">
        <f t="shared" si="24"/>
        <v>#DIV/0!</v>
      </c>
      <c r="AU30" s="71" t="e">
        <f t="shared" si="25"/>
        <v>#DIV/0!</v>
      </c>
      <c r="AV30" s="79" t="e">
        <f>AT30</f>
        <v>#DIV/0!</v>
      </c>
      <c r="AW30" s="80" t="e">
        <f>AU30</f>
        <v>#DIV/0!</v>
      </c>
      <c r="AX30" s="81"/>
    </row>
    <row r="31" spans="1:50" s="48" customFormat="1" ht="24.75" thickBot="1" x14ac:dyDescent="0.3">
      <c r="A31" s="59">
        <v>4</v>
      </c>
      <c r="B31" s="99" t="s">
        <v>269</v>
      </c>
      <c r="C31" s="99" t="s">
        <v>270</v>
      </c>
      <c r="D31" s="99" t="s">
        <v>545</v>
      </c>
      <c r="E31" s="100" t="str">
        <f t="shared" si="12"/>
        <v>410001ESSA_Batiment</v>
      </c>
      <c r="F31" s="100" t="str">
        <f t="shared" ref="F31:F33" si="26">CONCATENATE(C31,I31,L31,J31,L31,K31)</f>
        <v>410001ESSA_Batiment_DISC</v>
      </c>
      <c r="G31" s="99" t="s">
        <v>476</v>
      </c>
      <c r="H31" s="129" t="s">
        <v>20</v>
      </c>
      <c r="I31" s="100" t="s">
        <v>81</v>
      </c>
      <c r="J31" s="129" t="s">
        <v>383</v>
      </c>
      <c r="K31" s="129" t="s">
        <v>479</v>
      </c>
      <c r="L31" s="133" t="s">
        <v>10</v>
      </c>
      <c r="M31" s="134">
        <v>1</v>
      </c>
      <c r="N31" s="614"/>
      <c r="O31" s="643"/>
      <c r="P31" s="605">
        <f t="shared" si="13"/>
        <v>0</v>
      </c>
      <c r="Q31" s="606">
        <f t="shared" si="15"/>
        <v>0</v>
      </c>
      <c r="R31" s="607">
        <f>P31</f>
        <v>0</v>
      </c>
      <c r="S31" s="608">
        <f>Q31</f>
        <v>0</v>
      </c>
      <c r="T31" s="137"/>
      <c r="U31" s="192"/>
      <c r="V31" s="65" t="e">
        <f t="shared" si="16"/>
        <v>#DIV/0!</v>
      </c>
      <c r="W31" s="57" t="e">
        <f t="shared" si="17"/>
        <v>#DIV/0!</v>
      </c>
      <c r="X31" s="135" t="e">
        <f>V31</f>
        <v>#DIV/0!</v>
      </c>
      <c r="Y31" s="136" t="e">
        <f>W31</f>
        <v>#DIV/0!</v>
      </c>
      <c r="Z31" s="137"/>
      <c r="AA31" s="180"/>
      <c r="AB31" s="70" t="e">
        <f t="shared" si="18"/>
        <v>#DIV/0!</v>
      </c>
      <c r="AC31" s="71" t="e">
        <f t="shared" si="19"/>
        <v>#DIV/0!</v>
      </c>
      <c r="AD31" s="135" t="e">
        <f>AB31</f>
        <v>#DIV/0!</v>
      </c>
      <c r="AE31" s="136" t="e">
        <f>AC31</f>
        <v>#DIV/0!</v>
      </c>
      <c r="AF31" s="137"/>
      <c r="AG31" s="180"/>
      <c r="AH31" s="70" t="e">
        <f t="shared" si="20"/>
        <v>#DIV/0!</v>
      </c>
      <c r="AI31" s="71" t="e">
        <f t="shared" si="21"/>
        <v>#DIV/0!</v>
      </c>
      <c r="AJ31" s="135" t="e">
        <f>AH31</f>
        <v>#DIV/0!</v>
      </c>
      <c r="AK31" s="136" t="e">
        <f>AI31</f>
        <v>#DIV/0!</v>
      </c>
      <c r="AL31" s="137"/>
      <c r="AM31" s="180"/>
      <c r="AN31" s="70" t="e">
        <f t="shared" si="22"/>
        <v>#DIV/0!</v>
      </c>
      <c r="AO31" s="71" t="e">
        <f t="shared" si="23"/>
        <v>#DIV/0!</v>
      </c>
      <c r="AP31" s="135" t="e">
        <f>AN31</f>
        <v>#DIV/0!</v>
      </c>
      <c r="AQ31" s="136" t="e">
        <f>AO31</f>
        <v>#DIV/0!</v>
      </c>
      <c r="AR31" s="137"/>
      <c r="AS31" s="180"/>
      <c r="AT31" s="70" t="e">
        <f t="shared" si="24"/>
        <v>#DIV/0!</v>
      </c>
      <c r="AU31" s="71" t="e">
        <f t="shared" si="25"/>
        <v>#DIV/0!</v>
      </c>
      <c r="AV31" s="135" t="e">
        <f>AT31</f>
        <v>#DIV/0!</v>
      </c>
      <c r="AW31" s="136" t="e">
        <f>AU31</f>
        <v>#DIV/0!</v>
      </c>
      <c r="AX31" s="137"/>
    </row>
    <row r="32" spans="1:50" s="48" customFormat="1" ht="24.75" thickBot="1" x14ac:dyDescent="0.3">
      <c r="A32" s="42">
        <v>4</v>
      </c>
      <c r="B32" s="30" t="s">
        <v>271</v>
      </c>
      <c r="C32" s="30" t="s">
        <v>272</v>
      </c>
      <c r="D32" s="30" t="s">
        <v>546</v>
      </c>
      <c r="E32" s="43" t="str">
        <f t="shared" si="12"/>
        <v>420001ESSA_Batiment</v>
      </c>
      <c r="F32" s="43" t="str">
        <f t="shared" si="26"/>
        <v>420001ESSA_Batiment_DISC</v>
      </c>
      <c r="G32" s="30" t="s">
        <v>476</v>
      </c>
      <c r="H32" s="44" t="s">
        <v>20</v>
      </c>
      <c r="I32" s="43" t="s">
        <v>81</v>
      </c>
      <c r="J32" s="44" t="s">
        <v>383</v>
      </c>
      <c r="K32" s="44" t="s">
        <v>479</v>
      </c>
      <c r="L32" s="60" t="s">
        <v>10</v>
      </c>
      <c r="M32" s="126">
        <v>1</v>
      </c>
      <c r="N32" s="610"/>
      <c r="O32" s="639"/>
      <c r="P32" s="589">
        <f t="shared" si="13"/>
        <v>0</v>
      </c>
      <c r="Q32" s="590">
        <f t="shared" si="15"/>
        <v>0</v>
      </c>
      <c r="R32" s="591">
        <f>SUM(P32:P33)</f>
        <v>0</v>
      </c>
      <c r="S32" s="592">
        <f>SUM(Q32:Q33)</f>
        <v>0</v>
      </c>
      <c r="T32" s="176"/>
      <c r="U32" s="192"/>
      <c r="V32" s="70" t="e">
        <f t="shared" si="16"/>
        <v>#DIV/0!</v>
      </c>
      <c r="W32" s="71" t="e">
        <f t="shared" si="17"/>
        <v>#DIV/0!</v>
      </c>
      <c r="X32" s="181" t="e">
        <f>SUM(V32:V33)</f>
        <v>#DIV/0!</v>
      </c>
      <c r="Y32" s="174" t="e">
        <f>SUM(W32:W33)</f>
        <v>#DIV/0!</v>
      </c>
      <c r="Z32" s="176"/>
      <c r="AA32" s="180"/>
      <c r="AB32" s="70" t="e">
        <f t="shared" si="18"/>
        <v>#DIV/0!</v>
      </c>
      <c r="AC32" s="72" t="e">
        <f t="shared" si="19"/>
        <v>#DIV/0!</v>
      </c>
      <c r="AD32" s="161" t="e">
        <f>SUM(AB32:AB33)</f>
        <v>#DIV/0!</v>
      </c>
      <c r="AE32" s="174" t="e">
        <f>SUM(AC32:AC33)</f>
        <v>#DIV/0!</v>
      </c>
      <c r="AF32" s="176"/>
      <c r="AG32" s="180"/>
      <c r="AH32" s="70" t="e">
        <f t="shared" si="20"/>
        <v>#DIV/0!</v>
      </c>
      <c r="AI32" s="72" t="e">
        <f t="shared" si="21"/>
        <v>#DIV/0!</v>
      </c>
      <c r="AJ32" s="161" t="e">
        <f>SUM(AH32:AH33)</f>
        <v>#DIV/0!</v>
      </c>
      <c r="AK32" s="174" t="e">
        <f>SUM(AI32:AI33)</f>
        <v>#DIV/0!</v>
      </c>
      <c r="AL32" s="176"/>
      <c r="AM32" s="180"/>
      <c r="AN32" s="70" t="e">
        <f t="shared" si="22"/>
        <v>#DIV/0!</v>
      </c>
      <c r="AO32" s="72" t="e">
        <f t="shared" si="23"/>
        <v>#DIV/0!</v>
      </c>
      <c r="AP32" s="161" t="e">
        <f>SUM(AN32:AN33)</f>
        <v>#DIV/0!</v>
      </c>
      <c r="AQ32" s="174" t="e">
        <f>SUM(AO32:AO33)</f>
        <v>#DIV/0!</v>
      </c>
      <c r="AR32" s="176"/>
      <c r="AS32" s="180"/>
      <c r="AT32" s="70" t="e">
        <f t="shared" si="24"/>
        <v>#DIV/0!</v>
      </c>
      <c r="AU32" s="72" t="e">
        <f t="shared" si="25"/>
        <v>#DIV/0!</v>
      </c>
      <c r="AV32" s="161" t="e">
        <f>SUM(AT32:AT33)</f>
        <v>#DIV/0!</v>
      </c>
      <c r="AW32" s="174" t="e">
        <f>SUM(AU32:AU33)</f>
        <v>#DIV/0!</v>
      </c>
      <c r="AX32" s="176"/>
    </row>
    <row r="33" spans="1:50" s="48" customFormat="1" ht="24.75" thickBot="1" x14ac:dyDescent="0.3">
      <c r="A33" s="53">
        <v>4</v>
      </c>
      <c r="B33" s="33" t="s">
        <v>328</v>
      </c>
      <c r="C33" s="33">
        <v>420101</v>
      </c>
      <c r="D33" s="33" t="s">
        <v>546</v>
      </c>
      <c r="E33" s="54" t="str">
        <f t="shared" si="12"/>
        <v>420101ESSA_Batiment</v>
      </c>
      <c r="F33" s="54" t="str">
        <f t="shared" si="26"/>
        <v>420101ESSA_Batiment_DISC</v>
      </c>
      <c r="G33" s="33" t="s">
        <v>476</v>
      </c>
      <c r="H33" s="55" t="s">
        <v>20</v>
      </c>
      <c r="I33" s="54" t="s">
        <v>81</v>
      </c>
      <c r="J33" s="55" t="s">
        <v>383</v>
      </c>
      <c r="K33" s="55" t="s">
        <v>479</v>
      </c>
      <c r="L33" s="63" t="s">
        <v>10</v>
      </c>
      <c r="M33" s="127">
        <v>1</v>
      </c>
      <c r="N33" s="611"/>
      <c r="O33" s="641"/>
      <c r="P33" s="597">
        <f t="shared" si="13"/>
        <v>0</v>
      </c>
      <c r="Q33" s="598">
        <f t="shared" si="15"/>
        <v>0</v>
      </c>
      <c r="R33" s="599"/>
      <c r="S33" s="600"/>
      <c r="T33" s="178"/>
      <c r="U33" s="192"/>
      <c r="V33" s="70" t="e">
        <f t="shared" si="16"/>
        <v>#DIV/0!</v>
      </c>
      <c r="W33" s="71" t="e">
        <f t="shared" si="17"/>
        <v>#DIV/0!</v>
      </c>
      <c r="X33" s="183"/>
      <c r="Y33" s="175"/>
      <c r="Z33" s="178"/>
      <c r="AA33" s="180"/>
      <c r="AB33" s="70" t="e">
        <f t="shared" si="18"/>
        <v>#DIV/0!</v>
      </c>
      <c r="AC33" s="72" t="e">
        <f t="shared" si="19"/>
        <v>#DIV/0!</v>
      </c>
      <c r="AD33" s="179"/>
      <c r="AE33" s="175"/>
      <c r="AF33" s="178"/>
      <c r="AG33" s="180"/>
      <c r="AH33" s="70" t="e">
        <f t="shared" si="20"/>
        <v>#DIV/0!</v>
      </c>
      <c r="AI33" s="72" t="e">
        <f t="shared" si="21"/>
        <v>#DIV/0!</v>
      </c>
      <c r="AJ33" s="179"/>
      <c r="AK33" s="175"/>
      <c r="AL33" s="178"/>
      <c r="AM33" s="180"/>
      <c r="AN33" s="70" t="e">
        <f t="shared" si="22"/>
        <v>#DIV/0!</v>
      </c>
      <c r="AO33" s="72" t="e">
        <f t="shared" si="23"/>
        <v>#DIV/0!</v>
      </c>
      <c r="AP33" s="179"/>
      <c r="AQ33" s="175"/>
      <c r="AR33" s="178"/>
      <c r="AS33" s="180"/>
      <c r="AT33" s="70" t="e">
        <f t="shared" si="24"/>
        <v>#DIV/0!</v>
      </c>
      <c r="AU33" s="72" t="e">
        <f t="shared" si="25"/>
        <v>#DIV/0!</v>
      </c>
      <c r="AV33" s="179"/>
      <c r="AW33" s="175"/>
      <c r="AX33" s="178"/>
    </row>
    <row r="34" spans="1:50" x14ac:dyDescent="0.25">
      <c r="P34" s="609">
        <f>SUM(P20:P33)</f>
        <v>0</v>
      </c>
      <c r="Q34" s="609">
        <f t="shared" ref="Q34:AW34" si="27">SUM(Q20:Q33)</f>
        <v>0</v>
      </c>
      <c r="R34" s="609">
        <f t="shared" si="27"/>
        <v>0</v>
      </c>
      <c r="S34" s="609">
        <f t="shared" si="27"/>
        <v>0</v>
      </c>
      <c r="V34" s="38" t="e">
        <f t="shared" si="27"/>
        <v>#DIV/0!</v>
      </c>
      <c r="W34" s="38" t="e">
        <f t="shared" si="27"/>
        <v>#DIV/0!</v>
      </c>
      <c r="X34" s="38" t="e">
        <f t="shared" si="27"/>
        <v>#DIV/0!</v>
      </c>
      <c r="Y34" s="38" t="e">
        <f t="shared" si="27"/>
        <v>#DIV/0!</v>
      </c>
      <c r="AB34" s="38" t="e">
        <f t="shared" si="27"/>
        <v>#DIV/0!</v>
      </c>
      <c r="AC34" s="38" t="e">
        <f t="shared" si="27"/>
        <v>#DIV/0!</v>
      </c>
      <c r="AD34" s="38" t="e">
        <f t="shared" si="27"/>
        <v>#DIV/0!</v>
      </c>
      <c r="AE34" s="38" t="e">
        <f t="shared" si="27"/>
        <v>#DIV/0!</v>
      </c>
      <c r="AH34" s="38" t="e">
        <f t="shared" si="27"/>
        <v>#DIV/0!</v>
      </c>
      <c r="AI34" s="38" t="e">
        <f t="shared" si="27"/>
        <v>#DIV/0!</v>
      </c>
      <c r="AJ34" s="38" t="e">
        <f t="shared" si="27"/>
        <v>#DIV/0!</v>
      </c>
      <c r="AK34" s="38" t="e">
        <f t="shared" si="27"/>
        <v>#DIV/0!</v>
      </c>
      <c r="AN34" s="38" t="e">
        <f t="shared" si="27"/>
        <v>#DIV/0!</v>
      </c>
      <c r="AO34" s="38" t="e">
        <f t="shared" si="27"/>
        <v>#DIV/0!</v>
      </c>
      <c r="AP34" s="38" t="e">
        <f t="shared" si="27"/>
        <v>#DIV/0!</v>
      </c>
      <c r="AQ34" s="38" t="e">
        <f t="shared" si="27"/>
        <v>#DIV/0!</v>
      </c>
      <c r="AT34" s="38" t="e">
        <f t="shared" si="27"/>
        <v>#DIV/0!</v>
      </c>
      <c r="AU34" s="38" t="e">
        <f t="shared" si="27"/>
        <v>#DIV/0!</v>
      </c>
      <c r="AV34" s="38" t="e">
        <f t="shared" si="27"/>
        <v>#DIV/0!</v>
      </c>
      <c r="AW34" s="38" t="e">
        <f t="shared" si="27"/>
        <v>#DIV/0!</v>
      </c>
      <c r="AX34" s="38"/>
    </row>
  </sheetData>
  <sheetProtection algorithmName="SHA-512" hashValue="pPGyy3nzPN+RUdxloI8iHh6TgXzkskwENuOmQ44kbTQDHUptjGnMcXUcaU+2BmWX1s68VDzezfJmaPprnTt0Uw==" saltValue="sNX/KfDqo6exXJChlZkQ5Q==" spinCount="100000" sheet="1" objects="1" scenarios="1"/>
  <autoFilter ref="A19:AX33"/>
  <dataConsolidate/>
  <mergeCells count="47">
    <mergeCell ref="A1:C1"/>
    <mergeCell ref="X32:X33"/>
    <mergeCell ref="Y32:Y33"/>
    <mergeCell ref="U20:U33"/>
    <mergeCell ref="R20:R29"/>
    <mergeCell ref="S20:S29"/>
    <mergeCell ref="T20:T29"/>
    <mergeCell ref="R32:R33"/>
    <mergeCell ref="S32:S33"/>
    <mergeCell ref="T32:T33"/>
    <mergeCell ref="A2:C2"/>
    <mergeCell ref="A4:C4"/>
    <mergeCell ref="A6:B6"/>
    <mergeCell ref="A7:C7"/>
    <mergeCell ref="N18:O18"/>
    <mergeCell ref="AJ32:AJ33"/>
    <mergeCell ref="AK32:AK33"/>
    <mergeCell ref="AL32:AL33"/>
    <mergeCell ref="X20:X29"/>
    <mergeCell ref="Y20:Y29"/>
    <mergeCell ref="Z20:Z29"/>
    <mergeCell ref="AA20:AA33"/>
    <mergeCell ref="AF32:AF33"/>
    <mergeCell ref="AF20:AF29"/>
    <mergeCell ref="Z32:Z33"/>
    <mergeCell ref="AD20:AD29"/>
    <mergeCell ref="AE20:AE29"/>
    <mergeCell ref="AD32:AD33"/>
    <mergeCell ref="AE32:AE33"/>
    <mergeCell ref="AG20:AG33"/>
    <mergeCell ref="AJ20:AJ29"/>
    <mergeCell ref="AK20:AK29"/>
    <mergeCell ref="AL20:AL29"/>
    <mergeCell ref="AX32:AX33"/>
    <mergeCell ref="AP32:AP33"/>
    <mergeCell ref="AQ32:AQ33"/>
    <mergeCell ref="AR32:AR33"/>
    <mergeCell ref="AV20:AV29"/>
    <mergeCell ref="AW20:AW29"/>
    <mergeCell ref="AV32:AV33"/>
    <mergeCell ref="AW32:AW33"/>
    <mergeCell ref="AX20:AX29"/>
    <mergeCell ref="AP20:AP29"/>
    <mergeCell ref="AQ20:AQ29"/>
    <mergeCell ref="AR20:AR29"/>
    <mergeCell ref="AM20:AM33"/>
    <mergeCell ref="AS20:AS33"/>
  </mergeCells>
  <conditionalFormatting sqref="E29:E30">
    <cfRule type="expression" dxfId="49" priority="43">
      <formula>ISBLANK(#REF!)</formula>
    </cfRule>
  </conditionalFormatting>
  <conditionalFormatting sqref="E20:E28">
    <cfRule type="expression" dxfId="48" priority="21">
      <formula>ISBLANK(#REF!)</formula>
    </cfRule>
  </conditionalFormatting>
  <conditionalFormatting sqref="E32">
    <cfRule type="expression" dxfId="47" priority="3">
      <formula>ISBLANK(#REF!)</formula>
    </cfRule>
  </conditionalFormatting>
  <conditionalFormatting sqref="E31">
    <cfRule type="expression" dxfId="46" priority="2">
      <formula>ISBLANK(#REF!)</formula>
    </cfRule>
  </conditionalFormatting>
  <conditionalFormatting sqref="E33">
    <cfRule type="expression" dxfId="45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Liste_D!$B$2:$B$62</xm:f>
          </x14:formula1>
          <xm:sqref>I20:I33</xm:sqref>
        </x14:dataValidation>
        <x14:dataValidation type="list" allowBlank="1" showInputMessage="1" showErrorMessage="1">
          <x14:formula1>
            <xm:f>Liste_D!$A$2:$A$17</xm:f>
          </x14:formula1>
          <xm:sqref>H20:H33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"/>
  <sheetViews>
    <sheetView topLeftCell="F1" zoomScale="115" zoomScaleNormal="115" workbookViewId="0">
      <selection activeCell="M21" sqref="M21:N21"/>
    </sheetView>
  </sheetViews>
  <sheetFormatPr baseColWidth="10" defaultColWidth="10.85546875" defaultRowHeight="12" outlineLevelRow="1" outlineLevelCol="1" x14ac:dyDescent="0.25"/>
  <cols>
    <col min="1" max="1" width="11" style="35" bestFit="1" customWidth="1"/>
    <col min="2" max="2" width="29.5703125" style="35" bestFit="1" customWidth="1"/>
    <col min="3" max="3" width="9" style="35" bestFit="1" customWidth="1"/>
    <col min="4" max="4" width="15.85546875" style="35" bestFit="1" customWidth="1"/>
    <col min="5" max="5" width="19.140625" style="36" bestFit="1" customWidth="1"/>
    <col min="6" max="6" width="30.5703125" style="35" bestFit="1" customWidth="1" outlineLevel="1"/>
    <col min="7" max="8" width="13.140625" style="35" bestFit="1" customWidth="1" outlineLevel="1"/>
    <col min="9" max="10" width="13.85546875" style="35" bestFit="1" customWidth="1" outlineLevel="1"/>
    <col min="11" max="11" width="10.85546875" style="35" hidden="1" customWidth="1" outlineLevel="1"/>
    <col min="12" max="12" width="16.42578125" style="37" bestFit="1" customWidth="1" outlineLevel="1"/>
    <col min="13" max="13" width="15.5703125" style="38" bestFit="1" customWidth="1"/>
    <col min="14" max="14" width="13.42578125" style="39" bestFit="1" customWidth="1"/>
    <col min="15" max="15" width="15.5703125" style="38" bestFit="1" customWidth="1" outlineLevel="1"/>
    <col min="16" max="16" width="14.85546875" style="38" bestFit="1" customWidth="1" outlineLevel="1"/>
    <col min="17" max="17" width="16.7109375" style="38" bestFit="1" customWidth="1"/>
    <col min="18" max="18" width="15.140625" style="38" bestFit="1" customWidth="1"/>
    <col min="19" max="19" width="0" style="38" hidden="1" customWidth="1"/>
    <col min="20" max="20" width="2.7109375" style="38" hidden="1" customWidth="1"/>
    <col min="21" max="21" width="11" style="38" hidden="1" customWidth="1" outlineLevel="1"/>
    <col min="22" max="25" width="13.140625" style="38" hidden="1" customWidth="1" outlineLevel="1"/>
    <col min="26" max="26" width="2.42578125" style="38" hidden="1" customWidth="1"/>
    <col min="27" max="27" width="11" style="38" hidden="1" customWidth="1" outlineLevel="1"/>
    <col min="28" max="28" width="12.140625" style="38" hidden="1" customWidth="1" outlineLevel="1"/>
    <col min="29" max="31" width="10.85546875" style="38" hidden="1" customWidth="1" outlineLevel="1"/>
    <col min="32" max="32" width="2.5703125" style="38" hidden="1" customWidth="1"/>
    <col min="33" max="33" width="11" style="38" hidden="1" customWidth="1" outlineLevel="1"/>
    <col min="34" max="34" width="12.140625" style="38" hidden="1" customWidth="1" outlineLevel="1"/>
    <col min="35" max="36" width="12.85546875" style="38" hidden="1" customWidth="1" outlineLevel="1"/>
    <col min="37" max="37" width="10.85546875" style="38" hidden="1" customWidth="1" outlineLevel="1"/>
    <col min="38" max="38" width="3.140625" style="38" hidden="1" customWidth="1"/>
    <col min="39" max="39" width="11" style="38" hidden="1" customWidth="1" outlineLevel="1"/>
    <col min="40" max="40" width="12.140625" style="38" hidden="1" customWidth="1" outlineLevel="1"/>
    <col min="41" max="43" width="10.85546875" style="38" hidden="1" customWidth="1" outlineLevel="1"/>
    <col min="44" max="44" width="3.42578125" style="38" hidden="1" customWidth="1"/>
    <col min="45" max="45" width="11" style="38" hidden="1" customWidth="1" outlineLevel="1" collapsed="1"/>
    <col min="46" max="46" width="12.140625" style="38" hidden="1" customWidth="1" outlineLevel="1"/>
    <col min="47" max="48" width="10.85546875" style="35" hidden="1" customWidth="1" outlineLevel="1"/>
    <col min="49" max="49" width="7.140625" style="35" hidden="1" customWidth="1" outlineLevel="1"/>
    <col min="50" max="50" width="10.85546875" style="35" collapsed="1"/>
    <col min="51" max="16384" width="10.85546875" style="35"/>
  </cols>
  <sheetData>
    <row r="1" spans="1:5" ht="20.25" x14ac:dyDescent="0.35">
      <c r="A1" s="686" t="s">
        <v>568</v>
      </c>
      <c r="B1" s="686"/>
      <c r="C1" s="686"/>
    </row>
    <row r="2" spans="1:5" hidden="1" outlineLevel="1" x14ac:dyDescent="0.25">
      <c r="A2" s="163" t="s">
        <v>21</v>
      </c>
      <c r="B2" s="163"/>
      <c r="C2" s="163"/>
      <c r="D2" s="40"/>
      <c r="E2" s="41"/>
    </row>
    <row r="3" spans="1:5" hidden="1" outlineLevel="1" x14ac:dyDescent="0.25">
      <c r="A3" s="40"/>
      <c r="B3" s="40"/>
      <c r="C3" s="40"/>
      <c r="D3" s="40"/>
      <c r="E3" s="41"/>
    </row>
    <row r="4" spans="1:5" hidden="1" outlineLevel="1" x14ac:dyDescent="0.25">
      <c r="A4" s="164" t="s">
        <v>22</v>
      </c>
      <c r="B4" s="165"/>
      <c r="C4" s="165"/>
      <c r="D4" s="40"/>
      <c r="E4" s="41"/>
    </row>
    <row r="5" spans="1:5" hidden="1" outlineLevel="1" x14ac:dyDescent="0.25">
      <c r="A5" s="7"/>
      <c r="B5" s="40"/>
      <c r="C5" s="40"/>
      <c r="D5" s="40"/>
      <c r="E5" s="41"/>
    </row>
    <row r="6" spans="1:5" hidden="1" outlineLevel="1" x14ac:dyDescent="0.25">
      <c r="A6" s="166" t="s">
        <v>23</v>
      </c>
      <c r="B6" s="167"/>
      <c r="C6" s="40"/>
      <c r="D6" s="40"/>
      <c r="E6" s="41"/>
    </row>
    <row r="7" spans="1:5" hidden="1" outlineLevel="1" x14ac:dyDescent="0.25">
      <c r="A7" s="168" t="s">
        <v>24</v>
      </c>
      <c r="B7" s="169"/>
      <c r="C7" s="169"/>
      <c r="D7" s="40"/>
      <c r="E7" s="41"/>
    </row>
    <row r="8" spans="1:5" ht="12.75" hidden="1" outlineLevel="1" thickBot="1" x14ac:dyDescent="0.3">
      <c r="A8" s="40"/>
      <c r="B8" s="40"/>
      <c r="C8" s="40"/>
      <c r="D8" s="40"/>
      <c r="E8" s="41"/>
    </row>
    <row r="9" spans="1:5" ht="12.75" hidden="1" outlineLevel="1" thickBot="1" x14ac:dyDescent="0.3">
      <c r="A9" s="40"/>
      <c r="B9" s="40"/>
      <c r="C9" s="40"/>
      <c r="D9" s="8" t="s">
        <v>25</v>
      </c>
      <c r="E9" s="9" t="s">
        <v>26</v>
      </c>
    </row>
    <row r="10" spans="1:5" hidden="1" outlineLevel="1" x14ac:dyDescent="0.25">
      <c r="A10" s="10" t="s">
        <v>27</v>
      </c>
      <c r="B10" s="11" t="s">
        <v>28</v>
      </c>
      <c r="C10" s="73" t="s">
        <v>29</v>
      </c>
      <c r="D10" s="12"/>
      <c r="E10" s="13"/>
    </row>
    <row r="11" spans="1:5" hidden="1" outlineLevel="1" x14ac:dyDescent="0.25">
      <c r="A11" s="14" t="s">
        <v>30</v>
      </c>
      <c r="B11" s="15" t="s">
        <v>31</v>
      </c>
      <c r="C11" s="75" t="s">
        <v>32</v>
      </c>
      <c r="D11" s="16"/>
      <c r="E11" s="17" t="e">
        <f>0.15+0.85*$D$11/$D$10</f>
        <v>#DIV/0!</v>
      </c>
    </row>
    <row r="12" spans="1:5" hidden="1" outlineLevel="1" x14ac:dyDescent="0.25">
      <c r="A12" s="18"/>
      <c r="B12" s="15" t="s">
        <v>33</v>
      </c>
      <c r="C12" s="75" t="s">
        <v>32</v>
      </c>
      <c r="D12" s="19"/>
      <c r="E12" s="20" t="e">
        <f>0.15+0.85*$D$12/$D$10</f>
        <v>#DIV/0!</v>
      </c>
    </row>
    <row r="13" spans="1:5" hidden="1" outlineLevel="1" x14ac:dyDescent="0.25">
      <c r="A13" s="18"/>
      <c r="B13" s="15" t="s">
        <v>34</v>
      </c>
      <c r="C13" s="75" t="s">
        <v>32</v>
      </c>
      <c r="D13" s="21"/>
      <c r="E13" s="22" t="e">
        <f>0.15+0.85*$D$13/$D$10</f>
        <v>#DIV/0!</v>
      </c>
    </row>
    <row r="14" spans="1:5" hidden="1" outlineLevel="1" x14ac:dyDescent="0.25">
      <c r="A14" s="18"/>
      <c r="B14" s="15" t="s">
        <v>35</v>
      </c>
      <c r="C14" s="75" t="s">
        <v>32</v>
      </c>
      <c r="D14" s="23"/>
      <c r="E14" s="24" t="e">
        <f>0.15+0.85*$D$14/$D$10</f>
        <v>#DIV/0!</v>
      </c>
    </row>
    <row r="15" spans="1:5" ht="12.75" hidden="1" outlineLevel="1" thickBot="1" x14ac:dyDescent="0.3">
      <c r="A15" s="25"/>
      <c r="B15" s="26" t="s">
        <v>36</v>
      </c>
      <c r="C15" s="76" t="s">
        <v>32</v>
      </c>
      <c r="D15" s="27"/>
      <c r="E15" s="28" t="e">
        <f>0.15+0.85*$D$15/$D$10</f>
        <v>#DIV/0!</v>
      </c>
    </row>
    <row r="16" spans="1:5" hidden="1" outlineLevel="1" x14ac:dyDescent="0.25"/>
    <row r="17" spans="1:49" outlineLevel="1" x14ac:dyDescent="0.25"/>
    <row r="18" spans="1:49" ht="12.75" thickBot="1" x14ac:dyDescent="0.3">
      <c r="M18" s="170" t="s">
        <v>50</v>
      </c>
      <c r="N18" s="170"/>
    </row>
    <row r="19" spans="1:49" s="319" customFormat="1" ht="64.5" thickBot="1" x14ac:dyDescent="0.3">
      <c r="A19" s="548" t="s">
        <v>0</v>
      </c>
      <c r="B19" s="549" t="s">
        <v>1</v>
      </c>
      <c r="C19" s="549" t="s">
        <v>2</v>
      </c>
      <c r="D19" s="549" t="s">
        <v>550</v>
      </c>
      <c r="E19" s="549" t="s">
        <v>213</v>
      </c>
      <c r="F19" s="550" t="s">
        <v>4</v>
      </c>
      <c r="G19" s="549" t="s">
        <v>5</v>
      </c>
      <c r="H19" s="549" t="s">
        <v>6</v>
      </c>
      <c r="I19" s="549" t="s">
        <v>8</v>
      </c>
      <c r="J19" s="549" t="s">
        <v>9</v>
      </c>
      <c r="K19" s="551" t="s">
        <v>10</v>
      </c>
      <c r="L19" s="552" t="s">
        <v>7</v>
      </c>
      <c r="M19" s="553" t="s">
        <v>218</v>
      </c>
      <c r="N19" s="554" t="s">
        <v>37</v>
      </c>
      <c r="O19" s="555" t="s">
        <v>39</v>
      </c>
      <c r="P19" s="556" t="s">
        <v>38</v>
      </c>
      <c r="Q19" s="556" t="s">
        <v>52</v>
      </c>
      <c r="R19" s="556" t="s">
        <v>51</v>
      </c>
      <c r="S19" s="557" t="s">
        <v>53</v>
      </c>
      <c r="T19" s="204"/>
      <c r="U19" s="205" t="s">
        <v>41</v>
      </c>
      <c r="V19" s="206" t="s">
        <v>40</v>
      </c>
      <c r="W19" s="206" t="s">
        <v>221</v>
      </c>
      <c r="X19" s="206" t="s">
        <v>55</v>
      </c>
      <c r="Y19" s="207" t="s">
        <v>54</v>
      </c>
      <c r="Z19" s="208"/>
      <c r="AA19" s="209" t="s">
        <v>43</v>
      </c>
      <c r="AB19" s="210" t="s">
        <v>42</v>
      </c>
      <c r="AC19" s="210" t="s">
        <v>223</v>
      </c>
      <c r="AD19" s="210" t="s">
        <v>222</v>
      </c>
      <c r="AE19" s="211" t="s">
        <v>56</v>
      </c>
      <c r="AF19" s="212"/>
      <c r="AG19" s="213" t="s">
        <v>45</v>
      </c>
      <c r="AH19" s="214" t="s">
        <v>44</v>
      </c>
      <c r="AI19" s="214" t="s">
        <v>61</v>
      </c>
      <c r="AJ19" s="214" t="s">
        <v>60</v>
      </c>
      <c r="AK19" s="215" t="s">
        <v>57</v>
      </c>
      <c r="AL19" s="216"/>
      <c r="AM19" s="217" t="s">
        <v>47</v>
      </c>
      <c r="AN19" s="218" t="s">
        <v>46</v>
      </c>
      <c r="AO19" s="218" t="s">
        <v>63</v>
      </c>
      <c r="AP19" s="218" t="s">
        <v>62</v>
      </c>
      <c r="AQ19" s="219" t="s">
        <v>58</v>
      </c>
      <c r="AR19" s="220"/>
      <c r="AS19" s="221" t="s">
        <v>49</v>
      </c>
      <c r="AT19" s="222" t="s">
        <v>48</v>
      </c>
      <c r="AU19" s="223" t="s">
        <v>65</v>
      </c>
      <c r="AV19" s="223" t="s">
        <v>64</v>
      </c>
      <c r="AW19" s="224" t="s">
        <v>59</v>
      </c>
    </row>
    <row r="20" spans="1:49" s="563" customFormat="1" ht="14.1" customHeight="1" x14ac:dyDescent="0.25">
      <c r="A20" s="299">
        <v>4</v>
      </c>
      <c r="B20" s="152" t="s">
        <v>239</v>
      </c>
      <c r="C20" s="152" t="s">
        <v>240</v>
      </c>
      <c r="D20" s="152" t="s">
        <v>544</v>
      </c>
      <c r="E20" s="228" t="str">
        <f t="shared" ref="E20:E48" si="0">CONCATENATE(C20,H20,K20,I20)</f>
        <v>044001SSID_Gene</v>
      </c>
      <c r="F20" s="141" t="s">
        <v>375</v>
      </c>
      <c r="G20" s="230" t="s">
        <v>72</v>
      </c>
      <c r="H20" s="228" t="s">
        <v>110</v>
      </c>
      <c r="I20" s="230" t="s">
        <v>377</v>
      </c>
      <c r="J20" s="228"/>
      <c r="K20" s="645" t="s">
        <v>10</v>
      </c>
      <c r="L20" s="646">
        <v>1</v>
      </c>
      <c r="M20" s="346"/>
      <c r="N20" s="347"/>
      <c r="O20" s="647">
        <f>M20*(N20+1)</f>
        <v>0</v>
      </c>
      <c r="P20" s="648">
        <f t="shared" ref="P20:P48" si="1">O20/12</f>
        <v>0</v>
      </c>
      <c r="Q20" s="649">
        <f>SUM(O20:O40)</f>
        <v>0</v>
      </c>
      <c r="R20" s="650">
        <f>SUM(P20:P40)</f>
        <v>0</v>
      </c>
      <c r="S20" s="561"/>
      <c r="T20" s="566"/>
      <c r="U20" s="651" t="e">
        <f t="shared" ref="U20:U48" si="2">O20*$E$11</f>
        <v>#DIV/0!</v>
      </c>
      <c r="V20" s="652" t="e">
        <f t="shared" ref="V20:V48" si="3">U20/12</f>
        <v>#DIV/0!</v>
      </c>
      <c r="W20" s="559" t="e">
        <f>SUM(U20:U40)</f>
        <v>#DIV/0!</v>
      </c>
      <c r="X20" s="653" t="e">
        <f>SUM(V20:V40)</f>
        <v>#DIV/0!</v>
      </c>
      <c r="Y20" s="561"/>
      <c r="Z20" s="562"/>
      <c r="AA20" s="651" t="e">
        <f t="shared" ref="AA20:AA48" si="4">O20*$E$12</f>
        <v>#DIV/0!</v>
      </c>
      <c r="AB20" s="652" t="e">
        <f t="shared" ref="AB20:AB48" si="5">AA20/12</f>
        <v>#DIV/0!</v>
      </c>
      <c r="AC20" s="559" t="e">
        <f>SUM(AA20:AA40)</f>
        <v>#DIV/0!</v>
      </c>
      <c r="AD20" s="653" t="e">
        <f>SUM(AB20:AB40)</f>
        <v>#DIV/0!</v>
      </c>
      <c r="AE20" s="561"/>
      <c r="AF20" s="562"/>
      <c r="AG20" s="651" t="e">
        <f t="shared" ref="AG20:AG48" si="6">O20*$E$13</f>
        <v>#DIV/0!</v>
      </c>
      <c r="AH20" s="652" t="e">
        <f t="shared" ref="AH20:AH48" si="7">AG20/12</f>
        <v>#DIV/0!</v>
      </c>
      <c r="AI20" s="559" t="e">
        <f>SUM(AG20:AG40)</f>
        <v>#DIV/0!</v>
      </c>
      <c r="AJ20" s="653" t="e">
        <f>SUM(AH20:AH40)</f>
        <v>#DIV/0!</v>
      </c>
      <c r="AK20" s="561"/>
      <c r="AL20" s="562"/>
      <c r="AM20" s="651" t="e">
        <f t="shared" ref="AM20:AM48" si="8">O20*$E$14</f>
        <v>#DIV/0!</v>
      </c>
      <c r="AN20" s="652" t="e">
        <f t="shared" ref="AN20:AN48" si="9">AM20/12</f>
        <v>#DIV/0!</v>
      </c>
      <c r="AO20" s="559" t="e">
        <f>SUM(AM20:AM40)</f>
        <v>#DIV/0!</v>
      </c>
      <c r="AP20" s="653" t="e">
        <f>SUM(AN20:AN40)</f>
        <v>#DIV/0!</v>
      </c>
      <c r="AQ20" s="561"/>
      <c r="AR20" s="562"/>
      <c r="AS20" s="651" t="e">
        <f t="shared" ref="AS20:AS48" si="10">O20*$E$15</f>
        <v>#DIV/0!</v>
      </c>
      <c r="AT20" s="652" t="e">
        <f t="shared" ref="AT20:AT48" si="11">AS20/12</f>
        <v>#DIV/0!</v>
      </c>
      <c r="AU20" s="559" t="e">
        <f>SUM(AS20:AS40)</f>
        <v>#DIV/0!</v>
      </c>
      <c r="AV20" s="653" t="e">
        <f>SUM(AT20:AT40)</f>
        <v>#DIV/0!</v>
      </c>
      <c r="AW20" s="561"/>
    </row>
    <row r="21" spans="1:49" s="563" customFormat="1" ht="25.5" x14ac:dyDescent="0.25">
      <c r="A21" s="158">
        <v>4</v>
      </c>
      <c r="B21" s="153" t="s">
        <v>371</v>
      </c>
      <c r="C21" s="153" t="s">
        <v>240</v>
      </c>
      <c r="D21" s="153" t="s">
        <v>544</v>
      </c>
      <c r="E21" s="159" t="str">
        <f t="shared" si="0"/>
        <v>044001SSIC_Cat_A</v>
      </c>
      <c r="F21" s="143" t="s">
        <v>376</v>
      </c>
      <c r="G21" s="244" t="s">
        <v>72</v>
      </c>
      <c r="H21" s="159" t="s">
        <v>109</v>
      </c>
      <c r="I21" s="244" t="s">
        <v>378</v>
      </c>
      <c r="J21" s="159"/>
      <c r="K21" s="654" t="s">
        <v>10</v>
      </c>
      <c r="L21" s="655">
        <v>2</v>
      </c>
      <c r="M21" s="348"/>
      <c r="N21" s="349"/>
      <c r="O21" s="656">
        <f>M21*(N21+1)</f>
        <v>0</v>
      </c>
      <c r="P21" s="657">
        <f t="shared" si="1"/>
        <v>0</v>
      </c>
      <c r="Q21" s="658"/>
      <c r="R21" s="344"/>
      <c r="S21" s="566"/>
      <c r="T21" s="566"/>
      <c r="U21" s="659" t="e">
        <f t="shared" si="2"/>
        <v>#DIV/0!</v>
      </c>
      <c r="V21" s="660" t="e">
        <f t="shared" si="3"/>
        <v>#DIV/0!</v>
      </c>
      <c r="W21" s="565"/>
      <c r="X21" s="313"/>
      <c r="Y21" s="566"/>
      <c r="Z21" s="562"/>
      <c r="AA21" s="659" t="e">
        <f t="shared" si="4"/>
        <v>#DIV/0!</v>
      </c>
      <c r="AB21" s="660" t="e">
        <f t="shared" si="5"/>
        <v>#DIV/0!</v>
      </c>
      <c r="AC21" s="565"/>
      <c r="AD21" s="313"/>
      <c r="AE21" s="566"/>
      <c r="AF21" s="562"/>
      <c r="AG21" s="659" t="e">
        <f t="shared" si="6"/>
        <v>#DIV/0!</v>
      </c>
      <c r="AH21" s="660" t="e">
        <f t="shared" si="7"/>
        <v>#DIV/0!</v>
      </c>
      <c r="AI21" s="565"/>
      <c r="AJ21" s="313"/>
      <c r="AK21" s="566"/>
      <c r="AL21" s="562"/>
      <c r="AM21" s="659" t="e">
        <f t="shared" si="8"/>
        <v>#DIV/0!</v>
      </c>
      <c r="AN21" s="660" t="e">
        <f t="shared" si="9"/>
        <v>#DIV/0!</v>
      </c>
      <c r="AO21" s="565"/>
      <c r="AP21" s="313"/>
      <c r="AQ21" s="566"/>
      <c r="AR21" s="562"/>
      <c r="AS21" s="659" t="e">
        <f t="shared" si="10"/>
        <v>#DIV/0!</v>
      </c>
      <c r="AT21" s="660" t="e">
        <f t="shared" si="11"/>
        <v>#DIV/0!</v>
      </c>
      <c r="AU21" s="565"/>
      <c r="AV21" s="313"/>
      <c r="AW21" s="566"/>
    </row>
    <row r="22" spans="1:49" s="563" customFormat="1" ht="14.1" customHeight="1" x14ac:dyDescent="0.25">
      <c r="A22" s="158">
        <v>4</v>
      </c>
      <c r="B22" s="153" t="s">
        <v>241</v>
      </c>
      <c r="C22" s="153" t="s">
        <v>242</v>
      </c>
      <c r="D22" s="153" t="s">
        <v>544</v>
      </c>
      <c r="E22" s="159" t="str">
        <f t="shared" si="0"/>
        <v>044007SSID_Gene</v>
      </c>
      <c r="F22" s="143" t="s">
        <v>375</v>
      </c>
      <c r="G22" s="244" t="s">
        <v>72</v>
      </c>
      <c r="H22" s="159" t="s">
        <v>110</v>
      </c>
      <c r="I22" s="244" t="s">
        <v>377</v>
      </c>
      <c r="J22" s="159"/>
      <c r="K22" s="654" t="s">
        <v>10</v>
      </c>
      <c r="L22" s="655">
        <v>1</v>
      </c>
      <c r="M22" s="348"/>
      <c r="N22" s="349"/>
      <c r="O22" s="656">
        <f t="shared" ref="O22:O48" si="12">M22*(N22+1)</f>
        <v>0</v>
      </c>
      <c r="P22" s="657">
        <f t="shared" si="1"/>
        <v>0</v>
      </c>
      <c r="Q22" s="658"/>
      <c r="R22" s="344"/>
      <c r="S22" s="566"/>
      <c r="T22" s="566"/>
      <c r="U22" s="659" t="e">
        <f t="shared" si="2"/>
        <v>#DIV/0!</v>
      </c>
      <c r="V22" s="660" t="e">
        <f t="shared" si="3"/>
        <v>#DIV/0!</v>
      </c>
      <c r="W22" s="565"/>
      <c r="X22" s="313"/>
      <c r="Y22" s="566"/>
      <c r="Z22" s="562"/>
      <c r="AA22" s="659" t="e">
        <f t="shared" si="4"/>
        <v>#DIV/0!</v>
      </c>
      <c r="AB22" s="660" t="e">
        <f t="shared" si="5"/>
        <v>#DIV/0!</v>
      </c>
      <c r="AC22" s="565"/>
      <c r="AD22" s="313"/>
      <c r="AE22" s="566"/>
      <c r="AF22" s="562"/>
      <c r="AG22" s="659" t="e">
        <f t="shared" si="6"/>
        <v>#DIV/0!</v>
      </c>
      <c r="AH22" s="660" t="e">
        <f t="shared" si="7"/>
        <v>#DIV/0!</v>
      </c>
      <c r="AI22" s="565"/>
      <c r="AJ22" s="313"/>
      <c r="AK22" s="566"/>
      <c r="AL22" s="562"/>
      <c r="AM22" s="659" t="e">
        <f t="shared" si="8"/>
        <v>#DIV/0!</v>
      </c>
      <c r="AN22" s="660" t="e">
        <f t="shared" si="9"/>
        <v>#DIV/0!</v>
      </c>
      <c r="AO22" s="565"/>
      <c r="AP22" s="313"/>
      <c r="AQ22" s="566"/>
      <c r="AR22" s="562"/>
      <c r="AS22" s="659" t="e">
        <f t="shared" si="10"/>
        <v>#DIV/0!</v>
      </c>
      <c r="AT22" s="660" t="e">
        <f t="shared" si="11"/>
        <v>#DIV/0!</v>
      </c>
      <c r="AU22" s="565"/>
      <c r="AV22" s="313"/>
      <c r="AW22" s="566"/>
    </row>
    <row r="23" spans="1:49" s="563" customFormat="1" ht="14.1" customHeight="1" x14ac:dyDescent="0.25">
      <c r="A23" s="158">
        <v>4</v>
      </c>
      <c r="B23" s="153" t="s">
        <v>241</v>
      </c>
      <c r="C23" s="153" t="s">
        <v>242</v>
      </c>
      <c r="D23" s="153" t="s">
        <v>544</v>
      </c>
      <c r="E23" s="159" t="str">
        <f t="shared" si="0"/>
        <v>044007SSIC_Cat_A</v>
      </c>
      <c r="F23" s="143" t="s">
        <v>376</v>
      </c>
      <c r="G23" s="244" t="s">
        <v>72</v>
      </c>
      <c r="H23" s="159" t="s">
        <v>109</v>
      </c>
      <c r="I23" s="244" t="s">
        <v>378</v>
      </c>
      <c r="J23" s="159"/>
      <c r="K23" s="654" t="s">
        <v>10</v>
      </c>
      <c r="L23" s="655">
        <v>2</v>
      </c>
      <c r="M23" s="348"/>
      <c r="N23" s="349"/>
      <c r="O23" s="656">
        <f t="shared" si="12"/>
        <v>0</v>
      </c>
      <c r="P23" s="657">
        <f t="shared" si="1"/>
        <v>0</v>
      </c>
      <c r="Q23" s="658"/>
      <c r="R23" s="344"/>
      <c r="S23" s="566"/>
      <c r="T23" s="566"/>
      <c r="U23" s="659" t="e">
        <f t="shared" si="2"/>
        <v>#DIV/0!</v>
      </c>
      <c r="V23" s="660" t="e">
        <f t="shared" si="3"/>
        <v>#DIV/0!</v>
      </c>
      <c r="W23" s="565"/>
      <c r="X23" s="313"/>
      <c r="Y23" s="566"/>
      <c r="Z23" s="562"/>
      <c r="AA23" s="659" t="e">
        <f t="shared" si="4"/>
        <v>#DIV/0!</v>
      </c>
      <c r="AB23" s="660" t="e">
        <f t="shared" si="5"/>
        <v>#DIV/0!</v>
      </c>
      <c r="AC23" s="565"/>
      <c r="AD23" s="313"/>
      <c r="AE23" s="566"/>
      <c r="AF23" s="562"/>
      <c r="AG23" s="659" t="e">
        <f t="shared" si="6"/>
        <v>#DIV/0!</v>
      </c>
      <c r="AH23" s="660" t="e">
        <f t="shared" si="7"/>
        <v>#DIV/0!</v>
      </c>
      <c r="AI23" s="565"/>
      <c r="AJ23" s="313"/>
      <c r="AK23" s="566"/>
      <c r="AL23" s="562"/>
      <c r="AM23" s="659" t="e">
        <f t="shared" si="8"/>
        <v>#DIV/0!</v>
      </c>
      <c r="AN23" s="660" t="e">
        <f t="shared" si="9"/>
        <v>#DIV/0!</v>
      </c>
      <c r="AO23" s="565"/>
      <c r="AP23" s="313"/>
      <c r="AQ23" s="566"/>
      <c r="AR23" s="562"/>
      <c r="AS23" s="659" t="e">
        <f t="shared" si="10"/>
        <v>#DIV/0!</v>
      </c>
      <c r="AT23" s="660" t="e">
        <f t="shared" si="11"/>
        <v>#DIV/0!</v>
      </c>
      <c r="AU23" s="565"/>
      <c r="AV23" s="313"/>
      <c r="AW23" s="566"/>
    </row>
    <row r="24" spans="1:49" s="563" customFormat="1" ht="14.1" customHeight="1" x14ac:dyDescent="0.25">
      <c r="A24" s="158">
        <v>4</v>
      </c>
      <c r="B24" s="153" t="s">
        <v>243</v>
      </c>
      <c r="C24" s="153" t="s">
        <v>244</v>
      </c>
      <c r="D24" s="153" t="s">
        <v>544</v>
      </c>
      <c r="E24" s="159" t="str">
        <f t="shared" si="0"/>
        <v>044008SSID_Gene</v>
      </c>
      <c r="F24" s="143" t="s">
        <v>375</v>
      </c>
      <c r="G24" s="244" t="s">
        <v>72</v>
      </c>
      <c r="H24" s="159" t="s">
        <v>110</v>
      </c>
      <c r="I24" s="244" t="s">
        <v>377</v>
      </c>
      <c r="J24" s="159"/>
      <c r="K24" s="654" t="s">
        <v>10</v>
      </c>
      <c r="L24" s="655">
        <v>1</v>
      </c>
      <c r="M24" s="348"/>
      <c r="N24" s="349"/>
      <c r="O24" s="656">
        <f t="shared" si="12"/>
        <v>0</v>
      </c>
      <c r="P24" s="657">
        <f t="shared" si="1"/>
        <v>0</v>
      </c>
      <c r="Q24" s="658"/>
      <c r="R24" s="344"/>
      <c r="S24" s="566"/>
      <c r="T24" s="566"/>
      <c r="U24" s="659" t="e">
        <f t="shared" si="2"/>
        <v>#DIV/0!</v>
      </c>
      <c r="V24" s="660" t="e">
        <f t="shared" si="3"/>
        <v>#DIV/0!</v>
      </c>
      <c r="W24" s="565"/>
      <c r="X24" s="313"/>
      <c r="Y24" s="566"/>
      <c r="Z24" s="562"/>
      <c r="AA24" s="659" t="e">
        <f t="shared" si="4"/>
        <v>#DIV/0!</v>
      </c>
      <c r="AB24" s="660" t="e">
        <f t="shared" si="5"/>
        <v>#DIV/0!</v>
      </c>
      <c r="AC24" s="565"/>
      <c r="AD24" s="313"/>
      <c r="AE24" s="566"/>
      <c r="AF24" s="562"/>
      <c r="AG24" s="659" t="e">
        <f t="shared" si="6"/>
        <v>#DIV/0!</v>
      </c>
      <c r="AH24" s="660" t="e">
        <f t="shared" si="7"/>
        <v>#DIV/0!</v>
      </c>
      <c r="AI24" s="565"/>
      <c r="AJ24" s="313"/>
      <c r="AK24" s="566"/>
      <c r="AL24" s="562"/>
      <c r="AM24" s="659" t="e">
        <f t="shared" si="8"/>
        <v>#DIV/0!</v>
      </c>
      <c r="AN24" s="660" t="e">
        <f t="shared" si="9"/>
        <v>#DIV/0!</v>
      </c>
      <c r="AO24" s="565"/>
      <c r="AP24" s="313"/>
      <c r="AQ24" s="566"/>
      <c r="AR24" s="562"/>
      <c r="AS24" s="659" t="e">
        <f t="shared" si="10"/>
        <v>#DIV/0!</v>
      </c>
      <c r="AT24" s="660" t="e">
        <f t="shared" si="11"/>
        <v>#DIV/0!</v>
      </c>
      <c r="AU24" s="565"/>
      <c r="AV24" s="313"/>
      <c r="AW24" s="566"/>
    </row>
    <row r="25" spans="1:49" s="563" customFormat="1" ht="14.1" customHeight="1" x14ac:dyDescent="0.25">
      <c r="A25" s="158">
        <v>4</v>
      </c>
      <c r="B25" s="153" t="s">
        <v>245</v>
      </c>
      <c r="C25" s="153" t="s">
        <v>246</v>
      </c>
      <c r="D25" s="153" t="s">
        <v>544</v>
      </c>
      <c r="E25" s="159" t="str">
        <f t="shared" si="0"/>
        <v>044009SSID_Gene</v>
      </c>
      <c r="F25" s="143" t="s">
        <v>375</v>
      </c>
      <c r="G25" s="244" t="s">
        <v>72</v>
      </c>
      <c r="H25" s="159" t="s">
        <v>110</v>
      </c>
      <c r="I25" s="244" t="s">
        <v>377</v>
      </c>
      <c r="J25" s="159"/>
      <c r="K25" s="654" t="s">
        <v>10</v>
      </c>
      <c r="L25" s="655">
        <v>1</v>
      </c>
      <c r="M25" s="348"/>
      <c r="N25" s="349"/>
      <c r="O25" s="656">
        <f t="shared" si="12"/>
        <v>0</v>
      </c>
      <c r="P25" s="657">
        <f t="shared" si="1"/>
        <v>0</v>
      </c>
      <c r="Q25" s="658"/>
      <c r="R25" s="344"/>
      <c r="S25" s="566"/>
      <c r="T25" s="566"/>
      <c r="U25" s="659" t="e">
        <f t="shared" si="2"/>
        <v>#DIV/0!</v>
      </c>
      <c r="V25" s="660" t="e">
        <f t="shared" si="3"/>
        <v>#DIV/0!</v>
      </c>
      <c r="W25" s="565"/>
      <c r="X25" s="313"/>
      <c r="Y25" s="566"/>
      <c r="Z25" s="562"/>
      <c r="AA25" s="659" t="e">
        <f t="shared" si="4"/>
        <v>#DIV/0!</v>
      </c>
      <c r="AB25" s="660" t="e">
        <f t="shared" si="5"/>
        <v>#DIV/0!</v>
      </c>
      <c r="AC25" s="565"/>
      <c r="AD25" s="313"/>
      <c r="AE25" s="566"/>
      <c r="AF25" s="562"/>
      <c r="AG25" s="659" t="e">
        <f t="shared" si="6"/>
        <v>#DIV/0!</v>
      </c>
      <c r="AH25" s="660" t="e">
        <f t="shared" si="7"/>
        <v>#DIV/0!</v>
      </c>
      <c r="AI25" s="565"/>
      <c r="AJ25" s="313"/>
      <c r="AK25" s="566"/>
      <c r="AL25" s="562"/>
      <c r="AM25" s="659" t="e">
        <f t="shared" si="8"/>
        <v>#DIV/0!</v>
      </c>
      <c r="AN25" s="660" t="e">
        <f t="shared" si="9"/>
        <v>#DIV/0!</v>
      </c>
      <c r="AO25" s="565"/>
      <c r="AP25" s="313"/>
      <c r="AQ25" s="566"/>
      <c r="AR25" s="562"/>
      <c r="AS25" s="659" t="e">
        <f t="shared" si="10"/>
        <v>#DIV/0!</v>
      </c>
      <c r="AT25" s="660" t="e">
        <f t="shared" si="11"/>
        <v>#DIV/0!</v>
      </c>
      <c r="AU25" s="565"/>
      <c r="AV25" s="313"/>
      <c r="AW25" s="566"/>
    </row>
    <row r="26" spans="1:49" s="563" customFormat="1" ht="14.1" customHeight="1" x14ac:dyDescent="0.25">
      <c r="A26" s="158">
        <v>4</v>
      </c>
      <c r="B26" s="153" t="s">
        <v>247</v>
      </c>
      <c r="C26" s="153" t="s">
        <v>248</v>
      </c>
      <c r="D26" s="153" t="s">
        <v>544</v>
      </c>
      <c r="E26" s="159" t="str">
        <f t="shared" si="0"/>
        <v>044101SSID_Gene</v>
      </c>
      <c r="F26" s="143" t="s">
        <v>375</v>
      </c>
      <c r="G26" s="244" t="s">
        <v>72</v>
      </c>
      <c r="H26" s="159" t="s">
        <v>110</v>
      </c>
      <c r="I26" s="244" t="s">
        <v>377</v>
      </c>
      <c r="J26" s="159"/>
      <c r="K26" s="654" t="s">
        <v>10</v>
      </c>
      <c r="L26" s="655">
        <v>1</v>
      </c>
      <c r="M26" s="348"/>
      <c r="N26" s="349"/>
      <c r="O26" s="656">
        <f t="shared" si="12"/>
        <v>0</v>
      </c>
      <c r="P26" s="657">
        <f t="shared" si="1"/>
        <v>0</v>
      </c>
      <c r="Q26" s="658"/>
      <c r="R26" s="344"/>
      <c r="S26" s="566"/>
      <c r="T26" s="566"/>
      <c r="U26" s="659" t="e">
        <f t="shared" si="2"/>
        <v>#DIV/0!</v>
      </c>
      <c r="V26" s="660" t="e">
        <f t="shared" si="3"/>
        <v>#DIV/0!</v>
      </c>
      <c r="W26" s="565"/>
      <c r="X26" s="313"/>
      <c r="Y26" s="566"/>
      <c r="Z26" s="562"/>
      <c r="AA26" s="659" t="e">
        <f t="shared" si="4"/>
        <v>#DIV/0!</v>
      </c>
      <c r="AB26" s="660" t="e">
        <f t="shared" si="5"/>
        <v>#DIV/0!</v>
      </c>
      <c r="AC26" s="565"/>
      <c r="AD26" s="313"/>
      <c r="AE26" s="566"/>
      <c r="AF26" s="562"/>
      <c r="AG26" s="659" t="e">
        <f t="shared" si="6"/>
        <v>#DIV/0!</v>
      </c>
      <c r="AH26" s="660" t="e">
        <f t="shared" si="7"/>
        <v>#DIV/0!</v>
      </c>
      <c r="AI26" s="565"/>
      <c r="AJ26" s="313"/>
      <c r="AK26" s="566"/>
      <c r="AL26" s="562"/>
      <c r="AM26" s="659" t="e">
        <f t="shared" si="8"/>
        <v>#DIV/0!</v>
      </c>
      <c r="AN26" s="660" t="e">
        <f t="shared" si="9"/>
        <v>#DIV/0!</v>
      </c>
      <c r="AO26" s="565"/>
      <c r="AP26" s="313"/>
      <c r="AQ26" s="566"/>
      <c r="AR26" s="562"/>
      <c r="AS26" s="659" t="e">
        <f t="shared" si="10"/>
        <v>#DIV/0!</v>
      </c>
      <c r="AT26" s="660" t="e">
        <f t="shared" si="11"/>
        <v>#DIV/0!</v>
      </c>
      <c r="AU26" s="565"/>
      <c r="AV26" s="313"/>
      <c r="AW26" s="566"/>
    </row>
    <row r="27" spans="1:49" s="563" customFormat="1" ht="14.1" customHeight="1" x14ac:dyDescent="0.25">
      <c r="A27" s="158">
        <v>4</v>
      </c>
      <c r="B27" s="153" t="s">
        <v>247</v>
      </c>
      <c r="C27" s="153" t="s">
        <v>248</v>
      </c>
      <c r="D27" s="153" t="s">
        <v>544</v>
      </c>
      <c r="E27" s="159" t="str">
        <f t="shared" si="0"/>
        <v>044101SSIC_Cat_A</v>
      </c>
      <c r="F27" s="143" t="s">
        <v>376</v>
      </c>
      <c r="G27" s="244" t="s">
        <v>72</v>
      </c>
      <c r="H27" s="159" t="s">
        <v>109</v>
      </c>
      <c r="I27" s="244" t="s">
        <v>378</v>
      </c>
      <c r="J27" s="159"/>
      <c r="K27" s="654" t="s">
        <v>10</v>
      </c>
      <c r="L27" s="655">
        <v>1</v>
      </c>
      <c r="M27" s="348"/>
      <c r="N27" s="349"/>
      <c r="O27" s="656">
        <f t="shared" si="12"/>
        <v>0</v>
      </c>
      <c r="P27" s="657">
        <f t="shared" si="1"/>
        <v>0</v>
      </c>
      <c r="Q27" s="658"/>
      <c r="R27" s="344"/>
      <c r="S27" s="566"/>
      <c r="T27" s="566"/>
      <c r="U27" s="659" t="e">
        <f t="shared" si="2"/>
        <v>#DIV/0!</v>
      </c>
      <c r="V27" s="660" t="e">
        <f t="shared" si="3"/>
        <v>#DIV/0!</v>
      </c>
      <c r="W27" s="565"/>
      <c r="X27" s="313"/>
      <c r="Y27" s="566"/>
      <c r="Z27" s="562"/>
      <c r="AA27" s="659" t="e">
        <f t="shared" si="4"/>
        <v>#DIV/0!</v>
      </c>
      <c r="AB27" s="660" t="e">
        <f t="shared" si="5"/>
        <v>#DIV/0!</v>
      </c>
      <c r="AC27" s="565"/>
      <c r="AD27" s="313"/>
      <c r="AE27" s="566"/>
      <c r="AF27" s="562"/>
      <c r="AG27" s="659" t="e">
        <f t="shared" si="6"/>
        <v>#DIV/0!</v>
      </c>
      <c r="AH27" s="660" t="e">
        <f t="shared" si="7"/>
        <v>#DIV/0!</v>
      </c>
      <c r="AI27" s="565"/>
      <c r="AJ27" s="313"/>
      <c r="AK27" s="566"/>
      <c r="AL27" s="562"/>
      <c r="AM27" s="659" t="e">
        <f t="shared" si="8"/>
        <v>#DIV/0!</v>
      </c>
      <c r="AN27" s="660" t="e">
        <f t="shared" si="9"/>
        <v>#DIV/0!</v>
      </c>
      <c r="AO27" s="565"/>
      <c r="AP27" s="313"/>
      <c r="AQ27" s="566"/>
      <c r="AR27" s="562"/>
      <c r="AS27" s="659" t="e">
        <f t="shared" si="10"/>
        <v>#DIV/0!</v>
      </c>
      <c r="AT27" s="660" t="e">
        <f t="shared" si="11"/>
        <v>#DIV/0!</v>
      </c>
      <c r="AU27" s="565"/>
      <c r="AV27" s="313"/>
      <c r="AW27" s="566"/>
    </row>
    <row r="28" spans="1:49" s="563" customFormat="1" ht="14.1" customHeight="1" x14ac:dyDescent="0.25">
      <c r="A28" s="158">
        <v>4</v>
      </c>
      <c r="B28" s="153" t="s">
        <v>249</v>
      </c>
      <c r="C28" s="153" t="s">
        <v>250</v>
      </c>
      <c r="D28" s="153" t="s">
        <v>544</v>
      </c>
      <c r="E28" s="159" t="str">
        <f t="shared" si="0"/>
        <v>044102SSID_Gene</v>
      </c>
      <c r="F28" s="143" t="s">
        <v>375</v>
      </c>
      <c r="G28" s="244" t="s">
        <v>72</v>
      </c>
      <c r="H28" s="159" t="s">
        <v>110</v>
      </c>
      <c r="I28" s="244" t="s">
        <v>377</v>
      </c>
      <c r="J28" s="159"/>
      <c r="K28" s="654" t="s">
        <v>10</v>
      </c>
      <c r="L28" s="655">
        <v>1</v>
      </c>
      <c r="M28" s="348"/>
      <c r="N28" s="349"/>
      <c r="O28" s="656">
        <f t="shared" si="12"/>
        <v>0</v>
      </c>
      <c r="P28" s="657">
        <f t="shared" si="1"/>
        <v>0</v>
      </c>
      <c r="Q28" s="658"/>
      <c r="R28" s="344"/>
      <c r="S28" s="566"/>
      <c r="T28" s="566"/>
      <c r="U28" s="659" t="e">
        <f t="shared" si="2"/>
        <v>#DIV/0!</v>
      </c>
      <c r="V28" s="660" t="e">
        <f t="shared" si="3"/>
        <v>#DIV/0!</v>
      </c>
      <c r="W28" s="565"/>
      <c r="X28" s="313"/>
      <c r="Y28" s="566"/>
      <c r="Z28" s="562"/>
      <c r="AA28" s="659" t="e">
        <f t="shared" si="4"/>
        <v>#DIV/0!</v>
      </c>
      <c r="AB28" s="660" t="e">
        <f t="shared" si="5"/>
        <v>#DIV/0!</v>
      </c>
      <c r="AC28" s="565"/>
      <c r="AD28" s="313"/>
      <c r="AE28" s="566"/>
      <c r="AF28" s="562"/>
      <c r="AG28" s="659" t="e">
        <f t="shared" si="6"/>
        <v>#DIV/0!</v>
      </c>
      <c r="AH28" s="660" t="e">
        <f t="shared" si="7"/>
        <v>#DIV/0!</v>
      </c>
      <c r="AI28" s="565"/>
      <c r="AJ28" s="313"/>
      <c r="AK28" s="566"/>
      <c r="AL28" s="562"/>
      <c r="AM28" s="659" t="e">
        <f t="shared" si="8"/>
        <v>#DIV/0!</v>
      </c>
      <c r="AN28" s="660" t="e">
        <f t="shared" si="9"/>
        <v>#DIV/0!</v>
      </c>
      <c r="AO28" s="565"/>
      <c r="AP28" s="313"/>
      <c r="AQ28" s="566"/>
      <c r="AR28" s="562"/>
      <c r="AS28" s="659" t="e">
        <f t="shared" si="10"/>
        <v>#DIV/0!</v>
      </c>
      <c r="AT28" s="660" t="e">
        <f t="shared" si="11"/>
        <v>#DIV/0!</v>
      </c>
      <c r="AU28" s="565"/>
      <c r="AV28" s="313"/>
      <c r="AW28" s="566"/>
    </row>
    <row r="29" spans="1:49" s="563" customFormat="1" ht="14.1" customHeight="1" x14ac:dyDescent="0.25">
      <c r="A29" s="158">
        <v>4</v>
      </c>
      <c r="B29" s="153" t="s">
        <v>249</v>
      </c>
      <c r="C29" s="153" t="s">
        <v>250</v>
      </c>
      <c r="D29" s="153" t="s">
        <v>544</v>
      </c>
      <c r="E29" s="159" t="str">
        <f t="shared" si="0"/>
        <v>044102SSIC_Cat_A</v>
      </c>
      <c r="F29" s="143" t="s">
        <v>376</v>
      </c>
      <c r="G29" s="244" t="s">
        <v>72</v>
      </c>
      <c r="H29" s="159" t="s">
        <v>109</v>
      </c>
      <c r="I29" s="244" t="s">
        <v>378</v>
      </c>
      <c r="J29" s="159"/>
      <c r="K29" s="654" t="s">
        <v>10</v>
      </c>
      <c r="L29" s="655">
        <v>1</v>
      </c>
      <c r="M29" s="348"/>
      <c r="N29" s="349"/>
      <c r="O29" s="656">
        <f t="shared" si="12"/>
        <v>0</v>
      </c>
      <c r="P29" s="657">
        <f t="shared" si="1"/>
        <v>0</v>
      </c>
      <c r="Q29" s="658"/>
      <c r="R29" s="344"/>
      <c r="S29" s="566"/>
      <c r="T29" s="566"/>
      <c r="U29" s="659" t="e">
        <f t="shared" si="2"/>
        <v>#DIV/0!</v>
      </c>
      <c r="V29" s="660" t="e">
        <f t="shared" si="3"/>
        <v>#DIV/0!</v>
      </c>
      <c r="W29" s="565"/>
      <c r="X29" s="313"/>
      <c r="Y29" s="566"/>
      <c r="Z29" s="562"/>
      <c r="AA29" s="659" t="e">
        <f t="shared" si="4"/>
        <v>#DIV/0!</v>
      </c>
      <c r="AB29" s="660" t="e">
        <f t="shared" si="5"/>
        <v>#DIV/0!</v>
      </c>
      <c r="AC29" s="565"/>
      <c r="AD29" s="313"/>
      <c r="AE29" s="566"/>
      <c r="AF29" s="562"/>
      <c r="AG29" s="659" t="e">
        <f t="shared" si="6"/>
        <v>#DIV/0!</v>
      </c>
      <c r="AH29" s="660" t="e">
        <f t="shared" si="7"/>
        <v>#DIV/0!</v>
      </c>
      <c r="AI29" s="565"/>
      <c r="AJ29" s="313"/>
      <c r="AK29" s="566"/>
      <c r="AL29" s="562"/>
      <c r="AM29" s="659" t="e">
        <f t="shared" si="8"/>
        <v>#DIV/0!</v>
      </c>
      <c r="AN29" s="660" t="e">
        <f t="shared" si="9"/>
        <v>#DIV/0!</v>
      </c>
      <c r="AO29" s="565"/>
      <c r="AP29" s="313"/>
      <c r="AQ29" s="566"/>
      <c r="AR29" s="562"/>
      <c r="AS29" s="659" t="e">
        <f t="shared" si="10"/>
        <v>#DIV/0!</v>
      </c>
      <c r="AT29" s="660" t="e">
        <f t="shared" si="11"/>
        <v>#DIV/0!</v>
      </c>
      <c r="AU29" s="565"/>
      <c r="AV29" s="313"/>
      <c r="AW29" s="566"/>
    </row>
    <row r="30" spans="1:49" s="563" customFormat="1" ht="14.1" customHeight="1" x14ac:dyDescent="0.25">
      <c r="A30" s="158">
        <v>4</v>
      </c>
      <c r="B30" s="153" t="s">
        <v>251</v>
      </c>
      <c r="C30" s="153" t="s">
        <v>252</v>
      </c>
      <c r="D30" s="153" t="s">
        <v>544</v>
      </c>
      <c r="E30" s="159" t="str">
        <f t="shared" si="0"/>
        <v>044103SSID_Gene</v>
      </c>
      <c r="F30" s="143" t="s">
        <v>375</v>
      </c>
      <c r="G30" s="244" t="s">
        <v>72</v>
      </c>
      <c r="H30" s="159" t="s">
        <v>110</v>
      </c>
      <c r="I30" s="244" t="s">
        <v>377</v>
      </c>
      <c r="J30" s="159"/>
      <c r="K30" s="654" t="s">
        <v>10</v>
      </c>
      <c r="L30" s="655">
        <v>1</v>
      </c>
      <c r="M30" s="348"/>
      <c r="N30" s="349"/>
      <c r="O30" s="656">
        <f t="shared" si="12"/>
        <v>0</v>
      </c>
      <c r="P30" s="657">
        <f t="shared" si="1"/>
        <v>0</v>
      </c>
      <c r="Q30" s="658"/>
      <c r="R30" s="344"/>
      <c r="S30" s="566"/>
      <c r="T30" s="566"/>
      <c r="U30" s="659" t="e">
        <f t="shared" si="2"/>
        <v>#DIV/0!</v>
      </c>
      <c r="V30" s="660" t="e">
        <f t="shared" si="3"/>
        <v>#DIV/0!</v>
      </c>
      <c r="W30" s="565"/>
      <c r="X30" s="313"/>
      <c r="Y30" s="566"/>
      <c r="Z30" s="562"/>
      <c r="AA30" s="659" t="e">
        <f t="shared" si="4"/>
        <v>#DIV/0!</v>
      </c>
      <c r="AB30" s="660" t="e">
        <f t="shared" si="5"/>
        <v>#DIV/0!</v>
      </c>
      <c r="AC30" s="565"/>
      <c r="AD30" s="313"/>
      <c r="AE30" s="566"/>
      <c r="AF30" s="562"/>
      <c r="AG30" s="659" t="e">
        <f t="shared" si="6"/>
        <v>#DIV/0!</v>
      </c>
      <c r="AH30" s="660" t="e">
        <f t="shared" si="7"/>
        <v>#DIV/0!</v>
      </c>
      <c r="AI30" s="565"/>
      <c r="AJ30" s="313"/>
      <c r="AK30" s="566"/>
      <c r="AL30" s="562"/>
      <c r="AM30" s="659" t="e">
        <f t="shared" si="8"/>
        <v>#DIV/0!</v>
      </c>
      <c r="AN30" s="660" t="e">
        <f t="shared" si="9"/>
        <v>#DIV/0!</v>
      </c>
      <c r="AO30" s="565"/>
      <c r="AP30" s="313"/>
      <c r="AQ30" s="566"/>
      <c r="AR30" s="562"/>
      <c r="AS30" s="659" t="e">
        <f t="shared" si="10"/>
        <v>#DIV/0!</v>
      </c>
      <c r="AT30" s="660" t="e">
        <f t="shared" si="11"/>
        <v>#DIV/0!</v>
      </c>
      <c r="AU30" s="565"/>
      <c r="AV30" s="313"/>
      <c r="AW30" s="566"/>
    </row>
    <row r="31" spans="1:49" s="563" customFormat="1" ht="14.1" customHeight="1" x14ac:dyDescent="0.25">
      <c r="A31" s="158">
        <v>4</v>
      </c>
      <c r="B31" s="153" t="s">
        <v>251</v>
      </c>
      <c r="C31" s="153" t="s">
        <v>252</v>
      </c>
      <c r="D31" s="153" t="s">
        <v>544</v>
      </c>
      <c r="E31" s="159" t="str">
        <f t="shared" si="0"/>
        <v>044103SSIC_Cat_A</v>
      </c>
      <c r="F31" s="143" t="s">
        <v>376</v>
      </c>
      <c r="G31" s="244" t="s">
        <v>72</v>
      </c>
      <c r="H31" s="159" t="s">
        <v>109</v>
      </c>
      <c r="I31" s="244" t="s">
        <v>378</v>
      </c>
      <c r="J31" s="159"/>
      <c r="K31" s="654" t="s">
        <v>10</v>
      </c>
      <c r="L31" s="655">
        <v>1</v>
      </c>
      <c r="M31" s="348"/>
      <c r="N31" s="349"/>
      <c r="O31" s="656">
        <f t="shared" si="12"/>
        <v>0</v>
      </c>
      <c r="P31" s="657">
        <f t="shared" si="1"/>
        <v>0</v>
      </c>
      <c r="Q31" s="658"/>
      <c r="R31" s="344"/>
      <c r="S31" s="566"/>
      <c r="T31" s="566"/>
      <c r="U31" s="659" t="e">
        <f t="shared" si="2"/>
        <v>#DIV/0!</v>
      </c>
      <c r="V31" s="660" t="e">
        <f t="shared" si="3"/>
        <v>#DIV/0!</v>
      </c>
      <c r="W31" s="565"/>
      <c r="X31" s="313"/>
      <c r="Y31" s="566"/>
      <c r="Z31" s="562"/>
      <c r="AA31" s="659" t="e">
        <f t="shared" si="4"/>
        <v>#DIV/0!</v>
      </c>
      <c r="AB31" s="660" t="e">
        <f t="shared" si="5"/>
        <v>#DIV/0!</v>
      </c>
      <c r="AC31" s="565"/>
      <c r="AD31" s="313"/>
      <c r="AE31" s="566"/>
      <c r="AF31" s="562"/>
      <c r="AG31" s="659" t="e">
        <f t="shared" si="6"/>
        <v>#DIV/0!</v>
      </c>
      <c r="AH31" s="660" t="e">
        <f t="shared" si="7"/>
        <v>#DIV/0!</v>
      </c>
      <c r="AI31" s="565"/>
      <c r="AJ31" s="313"/>
      <c r="AK31" s="566"/>
      <c r="AL31" s="562"/>
      <c r="AM31" s="659" t="e">
        <f t="shared" si="8"/>
        <v>#DIV/0!</v>
      </c>
      <c r="AN31" s="660" t="e">
        <f t="shared" si="9"/>
        <v>#DIV/0!</v>
      </c>
      <c r="AO31" s="565"/>
      <c r="AP31" s="313"/>
      <c r="AQ31" s="566"/>
      <c r="AR31" s="562"/>
      <c r="AS31" s="659" t="e">
        <f t="shared" si="10"/>
        <v>#DIV/0!</v>
      </c>
      <c r="AT31" s="660" t="e">
        <f t="shared" si="11"/>
        <v>#DIV/0!</v>
      </c>
      <c r="AU31" s="565"/>
      <c r="AV31" s="313"/>
      <c r="AW31" s="566"/>
    </row>
    <row r="32" spans="1:49" s="563" customFormat="1" ht="14.1" customHeight="1" x14ac:dyDescent="0.25">
      <c r="A32" s="158">
        <v>4</v>
      </c>
      <c r="B32" s="153" t="s">
        <v>253</v>
      </c>
      <c r="C32" s="153" t="s">
        <v>254</v>
      </c>
      <c r="D32" s="153" t="s">
        <v>544</v>
      </c>
      <c r="E32" s="159" t="str">
        <f t="shared" si="0"/>
        <v>044104SSID_Gene</v>
      </c>
      <c r="F32" s="143" t="s">
        <v>375</v>
      </c>
      <c r="G32" s="244" t="s">
        <v>72</v>
      </c>
      <c r="H32" s="159" t="s">
        <v>110</v>
      </c>
      <c r="I32" s="244" t="s">
        <v>377</v>
      </c>
      <c r="J32" s="159"/>
      <c r="K32" s="654" t="s">
        <v>10</v>
      </c>
      <c r="L32" s="655">
        <v>1</v>
      </c>
      <c r="M32" s="348"/>
      <c r="N32" s="349"/>
      <c r="O32" s="656">
        <f t="shared" si="12"/>
        <v>0</v>
      </c>
      <c r="P32" s="657">
        <f t="shared" si="1"/>
        <v>0</v>
      </c>
      <c r="Q32" s="658"/>
      <c r="R32" s="344"/>
      <c r="S32" s="566"/>
      <c r="T32" s="566"/>
      <c r="U32" s="659" t="e">
        <f t="shared" si="2"/>
        <v>#DIV/0!</v>
      </c>
      <c r="V32" s="660" t="e">
        <f t="shared" si="3"/>
        <v>#DIV/0!</v>
      </c>
      <c r="W32" s="565"/>
      <c r="X32" s="313"/>
      <c r="Y32" s="566"/>
      <c r="Z32" s="562"/>
      <c r="AA32" s="659" t="e">
        <f t="shared" si="4"/>
        <v>#DIV/0!</v>
      </c>
      <c r="AB32" s="660" t="e">
        <f t="shared" si="5"/>
        <v>#DIV/0!</v>
      </c>
      <c r="AC32" s="565"/>
      <c r="AD32" s="313"/>
      <c r="AE32" s="566"/>
      <c r="AF32" s="562"/>
      <c r="AG32" s="659" t="e">
        <f t="shared" si="6"/>
        <v>#DIV/0!</v>
      </c>
      <c r="AH32" s="660" t="e">
        <f t="shared" si="7"/>
        <v>#DIV/0!</v>
      </c>
      <c r="AI32" s="565"/>
      <c r="AJ32" s="313"/>
      <c r="AK32" s="566"/>
      <c r="AL32" s="562"/>
      <c r="AM32" s="659" t="e">
        <f t="shared" si="8"/>
        <v>#DIV/0!</v>
      </c>
      <c r="AN32" s="660" t="e">
        <f t="shared" si="9"/>
        <v>#DIV/0!</v>
      </c>
      <c r="AO32" s="565"/>
      <c r="AP32" s="313"/>
      <c r="AQ32" s="566"/>
      <c r="AR32" s="562"/>
      <c r="AS32" s="659" t="e">
        <f t="shared" si="10"/>
        <v>#DIV/0!</v>
      </c>
      <c r="AT32" s="660" t="e">
        <f t="shared" si="11"/>
        <v>#DIV/0!</v>
      </c>
      <c r="AU32" s="565"/>
      <c r="AV32" s="313"/>
      <c r="AW32" s="566"/>
    </row>
    <row r="33" spans="1:49" s="563" customFormat="1" ht="14.1" customHeight="1" x14ac:dyDescent="0.25">
      <c r="A33" s="158">
        <v>4</v>
      </c>
      <c r="B33" s="153" t="s">
        <v>253</v>
      </c>
      <c r="C33" s="153" t="s">
        <v>254</v>
      </c>
      <c r="D33" s="153" t="s">
        <v>544</v>
      </c>
      <c r="E33" s="159" t="str">
        <f t="shared" si="0"/>
        <v>044104SSIC_Cat_A</v>
      </c>
      <c r="F33" s="143" t="s">
        <v>376</v>
      </c>
      <c r="G33" s="244" t="s">
        <v>72</v>
      </c>
      <c r="H33" s="159" t="s">
        <v>109</v>
      </c>
      <c r="I33" s="244" t="s">
        <v>378</v>
      </c>
      <c r="J33" s="159"/>
      <c r="K33" s="654" t="s">
        <v>10</v>
      </c>
      <c r="L33" s="655">
        <v>1</v>
      </c>
      <c r="M33" s="348"/>
      <c r="N33" s="349"/>
      <c r="O33" s="656">
        <f t="shared" si="12"/>
        <v>0</v>
      </c>
      <c r="P33" s="657">
        <f t="shared" si="1"/>
        <v>0</v>
      </c>
      <c r="Q33" s="658"/>
      <c r="R33" s="344"/>
      <c r="S33" s="566"/>
      <c r="T33" s="566"/>
      <c r="U33" s="659" t="e">
        <f t="shared" si="2"/>
        <v>#DIV/0!</v>
      </c>
      <c r="V33" s="660" t="e">
        <f t="shared" si="3"/>
        <v>#DIV/0!</v>
      </c>
      <c r="W33" s="565"/>
      <c r="X33" s="313"/>
      <c r="Y33" s="566"/>
      <c r="Z33" s="562"/>
      <c r="AA33" s="659" t="e">
        <f t="shared" si="4"/>
        <v>#DIV/0!</v>
      </c>
      <c r="AB33" s="660" t="e">
        <f t="shared" si="5"/>
        <v>#DIV/0!</v>
      </c>
      <c r="AC33" s="565"/>
      <c r="AD33" s="313"/>
      <c r="AE33" s="566"/>
      <c r="AF33" s="562"/>
      <c r="AG33" s="659" t="e">
        <f t="shared" si="6"/>
        <v>#DIV/0!</v>
      </c>
      <c r="AH33" s="660" t="e">
        <f t="shared" si="7"/>
        <v>#DIV/0!</v>
      </c>
      <c r="AI33" s="565"/>
      <c r="AJ33" s="313"/>
      <c r="AK33" s="566"/>
      <c r="AL33" s="562"/>
      <c r="AM33" s="659" t="e">
        <f t="shared" si="8"/>
        <v>#DIV/0!</v>
      </c>
      <c r="AN33" s="660" t="e">
        <f t="shared" si="9"/>
        <v>#DIV/0!</v>
      </c>
      <c r="AO33" s="565"/>
      <c r="AP33" s="313"/>
      <c r="AQ33" s="566"/>
      <c r="AR33" s="562"/>
      <c r="AS33" s="659" t="e">
        <f t="shared" si="10"/>
        <v>#DIV/0!</v>
      </c>
      <c r="AT33" s="660" t="e">
        <f t="shared" si="11"/>
        <v>#DIV/0!</v>
      </c>
      <c r="AU33" s="565"/>
      <c r="AV33" s="313"/>
      <c r="AW33" s="566"/>
    </row>
    <row r="34" spans="1:49" s="563" customFormat="1" ht="14.1" customHeight="1" x14ac:dyDescent="0.25">
      <c r="A34" s="158">
        <v>4</v>
      </c>
      <c r="B34" s="153" t="s">
        <v>255</v>
      </c>
      <c r="C34" s="153" t="s">
        <v>256</v>
      </c>
      <c r="D34" s="153" t="s">
        <v>544</v>
      </c>
      <c r="E34" s="159" t="str">
        <f t="shared" si="0"/>
        <v>044105SSID_Gene</v>
      </c>
      <c r="F34" s="143" t="s">
        <v>375</v>
      </c>
      <c r="G34" s="244" t="s">
        <v>72</v>
      </c>
      <c r="H34" s="159" t="s">
        <v>110</v>
      </c>
      <c r="I34" s="244" t="s">
        <v>377</v>
      </c>
      <c r="J34" s="159"/>
      <c r="K34" s="654" t="s">
        <v>10</v>
      </c>
      <c r="L34" s="655">
        <v>1</v>
      </c>
      <c r="M34" s="348"/>
      <c r="N34" s="349"/>
      <c r="O34" s="656">
        <f t="shared" si="12"/>
        <v>0</v>
      </c>
      <c r="P34" s="657">
        <f t="shared" si="1"/>
        <v>0</v>
      </c>
      <c r="Q34" s="658"/>
      <c r="R34" s="344"/>
      <c r="S34" s="566"/>
      <c r="T34" s="566"/>
      <c r="U34" s="659" t="e">
        <f t="shared" si="2"/>
        <v>#DIV/0!</v>
      </c>
      <c r="V34" s="660" t="e">
        <f t="shared" si="3"/>
        <v>#DIV/0!</v>
      </c>
      <c r="W34" s="565"/>
      <c r="X34" s="313"/>
      <c r="Y34" s="566"/>
      <c r="Z34" s="562"/>
      <c r="AA34" s="659" t="e">
        <f t="shared" si="4"/>
        <v>#DIV/0!</v>
      </c>
      <c r="AB34" s="660" t="e">
        <f t="shared" si="5"/>
        <v>#DIV/0!</v>
      </c>
      <c r="AC34" s="565"/>
      <c r="AD34" s="313"/>
      <c r="AE34" s="566"/>
      <c r="AF34" s="562"/>
      <c r="AG34" s="659" t="e">
        <f t="shared" si="6"/>
        <v>#DIV/0!</v>
      </c>
      <c r="AH34" s="660" t="e">
        <f t="shared" si="7"/>
        <v>#DIV/0!</v>
      </c>
      <c r="AI34" s="565"/>
      <c r="AJ34" s="313"/>
      <c r="AK34" s="566"/>
      <c r="AL34" s="562"/>
      <c r="AM34" s="659" t="e">
        <f t="shared" si="8"/>
        <v>#DIV/0!</v>
      </c>
      <c r="AN34" s="660" t="e">
        <f t="shared" si="9"/>
        <v>#DIV/0!</v>
      </c>
      <c r="AO34" s="565"/>
      <c r="AP34" s="313"/>
      <c r="AQ34" s="566"/>
      <c r="AR34" s="562"/>
      <c r="AS34" s="659" t="e">
        <f t="shared" si="10"/>
        <v>#DIV/0!</v>
      </c>
      <c r="AT34" s="660" t="e">
        <f t="shared" si="11"/>
        <v>#DIV/0!</v>
      </c>
      <c r="AU34" s="565"/>
      <c r="AV34" s="313"/>
      <c r="AW34" s="566"/>
    </row>
    <row r="35" spans="1:49" s="563" customFormat="1" ht="14.1" customHeight="1" x14ac:dyDescent="0.25">
      <c r="A35" s="158">
        <v>4</v>
      </c>
      <c r="B35" s="153" t="s">
        <v>255</v>
      </c>
      <c r="C35" s="153" t="s">
        <v>256</v>
      </c>
      <c r="D35" s="153" t="s">
        <v>544</v>
      </c>
      <c r="E35" s="159" t="str">
        <f t="shared" si="0"/>
        <v>044105SSIC_Cat_A</v>
      </c>
      <c r="F35" s="143" t="s">
        <v>376</v>
      </c>
      <c r="G35" s="244" t="s">
        <v>72</v>
      </c>
      <c r="H35" s="159" t="s">
        <v>109</v>
      </c>
      <c r="I35" s="244" t="s">
        <v>378</v>
      </c>
      <c r="J35" s="159"/>
      <c r="K35" s="654" t="s">
        <v>10</v>
      </c>
      <c r="L35" s="655">
        <v>1</v>
      </c>
      <c r="M35" s="348"/>
      <c r="N35" s="349"/>
      <c r="O35" s="656">
        <f t="shared" si="12"/>
        <v>0</v>
      </c>
      <c r="P35" s="657">
        <f t="shared" si="1"/>
        <v>0</v>
      </c>
      <c r="Q35" s="658"/>
      <c r="R35" s="344"/>
      <c r="S35" s="566"/>
      <c r="T35" s="566"/>
      <c r="U35" s="659" t="e">
        <f t="shared" si="2"/>
        <v>#DIV/0!</v>
      </c>
      <c r="V35" s="660" t="e">
        <f t="shared" si="3"/>
        <v>#DIV/0!</v>
      </c>
      <c r="W35" s="565"/>
      <c r="X35" s="313"/>
      <c r="Y35" s="566"/>
      <c r="Z35" s="562"/>
      <c r="AA35" s="659" t="e">
        <f t="shared" si="4"/>
        <v>#DIV/0!</v>
      </c>
      <c r="AB35" s="660" t="e">
        <f t="shared" si="5"/>
        <v>#DIV/0!</v>
      </c>
      <c r="AC35" s="565"/>
      <c r="AD35" s="313"/>
      <c r="AE35" s="566"/>
      <c r="AF35" s="562"/>
      <c r="AG35" s="659" t="e">
        <f t="shared" si="6"/>
        <v>#DIV/0!</v>
      </c>
      <c r="AH35" s="660" t="e">
        <f t="shared" si="7"/>
        <v>#DIV/0!</v>
      </c>
      <c r="AI35" s="565"/>
      <c r="AJ35" s="313"/>
      <c r="AK35" s="566"/>
      <c r="AL35" s="562"/>
      <c r="AM35" s="659" t="e">
        <f t="shared" si="8"/>
        <v>#DIV/0!</v>
      </c>
      <c r="AN35" s="660" t="e">
        <f t="shared" si="9"/>
        <v>#DIV/0!</v>
      </c>
      <c r="AO35" s="565"/>
      <c r="AP35" s="313"/>
      <c r="AQ35" s="566"/>
      <c r="AR35" s="562"/>
      <c r="AS35" s="659" t="e">
        <f t="shared" si="10"/>
        <v>#DIV/0!</v>
      </c>
      <c r="AT35" s="660" t="e">
        <f t="shared" si="11"/>
        <v>#DIV/0!</v>
      </c>
      <c r="AU35" s="565"/>
      <c r="AV35" s="313"/>
      <c r="AW35" s="566"/>
    </row>
    <row r="36" spans="1:49" s="563" customFormat="1" ht="14.1" customHeight="1" x14ac:dyDescent="0.25">
      <c r="A36" s="158">
        <v>4</v>
      </c>
      <c r="B36" s="153" t="s">
        <v>372</v>
      </c>
      <c r="C36" s="153" t="s">
        <v>258</v>
      </c>
      <c r="D36" s="153" t="s">
        <v>544</v>
      </c>
      <c r="E36" s="159" t="str">
        <f t="shared" si="0"/>
        <v>044206SSIC_Solvants_Cat_A</v>
      </c>
      <c r="F36" s="143" t="s">
        <v>376</v>
      </c>
      <c r="G36" s="244" t="s">
        <v>72</v>
      </c>
      <c r="H36" s="159" t="s">
        <v>109</v>
      </c>
      <c r="I36" s="244" t="s">
        <v>380</v>
      </c>
      <c r="J36" s="159"/>
      <c r="K36" s="654" t="s">
        <v>10</v>
      </c>
      <c r="L36" s="655">
        <v>2</v>
      </c>
      <c r="M36" s="348"/>
      <c r="N36" s="349"/>
      <c r="O36" s="656">
        <f t="shared" si="12"/>
        <v>0</v>
      </c>
      <c r="P36" s="657">
        <f t="shared" si="1"/>
        <v>0</v>
      </c>
      <c r="Q36" s="658"/>
      <c r="R36" s="344"/>
      <c r="S36" s="566"/>
      <c r="T36" s="566"/>
      <c r="U36" s="659" t="e">
        <f t="shared" si="2"/>
        <v>#DIV/0!</v>
      </c>
      <c r="V36" s="660" t="e">
        <f t="shared" si="3"/>
        <v>#DIV/0!</v>
      </c>
      <c r="W36" s="565"/>
      <c r="X36" s="313"/>
      <c r="Y36" s="566"/>
      <c r="Z36" s="562"/>
      <c r="AA36" s="659" t="e">
        <f t="shared" si="4"/>
        <v>#DIV/0!</v>
      </c>
      <c r="AB36" s="660" t="e">
        <f t="shared" si="5"/>
        <v>#DIV/0!</v>
      </c>
      <c r="AC36" s="565"/>
      <c r="AD36" s="313"/>
      <c r="AE36" s="566"/>
      <c r="AF36" s="562"/>
      <c r="AG36" s="659" t="e">
        <f t="shared" si="6"/>
        <v>#DIV/0!</v>
      </c>
      <c r="AH36" s="660" t="e">
        <f t="shared" si="7"/>
        <v>#DIV/0!</v>
      </c>
      <c r="AI36" s="565"/>
      <c r="AJ36" s="313"/>
      <c r="AK36" s="566"/>
      <c r="AL36" s="562"/>
      <c r="AM36" s="659" t="e">
        <f t="shared" si="8"/>
        <v>#DIV/0!</v>
      </c>
      <c r="AN36" s="660" t="e">
        <f t="shared" si="9"/>
        <v>#DIV/0!</v>
      </c>
      <c r="AO36" s="565"/>
      <c r="AP36" s="313"/>
      <c r="AQ36" s="566"/>
      <c r="AR36" s="562"/>
      <c r="AS36" s="659" t="e">
        <f t="shared" si="10"/>
        <v>#DIV/0!</v>
      </c>
      <c r="AT36" s="660" t="e">
        <f t="shared" si="11"/>
        <v>#DIV/0!</v>
      </c>
      <c r="AU36" s="565"/>
      <c r="AV36" s="313"/>
      <c r="AW36" s="566"/>
    </row>
    <row r="37" spans="1:49" s="563" customFormat="1" ht="14.1" customHeight="1" x14ac:dyDescent="0.25">
      <c r="A37" s="158">
        <v>4</v>
      </c>
      <c r="B37" s="153" t="s">
        <v>373</v>
      </c>
      <c r="C37" s="153" t="s">
        <v>258</v>
      </c>
      <c r="D37" s="153" t="s">
        <v>544</v>
      </c>
      <c r="E37" s="159" t="str">
        <f t="shared" si="0"/>
        <v>044206SSIC_Dechets_Cat_A</v>
      </c>
      <c r="F37" s="143" t="s">
        <v>376</v>
      </c>
      <c r="G37" s="244" t="s">
        <v>72</v>
      </c>
      <c r="H37" s="159" t="s">
        <v>109</v>
      </c>
      <c r="I37" s="244" t="s">
        <v>381</v>
      </c>
      <c r="J37" s="159"/>
      <c r="K37" s="654" t="s">
        <v>10</v>
      </c>
      <c r="L37" s="655">
        <v>2</v>
      </c>
      <c r="M37" s="348"/>
      <c r="N37" s="349"/>
      <c r="O37" s="656">
        <f t="shared" si="12"/>
        <v>0</v>
      </c>
      <c r="P37" s="657">
        <f t="shared" si="1"/>
        <v>0</v>
      </c>
      <c r="Q37" s="658"/>
      <c r="R37" s="344"/>
      <c r="S37" s="566"/>
      <c r="T37" s="566"/>
      <c r="U37" s="659" t="e">
        <f t="shared" si="2"/>
        <v>#DIV/0!</v>
      </c>
      <c r="V37" s="660" t="e">
        <f t="shared" si="3"/>
        <v>#DIV/0!</v>
      </c>
      <c r="W37" s="565"/>
      <c r="X37" s="313"/>
      <c r="Y37" s="566"/>
      <c r="Z37" s="562"/>
      <c r="AA37" s="659" t="e">
        <f t="shared" si="4"/>
        <v>#DIV/0!</v>
      </c>
      <c r="AB37" s="660" t="e">
        <f t="shared" si="5"/>
        <v>#DIV/0!</v>
      </c>
      <c r="AC37" s="565"/>
      <c r="AD37" s="313"/>
      <c r="AE37" s="566"/>
      <c r="AF37" s="562"/>
      <c r="AG37" s="659" t="e">
        <f t="shared" si="6"/>
        <v>#DIV/0!</v>
      </c>
      <c r="AH37" s="660" t="e">
        <f t="shared" si="7"/>
        <v>#DIV/0!</v>
      </c>
      <c r="AI37" s="565"/>
      <c r="AJ37" s="313"/>
      <c r="AK37" s="566"/>
      <c r="AL37" s="562"/>
      <c r="AM37" s="659" t="e">
        <f t="shared" si="8"/>
        <v>#DIV/0!</v>
      </c>
      <c r="AN37" s="660" t="e">
        <f t="shared" si="9"/>
        <v>#DIV/0!</v>
      </c>
      <c r="AO37" s="565"/>
      <c r="AP37" s="313"/>
      <c r="AQ37" s="566"/>
      <c r="AR37" s="562"/>
      <c r="AS37" s="659" t="e">
        <f t="shared" si="10"/>
        <v>#DIV/0!</v>
      </c>
      <c r="AT37" s="660" t="e">
        <f t="shared" si="11"/>
        <v>#DIV/0!</v>
      </c>
      <c r="AU37" s="565"/>
      <c r="AV37" s="313"/>
      <c r="AW37" s="566"/>
    </row>
    <row r="38" spans="1:49" s="563" customFormat="1" ht="14.1" customHeight="1" x14ac:dyDescent="0.25">
      <c r="A38" s="158">
        <v>4</v>
      </c>
      <c r="B38" s="153" t="s">
        <v>259</v>
      </c>
      <c r="C38" s="153" t="s">
        <v>260</v>
      </c>
      <c r="D38" s="153" t="s">
        <v>544</v>
      </c>
      <c r="E38" s="159" t="str">
        <f t="shared" si="0"/>
        <v>044311SSIC_Cat_A</v>
      </c>
      <c r="F38" s="143" t="s">
        <v>376</v>
      </c>
      <c r="G38" s="244" t="s">
        <v>72</v>
      </c>
      <c r="H38" s="159" t="s">
        <v>109</v>
      </c>
      <c r="I38" s="244" t="s">
        <v>378</v>
      </c>
      <c r="J38" s="159"/>
      <c r="K38" s="654" t="s">
        <v>10</v>
      </c>
      <c r="L38" s="655">
        <v>2</v>
      </c>
      <c r="M38" s="348"/>
      <c r="N38" s="349"/>
      <c r="O38" s="656">
        <f t="shared" si="12"/>
        <v>0</v>
      </c>
      <c r="P38" s="657">
        <f t="shared" si="1"/>
        <v>0</v>
      </c>
      <c r="Q38" s="658"/>
      <c r="R38" s="344"/>
      <c r="S38" s="566"/>
      <c r="T38" s="566"/>
      <c r="U38" s="659" t="e">
        <f t="shared" si="2"/>
        <v>#DIV/0!</v>
      </c>
      <c r="V38" s="660" t="e">
        <f t="shared" si="3"/>
        <v>#DIV/0!</v>
      </c>
      <c r="W38" s="565"/>
      <c r="X38" s="313"/>
      <c r="Y38" s="566"/>
      <c r="Z38" s="562"/>
      <c r="AA38" s="659" t="e">
        <f t="shared" si="4"/>
        <v>#DIV/0!</v>
      </c>
      <c r="AB38" s="660" t="e">
        <f t="shared" si="5"/>
        <v>#DIV/0!</v>
      </c>
      <c r="AC38" s="565"/>
      <c r="AD38" s="313"/>
      <c r="AE38" s="566"/>
      <c r="AF38" s="562"/>
      <c r="AG38" s="659" t="e">
        <f t="shared" si="6"/>
        <v>#DIV/0!</v>
      </c>
      <c r="AH38" s="660" t="e">
        <f t="shared" si="7"/>
        <v>#DIV/0!</v>
      </c>
      <c r="AI38" s="565"/>
      <c r="AJ38" s="313"/>
      <c r="AK38" s="566"/>
      <c r="AL38" s="562"/>
      <c r="AM38" s="659" t="e">
        <f t="shared" si="8"/>
        <v>#DIV/0!</v>
      </c>
      <c r="AN38" s="660" t="e">
        <f t="shared" si="9"/>
        <v>#DIV/0!</v>
      </c>
      <c r="AO38" s="565"/>
      <c r="AP38" s="313"/>
      <c r="AQ38" s="566"/>
      <c r="AR38" s="562"/>
      <c r="AS38" s="659" t="e">
        <f t="shared" si="10"/>
        <v>#DIV/0!</v>
      </c>
      <c r="AT38" s="660" t="e">
        <f t="shared" si="11"/>
        <v>#DIV/0!</v>
      </c>
      <c r="AU38" s="565"/>
      <c r="AV38" s="313"/>
      <c r="AW38" s="566"/>
    </row>
    <row r="39" spans="1:49" s="563" customFormat="1" ht="14.1" customHeight="1" x14ac:dyDescent="0.25">
      <c r="A39" s="158">
        <v>4</v>
      </c>
      <c r="B39" s="153" t="s">
        <v>261</v>
      </c>
      <c r="C39" s="153" t="s">
        <v>262</v>
      </c>
      <c r="D39" s="153" t="s">
        <v>544</v>
      </c>
      <c r="E39" s="159" t="str">
        <f t="shared" si="0"/>
        <v>044471SSID_Gene</v>
      </c>
      <c r="F39" s="143" t="s">
        <v>375</v>
      </c>
      <c r="G39" s="244" t="s">
        <v>72</v>
      </c>
      <c r="H39" s="159" t="s">
        <v>110</v>
      </c>
      <c r="I39" s="244" t="s">
        <v>377</v>
      </c>
      <c r="J39" s="159"/>
      <c r="K39" s="654" t="s">
        <v>10</v>
      </c>
      <c r="L39" s="655">
        <v>1</v>
      </c>
      <c r="M39" s="348"/>
      <c r="N39" s="349"/>
      <c r="O39" s="656">
        <f t="shared" si="12"/>
        <v>0</v>
      </c>
      <c r="P39" s="657">
        <f t="shared" si="1"/>
        <v>0</v>
      </c>
      <c r="Q39" s="658"/>
      <c r="R39" s="344"/>
      <c r="S39" s="566"/>
      <c r="T39" s="566"/>
      <c r="U39" s="659" t="e">
        <f t="shared" si="2"/>
        <v>#DIV/0!</v>
      </c>
      <c r="V39" s="660" t="e">
        <f t="shared" si="3"/>
        <v>#DIV/0!</v>
      </c>
      <c r="W39" s="565"/>
      <c r="X39" s="313"/>
      <c r="Y39" s="566"/>
      <c r="Z39" s="562"/>
      <c r="AA39" s="659" t="e">
        <f t="shared" si="4"/>
        <v>#DIV/0!</v>
      </c>
      <c r="AB39" s="660" t="e">
        <f t="shared" si="5"/>
        <v>#DIV/0!</v>
      </c>
      <c r="AC39" s="565"/>
      <c r="AD39" s="313"/>
      <c r="AE39" s="566"/>
      <c r="AF39" s="562"/>
      <c r="AG39" s="659" t="e">
        <f t="shared" si="6"/>
        <v>#DIV/0!</v>
      </c>
      <c r="AH39" s="660" t="e">
        <f t="shared" si="7"/>
        <v>#DIV/0!</v>
      </c>
      <c r="AI39" s="565"/>
      <c r="AJ39" s="313"/>
      <c r="AK39" s="566"/>
      <c r="AL39" s="562"/>
      <c r="AM39" s="659" t="e">
        <f t="shared" si="8"/>
        <v>#DIV/0!</v>
      </c>
      <c r="AN39" s="660" t="e">
        <f t="shared" si="9"/>
        <v>#DIV/0!</v>
      </c>
      <c r="AO39" s="565"/>
      <c r="AP39" s="313"/>
      <c r="AQ39" s="566"/>
      <c r="AR39" s="562"/>
      <c r="AS39" s="659" t="e">
        <f t="shared" si="10"/>
        <v>#DIV/0!</v>
      </c>
      <c r="AT39" s="660" t="e">
        <f t="shared" si="11"/>
        <v>#DIV/0!</v>
      </c>
      <c r="AU39" s="565"/>
      <c r="AV39" s="313"/>
      <c r="AW39" s="566"/>
    </row>
    <row r="40" spans="1:49" s="563" customFormat="1" ht="14.1" customHeight="1" thickBot="1" x14ac:dyDescent="0.3">
      <c r="A40" s="303">
        <v>4</v>
      </c>
      <c r="B40" s="661" t="s">
        <v>261</v>
      </c>
      <c r="C40" s="661" t="s">
        <v>262</v>
      </c>
      <c r="D40" s="661" t="s">
        <v>544</v>
      </c>
      <c r="E40" s="271" t="str">
        <f t="shared" si="0"/>
        <v>044471SSIC_Cat_A</v>
      </c>
      <c r="F40" s="151" t="s">
        <v>376</v>
      </c>
      <c r="G40" s="273" t="s">
        <v>72</v>
      </c>
      <c r="H40" s="271" t="s">
        <v>109</v>
      </c>
      <c r="I40" s="273" t="s">
        <v>378</v>
      </c>
      <c r="J40" s="271"/>
      <c r="K40" s="662" t="s">
        <v>10</v>
      </c>
      <c r="L40" s="663">
        <v>2</v>
      </c>
      <c r="M40" s="354"/>
      <c r="N40" s="355"/>
      <c r="O40" s="664">
        <f t="shared" si="12"/>
        <v>0</v>
      </c>
      <c r="P40" s="665">
        <f t="shared" si="1"/>
        <v>0</v>
      </c>
      <c r="Q40" s="666"/>
      <c r="R40" s="667"/>
      <c r="S40" s="570"/>
      <c r="T40" s="566"/>
      <c r="U40" s="668" t="e">
        <f t="shared" si="2"/>
        <v>#DIV/0!</v>
      </c>
      <c r="V40" s="669" t="e">
        <f t="shared" si="3"/>
        <v>#DIV/0!</v>
      </c>
      <c r="W40" s="568"/>
      <c r="X40" s="670"/>
      <c r="Y40" s="570"/>
      <c r="Z40" s="562"/>
      <c r="AA40" s="668" t="e">
        <f t="shared" si="4"/>
        <v>#DIV/0!</v>
      </c>
      <c r="AB40" s="669" t="e">
        <f t="shared" si="5"/>
        <v>#DIV/0!</v>
      </c>
      <c r="AC40" s="568"/>
      <c r="AD40" s="670"/>
      <c r="AE40" s="570"/>
      <c r="AF40" s="562"/>
      <c r="AG40" s="668" t="e">
        <f t="shared" si="6"/>
        <v>#DIV/0!</v>
      </c>
      <c r="AH40" s="669" t="e">
        <f t="shared" si="7"/>
        <v>#DIV/0!</v>
      </c>
      <c r="AI40" s="568"/>
      <c r="AJ40" s="670"/>
      <c r="AK40" s="570"/>
      <c r="AL40" s="562"/>
      <c r="AM40" s="668" t="e">
        <f t="shared" si="8"/>
        <v>#DIV/0!</v>
      </c>
      <c r="AN40" s="669" t="e">
        <f t="shared" si="9"/>
        <v>#DIV/0!</v>
      </c>
      <c r="AO40" s="568"/>
      <c r="AP40" s="670"/>
      <c r="AQ40" s="570"/>
      <c r="AR40" s="562"/>
      <c r="AS40" s="668" t="e">
        <f t="shared" si="10"/>
        <v>#DIV/0!</v>
      </c>
      <c r="AT40" s="669" t="e">
        <f t="shared" si="11"/>
        <v>#DIV/0!</v>
      </c>
      <c r="AU40" s="568"/>
      <c r="AV40" s="670"/>
      <c r="AW40" s="570"/>
    </row>
    <row r="41" spans="1:49" s="563" customFormat="1" ht="14.1" customHeight="1" x14ac:dyDescent="0.25">
      <c r="A41" s="299">
        <v>4</v>
      </c>
      <c r="B41" s="152" t="s">
        <v>269</v>
      </c>
      <c r="C41" s="152" t="s">
        <v>270</v>
      </c>
      <c r="D41" s="152" t="s">
        <v>545</v>
      </c>
      <c r="E41" s="228" t="str">
        <f t="shared" si="0"/>
        <v>410001SSIC_Cat_B</v>
      </c>
      <c r="F41" s="141" t="s">
        <v>376</v>
      </c>
      <c r="G41" s="230" t="s">
        <v>72</v>
      </c>
      <c r="H41" s="228" t="s">
        <v>109</v>
      </c>
      <c r="I41" s="230" t="s">
        <v>382</v>
      </c>
      <c r="J41" s="228"/>
      <c r="K41" s="232" t="s">
        <v>10</v>
      </c>
      <c r="L41" s="232">
        <v>2</v>
      </c>
      <c r="M41" s="346"/>
      <c r="N41" s="347"/>
      <c r="O41" s="324">
        <f t="shared" si="12"/>
        <v>0</v>
      </c>
      <c r="P41" s="648">
        <f t="shared" si="1"/>
        <v>0</v>
      </c>
      <c r="Q41" s="649">
        <f>SUM(O41:O42)</f>
        <v>0</v>
      </c>
      <c r="R41" s="650">
        <f>SUM(P41:P42)</f>
        <v>0</v>
      </c>
      <c r="S41" s="561"/>
      <c r="T41" s="566"/>
      <c r="U41" s="233" t="e">
        <f t="shared" si="2"/>
        <v>#DIV/0!</v>
      </c>
      <c r="V41" s="652" t="e">
        <f t="shared" si="3"/>
        <v>#DIV/0!</v>
      </c>
      <c r="W41" s="559" t="e">
        <f>SUM(U41:U42)</f>
        <v>#DIV/0!</v>
      </c>
      <c r="X41" s="653" t="e">
        <f>SUM(V41:V42)</f>
        <v>#DIV/0!</v>
      </c>
      <c r="Y41" s="561"/>
      <c r="Z41" s="562"/>
      <c r="AA41" s="233" t="e">
        <f t="shared" si="4"/>
        <v>#DIV/0!</v>
      </c>
      <c r="AB41" s="652" t="e">
        <f t="shared" si="5"/>
        <v>#DIV/0!</v>
      </c>
      <c r="AC41" s="559" t="e">
        <f>SUM(AA41:AA42)</f>
        <v>#DIV/0!</v>
      </c>
      <c r="AD41" s="653" t="e">
        <f>SUM(AB41:AB42)</f>
        <v>#DIV/0!</v>
      </c>
      <c r="AE41" s="561"/>
      <c r="AF41" s="562"/>
      <c r="AG41" s="233" t="e">
        <f t="shared" si="6"/>
        <v>#DIV/0!</v>
      </c>
      <c r="AH41" s="652" t="e">
        <f t="shared" si="7"/>
        <v>#DIV/0!</v>
      </c>
      <c r="AI41" s="559" t="e">
        <f>SUM(AG41:AG42)</f>
        <v>#DIV/0!</v>
      </c>
      <c r="AJ41" s="653" t="e">
        <f>SUM(AH41:AH42)</f>
        <v>#DIV/0!</v>
      </c>
      <c r="AK41" s="561"/>
      <c r="AL41" s="562"/>
      <c r="AM41" s="233" t="e">
        <f t="shared" si="8"/>
        <v>#DIV/0!</v>
      </c>
      <c r="AN41" s="652" t="e">
        <f t="shared" si="9"/>
        <v>#DIV/0!</v>
      </c>
      <c r="AO41" s="559" t="e">
        <f>SUM(AM41:AM42)</f>
        <v>#DIV/0!</v>
      </c>
      <c r="AP41" s="653" t="e">
        <f>SUM(AN41:AN42)</f>
        <v>#DIV/0!</v>
      </c>
      <c r="AQ41" s="561"/>
      <c r="AR41" s="562"/>
      <c r="AS41" s="233" t="e">
        <f t="shared" si="10"/>
        <v>#DIV/0!</v>
      </c>
      <c r="AT41" s="652" t="e">
        <f t="shared" si="11"/>
        <v>#DIV/0!</v>
      </c>
      <c r="AU41" s="559" t="e">
        <f>SUM(AS41:AS42)</f>
        <v>#DIV/0!</v>
      </c>
      <c r="AV41" s="653" t="e">
        <f>SUM(AT41:AT42)</f>
        <v>#DIV/0!</v>
      </c>
      <c r="AW41" s="561"/>
    </row>
    <row r="42" spans="1:49" s="563" customFormat="1" ht="14.1" customHeight="1" thickBot="1" x14ac:dyDescent="0.3">
      <c r="A42" s="303">
        <v>4</v>
      </c>
      <c r="B42" s="661" t="s">
        <v>269</v>
      </c>
      <c r="C42" s="661" t="s">
        <v>270</v>
      </c>
      <c r="D42" s="661" t="s">
        <v>545</v>
      </c>
      <c r="E42" s="271" t="str">
        <f t="shared" si="0"/>
        <v>410001SSID_Gene</v>
      </c>
      <c r="F42" s="151" t="s">
        <v>375</v>
      </c>
      <c r="G42" s="273" t="s">
        <v>72</v>
      </c>
      <c r="H42" s="271" t="s">
        <v>110</v>
      </c>
      <c r="I42" s="273" t="s">
        <v>377</v>
      </c>
      <c r="J42" s="271"/>
      <c r="K42" s="274" t="s">
        <v>10</v>
      </c>
      <c r="L42" s="274">
        <v>1</v>
      </c>
      <c r="M42" s="687"/>
      <c r="N42" s="688"/>
      <c r="O42" s="334">
        <f t="shared" si="12"/>
        <v>0</v>
      </c>
      <c r="P42" s="665">
        <f t="shared" si="1"/>
        <v>0</v>
      </c>
      <c r="Q42" s="666"/>
      <c r="R42" s="667"/>
      <c r="S42" s="570"/>
      <c r="T42" s="566"/>
      <c r="U42" s="275" t="e">
        <f t="shared" si="2"/>
        <v>#DIV/0!</v>
      </c>
      <c r="V42" s="669" t="e">
        <f t="shared" si="3"/>
        <v>#DIV/0!</v>
      </c>
      <c r="W42" s="568"/>
      <c r="X42" s="670"/>
      <c r="Y42" s="570"/>
      <c r="Z42" s="562"/>
      <c r="AA42" s="275" t="e">
        <f t="shared" si="4"/>
        <v>#DIV/0!</v>
      </c>
      <c r="AB42" s="669" t="e">
        <f t="shared" si="5"/>
        <v>#DIV/0!</v>
      </c>
      <c r="AC42" s="568"/>
      <c r="AD42" s="670"/>
      <c r="AE42" s="570"/>
      <c r="AF42" s="562"/>
      <c r="AG42" s="275" t="e">
        <f t="shared" si="6"/>
        <v>#DIV/0!</v>
      </c>
      <c r="AH42" s="669" t="e">
        <f t="shared" si="7"/>
        <v>#DIV/0!</v>
      </c>
      <c r="AI42" s="568"/>
      <c r="AJ42" s="670"/>
      <c r="AK42" s="570"/>
      <c r="AL42" s="562"/>
      <c r="AM42" s="275" t="e">
        <f t="shared" si="8"/>
        <v>#DIV/0!</v>
      </c>
      <c r="AN42" s="669" t="e">
        <f t="shared" si="9"/>
        <v>#DIV/0!</v>
      </c>
      <c r="AO42" s="568"/>
      <c r="AP42" s="670"/>
      <c r="AQ42" s="570"/>
      <c r="AR42" s="562"/>
      <c r="AS42" s="275" t="e">
        <f t="shared" si="10"/>
        <v>#DIV/0!</v>
      </c>
      <c r="AT42" s="669" t="e">
        <f t="shared" si="11"/>
        <v>#DIV/0!</v>
      </c>
      <c r="AU42" s="568"/>
      <c r="AV42" s="670"/>
      <c r="AW42" s="570"/>
    </row>
    <row r="43" spans="1:49" s="563" customFormat="1" ht="14.1" customHeight="1" x14ac:dyDescent="0.25">
      <c r="A43" s="671">
        <v>4</v>
      </c>
      <c r="B43" s="672" t="s">
        <v>271</v>
      </c>
      <c r="C43" s="672" t="s">
        <v>272</v>
      </c>
      <c r="D43" s="672" t="s">
        <v>546</v>
      </c>
      <c r="E43" s="306" t="str">
        <f t="shared" si="0"/>
        <v>420001SSIC_Cat_A</v>
      </c>
      <c r="F43" s="673" t="s">
        <v>376</v>
      </c>
      <c r="G43" s="309" t="s">
        <v>72</v>
      </c>
      <c r="H43" s="306" t="s">
        <v>109</v>
      </c>
      <c r="I43" s="309" t="s">
        <v>378</v>
      </c>
      <c r="J43" s="306"/>
      <c r="K43" s="310" t="s">
        <v>10</v>
      </c>
      <c r="L43" s="310">
        <v>2</v>
      </c>
      <c r="M43" s="358"/>
      <c r="N43" s="359"/>
      <c r="O43" s="340">
        <f t="shared" si="12"/>
        <v>0</v>
      </c>
      <c r="P43" s="674">
        <f t="shared" si="1"/>
        <v>0</v>
      </c>
      <c r="Q43" s="649">
        <f>SUM(O43:O46)</f>
        <v>0</v>
      </c>
      <c r="R43" s="650">
        <f>SUM(P43:P46)</f>
        <v>0</v>
      </c>
      <c r="S43" s="561"/>
      <c r="T43" s="566"/>
      <c r="U43" s="311" t="e">
        <f t="shared" si="2"/>
        <v>#DIV/0!</v>
      </c>
      <c r="V43" s="675" t="e">
        <f t="shared" si="3"/>
        <v>#DIV/0!</v>
      </c>
      <c r="W43" s="559" t="e">
        <f>SUM(U43:U46)</f>
        <v>#DIV/0!</v>
      </c>
      <c r="X43" s="653" t="e">
        <f>SUM(V43:V46)</f>
        <v>#DIV/0!</v>
      </c>
      <c r="Y43" s="561"/>
      <c r="Z43" s="562"/>
      <c r="AA43" s="311" t="e">
        <f t="shared" si="4"/>
        <v>#DIV/0!</v>
      </c>
      <c r="AB43" s="675" t="e">
        <f t="shared" si="5"/>
        <v>#DIV/0!</v>
      </c>
      <c r="AC43" s="559" t="e">
        <f>SUM(AA43:AA46)</f>
        <v>#DIV/0!</v>
      </c>
      <c r="AD43" s="653" t="e">
        <f>SUM(AB43:AB46)</f>
        <v>#DIV/0!</v>
      </c>
      <c r="AE43" s="561"/>
      <c r="AF43" s="562"/>
      <c r="AG43" s="311" t="e">
        <f t="shared" si="6"/>
        <v>#DIV/0!</v>
      </c>
      <c r="AH43" s="675" t="e">
        <f t="shared" si="7"/>
        <v>#DIV/0!</v>
      </c>
      <c r="AI43" s="559" t="e">
        <f>SUM(AG43:AG46)</f>
        <v>#DIV/0!</v>
      </c>
      <c r="AJ43" s="653" t="e">
        <f>SUM(AH43:AH46)</f>
        <v>#DIV/0!</v>
      </c>
      <c r="AK43" s="561"/>
      <c r="AL43" s="562"/>
      <c r="AM43" s="311" t="e">
        <f t="shared" si="8"/>
        <v>#DIV/0!</v>
      </c>
      <c r="AN43" s="675" t="e">
        <f t="shared" si="9"/>
        <v>#DIV/0!</v>
      </c>
      <c r="AO43" s="559" t="e">
        <f>SUM(AM43:AM46)</f>
        <v>#DIV/0!</v>
      </c>
      <c r="AP43" s="653" t="e">
        <f>SUM(AN43:AN46)</f>
        <v>#DIV/0!</v>
      </c>
      <c r="AQ43" s="561"/>
      <c r="AR43" s="562"/>
      <c r="AS43" s="311" t="e">
        <f t="shared" si="10"/>
        <v>#DIV/0!</v>
      </c>
      <c r="AT43" s="675" t="e">
        <f t="shared" si="11"/>
        <v>#DIV/0!</v>
      </c>
      <c r="AU43" s="559" t="e">
        <f>SUM(AS43:AS46)</f>
        <v>#DIV/0!</v>
      </c>
      <c r="AV43" s="653" t="e">
        <f>SUM(AT43:AT46)</f>
        <v>#DIV/0!</v>
      </c>
      <c r="AW43" s="561"/>
    </row>
    <row r="44" spans="1:49" s="563" customFormat="1" ht="14.1" customHeight="1" x14ac:dyDescent="0.25">
      <c r="A44" s="158">
        <v>4</v>
      </c>
      <c r="B44" s="153" t="s">
        <v>271</v>
      </c>
      <c r="C44" s="153" t="s">
        <v>272</v>
      </c>
      <c r="D44" s="153" t="s">
        <v>546</v>
      </c>
      <c r="E44" s="159" t="str">
        <f t="shared" si="0"/>
        <v>420001SSID_Gene</v>
      </c>
      <c r="F44" s="143" t="s">
        <v>375</v>
      </c>
      <c r="G44" s="244" t="s">
        <v>72</v>
      </c>
      <c r="H44" s="159" t="s">
        <v>110</v>
      </c>
      <c r="I44" s="244" t="s">
        <v>377</v>
      </c>
      <c r="J44" s="159"/>
      <c r="K44" s="246" t="s">
        <v>10</v>
      </c>
      <c r="L44" s="246">
        <v>1</v>
      </c>
      <c r="M44" s="348"/>
      <c r="N44" s="349"/>
      <c r="O44" s="327">
        <f t="shared" si="12"/>
        <v>0</v>
      </c>
      <c r="P44" s="328">
        <f t="shared" si="1"/>
        <v>0</v>
      </c>
      <c r="Q44" s="658"/>
      <c r="R44" s="344"/>
      <c r="S44" s="566"/>
      <c r="T44" s="566"/>
      <c r="U44" s="237" t="e">
        <f t="shared" si="2"/>
        <v>#DIV/0!</v>
      </c>
      <c r="V44" s="249" t="e">
        <f t="shared" si="3"/>
        <v>#DIV/0!</v>
      </c>
      <c r="W44" s="565"/>
      <c r="X44" s="313"/>
      <c r="Y44" s="566"/>
      <c r="Z44" s="562"/>
      <c r="AA44" s="237" t="e">
        <f t="shared" si="4"/>
        <v>#DIV/0!</v>
      </c>
      <c r="AB44" s="249" t="e">
        <f t="shared" si="5"/>
        <v>#DIV/0!</v>
      </c>
      <c r="AC44" s="565"/>
      <c r="AD44" s="313"/>
      <c r="AE44" s="566"/>
      <c r="AF44" s="562"/>
      <c r="AG44" s="237" t="e">
        <f t="shared" si="6"/>
        <v>#DIV/0!</v>
      </c>
      <c r="AH44" s="249" t="e">
        <f t="shared" si="7"/>
        <v>#DIV/0!</v>
      </c>
      <c r="AI44" s="565"/>
      <c r="AJ44" s="313"/>
      <c r="AK44" s="566"/>
      <c r="AL44" s="562"/>
      <c r="AM44" s="237" t="e">
        <f t="shared" si="8"/>
        <v>#DIV/0!</v>
      </c>
      <c r="AN44" s="249" t="e">
        <f t="shared" si="9"/>
        <v>#DIV/0!</v>
      </c>
      <c r="AO44" s="565"/>
      <c r="AP44" s="313"/>
      <c r="AQ44" s="566"/>
      <c r="AR44" s="562"/>
      <c r="AS44" s="237" t="e">
        <f t="shared" si="10"/>
        <v>#DIV/0!</v>
      </c>
      <c r="AT44" s="249" t="e">
        <f t="shared" si="11"/>
        <v>#DIV/0!</v>
      </c>
      <c r="AU44" s="565"/>
      <c r="AV44" s="313"/>
      <c r="AW44" s="566"/>
    </row>
    <row r="45" spans="1:49" s="563" customFormat="1" ht="14.1" customHeight="1" x14ac:dyDescent="0.25">
      <c r="A45" s="158">
        <v>4</v>
      </c>
      <c r="B45" s="153" t="s">
        <v>374</v>
      </c>
      <c r="C45" s="153" t="s">
        <v>370</v>
      </c>
      <c r="D45" s="153" t="s">
        <v>546</v>
      </c>
      <c r="E45" s="159" t="str">
        <f t="shared" si="0"/>
        <v>420101SSIC_Cat_4</v>
      </c>
      <c r="F45" s="143" t="s">
        <v>376</v>
      </c>
      <c r="G45" s="244" t="s">
        <v>72</v>
      </c>
      <c r="H45" s="159" t="s">
        <v>109</v>
      </c>
      <c r="I45" s="244" t="s">
        <v>379</v>
      </c>
      <c r="J45" s="159"/>
      <c r="K45" s="246" t="s">
        <v>10</v>
      </c>
      <c r="L45" s="246">
        <v>2</v>
      </c>
      <c r="M45" s="358"/>
      <c r="N45" s="359"/>
      <c r="O45" s="340">
        <f t="shared" si="12"/>
        <v>0</v>
      </c>
      <c r="P45" s="674">
        <f t="shared" si="1"/>
        <v>0</v>
      </c>
      <c r="Q45" s="658"/>
      <c r="R45" s="344"/>
      <c r="S45" s="566"/>
      <c r="T45" s="566"/>
      <c r="U45" s="311" t="e">
        <f t="shared" si="2"/>
        <v>#DIV/0!</v>
      </c>
      <c r="V45" s="675" t="e">
        <f t="shared" si="3"/>
        <v>#DIV/0!</v>
      </c>
      <c r="W45" s="565"/>
      <c r="X45" s="313"/>
      <c r="Y45" s="566"/>
      <c r="Z45" s="562"/>
      <c r="AA45" s="311" t="e">
        <f t="shared" si="4"/>
        <v>#DIV/0!</v>
      </c>
      <c r="AB45" s="675" t="e">
        <f t="shared" si="5"/>
        <v>#DIV/0!</v>
      </c>
      <c r="AC45" s="565"/>
      <c r="AD45" s="313"/>
      <c r="AE45" s="566"/>
      <c r="AF45" s="562"/>
      <c r="AG45" s="311" t="e">
        <f t="shared" si="6"/>
        <v>#DIV/0!</v>
      </c>
      <c r="AH45" s="675" t="e">
        <f t="shared" si="7"/>
        <v>#DIV/0!</v>
      </c>
      <c r="AI45" s="565"/>
      <c r="AJ45" s="313"/>
      <c r="AK45" s="566"/>
      <c r="AL45" s="562"/>
      <c r="AM45" s="311" t="e">
        <f t="shared" si="8"/>
        <v>#DIV/0!</v>
      </c>
      <c r="AN45" s="675" t="e">
        <f t="shared" si="9"/>
        <v>#DIV/0!</v>
      </c>
      <c r="AO45" s="565"/>
      <c r="AP45" s="313"/>
      <c r="AQ45" s="566"/>
      <c r="AR45" s="562"/>
      <c r="AS45" s="311" t="e">
        <f t="shared" si="10"/>
        <v>#DIV/0!</v>
      </c>
      <c r="AT45" s="675" t="e">
        <f t="shared" si="11"/>
        <v>#DIV/0!</v>
      </c>
      <c r="AU45" s="565"/>
      <c r="AV45" s="313"/>
      <c r="AW45" s="566"/>
    </row>
    <row r="46" spans="1:49" s="563" customFormat="1" ht="14.1" customHeight="1" thickBot="1" x14ac:dyDescent="0.3">
      <c r="A46" s="303">
        <v>4</v>
      </c>
      <c r="B46" s="661" t="s">
        <v>374</v>
      </c>
      <c r="C46" s="661" t="s">
        <v>370</v>
      </c>
      <c r="D46" s="661" t="s">
        <v>546</v>
      </c>
      <c r="E46" s="271" t="str">
        <f t="shared" si="0"/>
        <v>420101SSID_Gene</v>
      </c>
      <c r="F46" s="151" t="s">
        <v>375</v>
      </c>
      <c r="G46" s="273" t="s">
        <v>72</v>
      </c>
      <c r="H46" s="271" t="s">
        <v>110</v>
      </c>
      <c r="I46" s="273" t="s">
        <v>377</v>
      </c>
      <c r="J46" s="271"/>
      <c r="K46" s="274" t="s">
        <v>10</v>
      </c>
      <c r="L46" s="663">
        <v>1</v>
      </c>
      <c r="M46" s="687"/>
      <c r="N46" s="688"/>
      <c r="O46" s="334">
        <f t="shared" si="12"/>
        <v>0</v>
      </c>
      <c r="P46" s="665">
        <f t="shared" si="1"/>
        <v>0</v>
      </c>
      <c r="Q46" s="666"/>
      <c r="R46" s="667"/>
      <c r="S46" s="570"/>
      <c r="T46" s="566"/>
      <c r="U46" s="275" t="e">
        <f t="shared" si="2"/>
        <v>#DIV/0!</v>
      </c>
      <c r="V46" s="669" t="e">
        <f t="shared" si="3"/>
        <v>#DIV/0!</v>
      </c>
      <c r="W46" s="568"/>
      <c r="X46" s="670"/>
      <c r="Y46" s="570"/>
      <c r="Z46" s="562"/>
      <c r="AA46" s="275" t="e">
        <f t="shared" si="4"/>
        <v>#DIV/0!</v>
      </c>
      <c r="AB46" s="669" t="e">
        <f t="shared" si="5"/>
        <v>#DIV/0!</v>
      </c>
      <c r="AC46" s="568"/>
      <c r="AD46" s="670"/>
      <c r="AE46" s="570"/>
      <c r="AF46" s="562"/>
      <c r="AG46" s="275" t="e">
        <f t="shared" si="6"/>
        <v>#DIV/0!</v>
      </c>
      <c r="AH46" s="669" t="e">
        <f t="shared" si="7"/>
        <v>#DIV/0!</v>
      </c>
      <c r="AI46" s="568"/>
      <c r="AJ46" s="670"/>
      <c r="AK46" s="570"/>
      <c r="AL46" s="562"/>
      <c r="AM46" s="275" t="e">
        <f t="shared" si="8"/>
        <v>#DIV/0!</v>
      </c>
      <c r="AN46" s="669" t="e">
        <f t="shared" si="9"/>
        <v>#DIV/0!</v>
      </c>
      <c r="AO46" s="568"/>
      <c r="AP46" s="670"/>
      <c r="AQ46" s="570"/>
      <c r="AR46" s="562"/>
      <c r="AS46" s="275" t="e">
        <f t="shared" si="10"/>
        <v>#DIV/0!</v>
      </c>
      <c r="AT46" s="669" t="e">
        <f t="shared" si="11"/>
        <v>#DIV/0!</v>
      </c>
      <c r="AU46" s="568"/>
      <c r="AV46" s="670"/>
      <c r="AW46" s="570"/>
    </row>
    <row r="47" spans="1:49" s="563" customFormat="1" ht="51" x14ac:dyDescent="0.25">
      <c r="A47" s="299">
        <v>4</v>
      </c>
      <c r="B47" s="558" t="s">
        <v>278</v>
      </c>
      <c r="C47" s="676" t="s">
        <v>279</v>
      </c>
      <c r="D47" s="558" t="s">
        <v>544</v>
      </c>
      <c r="E47" s="228" t="str">
        <f t="shared" si="0"/>
        <v>043001SSIC_Cat_A</v>
      </c>
      <c r="F47" s="677" t="s">
        <v>569</v>
      </c>
      <c r="G47" s="230" t="s">
        <v>72</v>
      </c>
      <c r="H47" s="228" t="s">
        <v>109</v>
      </c>
      <c r="I47" s="230" t="s">
        <v>378</v>
      </c>
      <c r="J47" s="228"/>
      <c r="K47" s="232" t="s">
        <v>10</v>
      </c>
      <c r="L47" s="678">
        <v>2</v>
      </c>
      <c r="M47" s="346"/>
      <c r="N47" s="347"/>
      <c r="O47" s="324">
        <f t="shared" si="12"/>
        <v>0</v>
      </c>
      <c r="P47" s="648">
        <f t="shared" si="1"/>
        <v>0</v>
      </c>
      <c r="Q47" s="326">
        <f>SUM(O47:O48)</f>
        <v>0</v>
      </c>
      <c r="R47" s="650">
        <f>SUM(P47:P48)</f>
        <v>0</v>
      </c>
      <c r="S47" s="679"/>
      <c r="T47" s="566"/>
      <c r="U47" s="233" t="e">
        <f t="shared" si="2"/>
        <v>#DIV/0!</v>
      </c>
      <c r="V47" s="652" t="e">
        <f t="shared" si="3"/>
        <v>#DIV/0!</v>
      </c>
      <c r="W47" s="235" t="e">
        <f>SUM(U47:U48)</f>
        <v>#DIV/0!</v>
      </c>
      <c r="X47" s="653" t="e">
        <f>SUM(V47:V48)</f>
        <v>#DIV/0!</v>
      </c>
      <c r="Y47" s="679"/>
      <c r="Z47" s="562"/>
      <c r="AA47" s="233" t="e">
        <f t="shared" si="4"/>
        <v>#DIV/0!</v>
      </c>
      <c r="AB47" s="652" t="e">
        <f t="shared" si="5"/>
        <v>#DIV/0!</v>
      </c>
      <c r="AC47" s="235" t="e">
        <f>SUM(AA47:AA48)</f>
        <v>#DIV/0!</v>
      </c>
      <c r="AD47" s="653" t="e">
        <f>SUM(AB47:AB48)</f>
        <v>#DIV/0!</v>
      </c>
      <c r="AE47" s="679"/>
      <c r="AF47" s="562"/>
      <c r="AG47" s="233" t="e">
        <f t="shared" si="6"/>
        <v>#DIV/0!</v>
      </c>
      <c r="AH47" s="652" t="e">
        <f t="shared" si="7"/>
        <v>#DIV/0!</v>
      </c>
      <c r="AI47" s="235" t="e">
        <f>SUM(AG47:AG48)</f>
        <v>#DIV/0!</v>
      </c>
      <c r="AJ47" s="653" t="e">
        <f>SUM(AH47:AH48)</f>
        <v>#DIV/0!</v>
      </c>
      <c r="AK47" s="679"/>
      <c r="AL47" s="562"/>
      <c r="AM47" s="233" t="e">
        <f t="shared" si="8"/>
        <v>#DIV/0!</v>
      </c>
      <c r="AN47" s="652" t="e">
        <f t="shared" si="9"/>
        <v>#DIV/0!</v>
      </c>
      <c r="AO47" s="235" t="e">
        <f>SUM(AM47:AM48)</f>
        <v>#DIV/0!</v>
      </c>
      <c r="AP47" s="653" t="e">
        <f>SUM(AN47:AN48)</f>
        <v>#DIV/0!</v>
      </c>
      <c r="AQ47" s="679"/>
      <c r="AR47" s="562"/>
      <c r="AS47" s="233" t="e">
        <f t="shared" si="10"/>
        <v>#DIV/0!</v>
      </c>
      <c r="AT47" s="652" t="e">
        <f t="shared" si="11"/>
        <v>#DIV/0!</v>
      </c>
      <c r="AU47" s="235" t="e">
        <f>SUM(AS47:AS48)</f>
        <v>#DIV/0!</v>
      </c>
      <c r="AV47" s="653" t="e">
        <f>SUM(AT47:AT48)</f>
        <v>#DIV/0!</v>
      </c>
      <c r="AW47" s="679"/>
    </row>
    <row r="48" spans="1:49" s="563" customFormat="1" ht="39" thickBot="1" x14ac:dyDescent="0.3">
      <c r="A48" s="303">
        <v>4</v>
      </c>
      <c r="B48" s="157" t="s">
        <v>278</v>
      </c>
      <c r="C48" s="680" t="s">
        <v>279</v>
      </c>
      <c r="D48" s="157" t="s">
        <v>544</v>
      </c>
      <c r="E48" s="271" t="str">
        <f t="shared" si="0"/>
        <v>043001SSID_Gene</v>
      </c>
      <c r="F48" s="681" t="s">
        <v>570</v>
      </c>
      <c r="G48" s="273" t="s">
        <v>72</v>
      </c>
      <c r="H48" s="271" t="s">
        <v>110</v>
      </c>
      <c r="I48" s="273" t="s">
        <v>377</v>
      </c>
      <c r="J48" s="271"/>
      <c r="K48" s="274" t="s">
        <v>10</v>
      </c>
      <c r="L48" s="682">
        <v>1</v>
      </c>
      <c r="M48" s="354"/>
      <c r="N48" s="355"/>
      <c r="O48" s="334">
        <f t="shared" si="12"/>
        <v>0</v>
      </c>
      <c r="P48" s="665">
        <f t="shared" si="1"/>
        <v>0</v>
      </c>
      <c r="Q48" s="683"/>
      <c r="R48" s="667"/>
      <c r="S48" s="684"/>
      <c r="T48" s="566"/>
      <c r="U48" s="275" t="e">
        <f t="shared" si="2"/>
        <v>#DIV/0!</v>
      </c>
      <c r="V48" s="669" t="e">
        <f t="shared" si="3"/>
        <v>#DIV/0!</v>
      </c>
      <c r="W48" s="576"/>
      <c r="X48" s="670"/>
      <c r="Y48" s="684"/>
      <c r="Z48" s="562"/>
      <c r="AA48" s="275" t="e">
        <f t="shared" si="4"/>
        <v>#DIV/0!</v>
      </c>
      <c r="AB48" s="669" t="e">
        <f t="shared" si="5"/>
        <v>#DIV/0!</v>
      </c>
      <c r="AC48" s="576"/>
      <c r="AD48" s="670"/>
      <c r="AE48" s="684"/>
      <c r="AF48" s="562"/>
      <c r="AG48" s="275" t="e">
        <f t="shared" si="6"/>
        <v>#DIV/0!</v>
      </c>
      <c r="AH48" s="669" t="e">
        <f t="shared" si="7"/>
        <v>#DIV/0!</v>
      </c>
      <c r="AI48" s="576"/>
      <c r="AJ48" s="670"/>
      <c r="AK48" s="684"/>
      <c r="AL48" s="562"/>
      <c r="AM48" s="275" t="e">
        <f t="shared" si="8"/>
        <v>#DIV/0!</v>
      </c>
      <c r="AN48" s="669" t="e">
        <f t="shared" si="9"/>
        <v>#DIV/0!</v>
      </c>
      <c r="AO48" s="576"/>
      <c r="AP48" s="670"/>
      <c r="AQ48" s="684"/>
      <c r="AR48" s="562"/>
      <c r="AS48" s="275" t="e">
        <f t="shared" si="10"/>
        <v>#DIV/0!</v>
      </c>
      <c r="AT48" s="669" t="e">
        <f t="shared" si="11"/>
        <v>#DIV/0!</v>
      </c>
      <c r="AU48" s="576"/>
      <c r="AV48" s="670"/>
      <c r="AW48" s="684"/>
    </row>
    <row r="49" spans="5:48" s="319" customFormat="1" ht="12.75" x14ac:dyDescent="0.25">
      <c r="E49" s="320"/>
      <c r="L49" s="321"/>
      <c r="M49" s="322"/>
      <c r="N49" s="323"/>
      <c r="O49" s="685">
        <f>SUM(O20:O48)</f>
        <v>0</v>
      </c>
      <c r="P49" s="685">
        <f t="shared" ref="P49:AV49" si="13">SUM(P20:P48)</f>
        <v>0</v>
      </c>
      <c r="Q49" s="685">
        <f t="shared" si="13"/>
        <v>0</v>
      </c>
      <c r="R49" s="685">
        <f t="shared" si="13"/>
        <v>0</v>
      </c>
      <c r="S49" s="322"/>
      <c r="T49" s="322"/>
      <c r="U49" s="322" t="e">
        <f t="shared" si="13"/>
        <v>#DIV/0!</v>
      </c>
      <c r="V49" s="322" t="e">
        <f t="shared" si="13"/>
        <v>#DIV/0!</v>
      </c>
      <c r="W49" s="322" t="e">
        <f t="shared" si="13"/>
        <v>#DIV/0!</v>
      </c>
      <c r="X49" s="322" t="e">
        <f t="shared" si="13"/>
        <v>#DIV/0!</v>
      </c>
      <c r="Y49" s="322"/>
      <c r="Z49" s="322"/>
      <c r="AA49" s="322" t="e">
        <f t="shared" si="13"/>
        <v>#DIV/0!</v>
      </c>
      <c r="AB49" s="322" t="e">
        <f t="shared" si="13"/>
        <v>#DIV/0!</v>
      </c>
      <c r="AC49" s="322" t="e">
        <f t="shared" si="13"/>
        <v>#DIV/0!</v>
      </c>
      <c r="AD49" s="322" t="e">
        <f t="shared" si="13"/>
        <v>#DIV/0!</v>
      </c>
      <c r="AE49" s="322"/>
      <c r="AF49" s="322"/>
      <c r="AG49" s="322" t="e">
        <f t="shared" si="13"/>
        <v>#DIV/0!</v>
      </c>
      <c r="AH49" s="322" t="e">
        <f t="shared" si="13"/>
        <v>#DIV/0!</v>
      </c>
      <c r="AI49" s="322" t="e">
        <f t="shared" si="13"/>
        <v>#DIV/0!</v>
      </c>
      <c r="AJ49" s="322" t="e">
        <f t="shared" si="13"/>
        <v>#DIV/0!</v>
      </c>
      <c r="AK49" s="322"/>
      <c r="AL49" s="322"/>
      <c r="AM49" s="322" t="e">
        <f t="shared" si="13"/>
        <v>#DIV/0!</v>
      </c>
      <c r="AN49" s="322" t="e">
        <f t="shared" si="13"/>
        <v>#DIV/0!</v>
      </c>
      <c r="AO49" s="322" t="e">
        <f t="shared" si="13"/>
        <v>#DIV/0!</v>
      </c>
      <c r="AP49" s="322" t="e">
        <f t="shared" si="13"/>
        <v>#DIV/0!</v>
      </c>
      <c r="AQ49" s="322"/>
      <c r="AR49" s="322"/>
      <c r="AS49" s="322" t="e">
        <f t="shared" si="13"/>
        <v>#DIV/0!</v>
      </c>
      <c r="AT49" s="322" t="e">
        <f t="shared" si="13"/>
        <v>#DIV/0!</v>
      </c>
      <c r="AU49" s="322" t="e">
        <f t="shared" si="13"/>
        <v>#DIV/0!</v>
      </c>
      <c r="AV49" s="322" t="e">
        <f t="shared" si="13"/>
        <v>#DIV/0!</v>
      </c>
    </row>
  </sheetData>
  <sheetProtection algorithmName="SHA-512" hashValue="0946uY/PrIVX5vJvxVIE9v3jGyG20GsYreopqSguy+22PJr2eiCfUA34of2KKhd/pWtv+FJkDSUjCzGI2cwD1Q==" saltValue="b2bRksd3tavFt0aIDwB/uw==" spinCount="100000" sheet="1" objects="1" scenarios="1"/>
  <autoFilter ref="A19:AW48"/>
  <dataConsolidate/>
  <mergeCells count="83">
    <mergeCell ref="A1:C1"/>
    <mergeCell ref="Z20:Z48"/>
    <mergeCell ref="AF20:AF48"/>
    <mergeCell ref="AL20:AL48"/>
    <mergeCell ref="A2:C2"/>
    <mergeCell ref="A4:C4"/>
    <mergeCell ref="A6:B6"/>
    <mergeCell ref="A7:C7"/>
    <mergeCell ref="M18:N18"/>
    <mergeCell ref="AC43:AC46"/>
    <mergeCell ref="AD43:AD46"/>
    <mergeCell ref="Y47:Y48"/>
    <mergeCell ref="Q20:Q40"/>
    <mergeCell ref="R20:R40"/>
    <mergeCell ref="S20:S40"/>
    <mergeCell ref="Q41:Q42"/>
    <mergeCell ref="R41:R42"/>
    <mergeCell ref="AO20:AO40"/>
    <mergeCell ref="AP20:AP40"/>
    <mergeCell ref="AQ20:AQ40"/>
    <mergeCell ref="AO41:AO42"/>
    <mergeCell ref="AP41:AP42"/>
    <mergeCell ref="AQ41:AQ42"/>
    <mergeCell ref="AO43:AO46"/>
    <mergeCell ref="AP43:AP46"/>
    <mergeCell ref="AQ43:AQ46"/>
    <mergeCell ref="AE43:AE46"/>
    <mergeCell ref="AC20:AC40"/>
    <mergeCell ref="AD20:AD40"/>
    <mergeCell ref="AE20:AE40"/>
    <mergeCell ref="AC41:AC42"/>
    <mergeCell ref="AD41:AD42"/>
    <mergeCell ref="AE41:AE42"/>
    <mergeCell ref="AI20:AI40"/>
    <mergeCell ref="AJ20:AJ40"/>
    <mergeCell ref="AK20:AK40"/>
    <mergeCell ref="AI41:AI42"/>
    <mergeCell ref="AJ41:AJ42"/>
    <mergeCell ref="AK41:AK42"/>
    <mergeCell ref="S41:S42"/>
    <mergeCell ref="Q43:Q46"/>
    <mergeCell ref="R43:R46"/>
    <mergeCell ref="S43:S46"/>
    <mergeCell ref="T20:T48"/>
    <mergeCell ref="Q47:Q48"/>
    <mergeCell ref="R47:R48"/>
    <mergeCell ref="S47:S48"/>
    <mergeCell ref="W43:W46"/>
    <mergeCell ref="X43:X46"/>
    <mergeCell ref="Y43:Y46"/>
    <mergeCell ref="W20:W40"/>
    <mergeCell ref="X20:X40"/>
    <mergeCell ref="W47:W48"/>
    <mergeCell ref="X47:X48"/>
    <mergeCell ref="AW47:AW48"/>
    <mergeCell ref="AC47:AC48"/>
    <mergeCell ref="AD47:AD48"/>
    <mergeCell ref="AE47:AE48"/>
    <mergeCell ref="AO47:AO48"/>
    <mergeCell ref="AP47:AP48"/>
    <mergeCell ref="AQ47:AQ48"/>
    <mergeCell ref="AU47:AU48"/>
    <mergeCell ref="AV47:AV48"/>
    <mergeCell ref="AR20:AR48"/>
    <mergeCell ref="Y20:Y40"/>
    <mergeCell ref="W41:W42"/>
    <mergeCell ref="X41:X42"/>
    <mergeCell ref="Y41:Y42"/>
    <mergeCell ref="AI43:AI46"/>
    <mergeCell ref="AJ43:AJ46"/>
    <mergeCell ref="AK43:AK46"/>
    <mergeCell ref="AI47:AI48"/>
    <mergeCell ref="AJ47:AJ48"/>
    <mergeCell ref="AK47:AK48"/>
    <mergeCell ref="AW20:AW40"/>
    <mergeCell ref="AU41:AU42"/>
    <mergeCell ref="AV41:AV42"/>
    <mergeCell ref="AW41:AW42"/>
    <mergeCell ref="AU43:AU46"/>
    <mergeCell ref="AV43:AV46"/>
    <mergeCell ref="AW43:AW46"/>
    <mergeCell ref="AU20:AU40"/>
    <mergeCell ref="AV20:AV40"/>
  </mergeCells>
  <conditionalFormatting sqref="F47:F48 J36:J48">
    <cfRule type="expression" dxfId="44" priority="22">
      <formula>ISBLANK(#REF!)</formula>
    </cfRule>
  </conditionalFormatting>
  <conditionalFormatting sqref="E20:E48">
    <cfRule type="expression" dxfId="43" priority="38">
      <formula>ISBLANK(#REF!)</formula>
    </cfRule>
  </conditionalFormatting>
  <conditionalFormatting sqref="J27:J29 J33:J35">
    <cfRule type="expression" dxfId="42" priority="37">
      <formula>ISBLANK(#REF!)</formula>
    </cfRule>
  </conditionalFormatting>
  <conditionalFormatting sqref="J30:J31">
    <cfRule type="expression" dxfId="41" priority="34">
      <formula>ISBLANK(#REF!)</formula>
    </cfRule>
  </conditionalFormatting>
  <conditionalFormatting sqref="J25:J26">
    <cfRule type="expression" dxfId="40" priority="35">
      <formula>ISBLANK(#REF!)</formula>
    </cfRule>
  </conditionalFormatting>
  <conditionalFormatting sqref="J32">
    <cfRule type="expression" dxfId="39" priority="33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Liste_D!$A$2:$A$17</xm:f>
          </x14:formula1>
          <xm:sqref>G20:G48</xm:sqref>
        </x14:dataValidation>
        <x14:dataValidation type="list" allowBlank="1" showInputMessage="1" showErrorMessage="1">
          <x14:formula1>
            <xm:f>Liste_D!$B$2:$B$62</xm:f>
          </x14:formula1>
          <xm:sqref>H20:H48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4"/>
  <sheetViews>
    <sheetView topLeftCell="J1" zoomScale="85" zoomScaleNormal="85" workbookViewId="0">
      <selection activeCell="S45" sqref="S44:S45"/>
    </sheetView>
  </sheetViews>
  <sheetFormatPr baseColWidth="10" defaultColWidth="10.85546875" defaultRowHeight="12" outlineLevelRow="1" outlineLevelCol="1" x14ac:dyDescent="0.25"/>
  <cols>
    <col min="1" max="1" width="16.7109375" style="35" bestFit="1" customWidth="1"/>
    <col min="2" max="2" width="31.7109375" style="35" bestFit="1" customWidth="1"/>
    <col min="3" max="3" width="10.7109375" style="35" bestFit="1" customWidth="1"/>
    <col min="4" max="4" width="22.28515625" style="35" bestFit="1" customWidth="1"/>
    <col min="5" max="5" width="18.5703125" style="37" bestFit="1" customWidth="1"/>
    <col min="6" max="6" width="18" style="36" hidden="1" customWidth="1" outlineLevel="1"/>
    <col min="7" max="7" width="20" style="36" bestFit="1" customWidth="1" outlineLevel="1"/>
    <col min="8" max="8" width="16.5703125" style="35" bestFit="1" customWidth="1" outlineLevel="1"/>
    <col min="9" max="9" width="21.85546875" style="35" bestFit="1" customWidth="1" outlineLevel="1"/>
    <col min="10" max="10" width="14.7109375" style="35" bestFit="1" customWidth="1" outlineLevel="1"/>
    <col min="11" max="11" width="15.42578125" style="35" bestFit="1" customWidth="1" outlineLevel="1"/>
    <col min="12" max="12" width="16" style="35" bestFit="1" customWidth="1" outlineLevel="1"/>
    <col min="13" max="13" width="16" style="36" bestFit="1" customWidth="1" outlineLevel="1"/>
    <col min="14" max="14" width="10.85546875" style="35" hidden="1" customWidth="1" outlineLevel="1"/>
    <col min="15" max="15" width="19.140625" style="37" bestFit="1" customWidth="1" outlineLevel="1"/>
    <col min="16" max="16" width="18.140625" style="38" bestFit="1" customWidth="1"/>
    <col min="17" max="17" width="15.140625" style="39" bestFit="1" customWidth="1"/>
    <col min="18" max="18" width="18.140625" style="38" bestFit="1" customWidth="1" outlineLevel="1"/>
    <col min="19" max="19" width="17.28515625" style="38" bestFit="1" customWidth="1" outlineLevel="1"/>
    <col min="20" max="20" width="19.42578125" style="38" bestFit="1" customWidth="1"/>
    <col min="21" max="21" width="12.7109375" style="38" customWidth="1"/>
    <col min="22" max="22" width="0" style="38" hidden="1" customWidth="1"/>
    <col min="23" max="23" width="2.7109375" style="38" hidden="1" customWidth="1"/>
    <col min="24" max="24" width="11" style="38" hidden="1" customWidth="1" outlineLevel="1"/>
    <col min="25" max="28" width="13.140625" style="38" hidden="1" customWidth="1" outlineLevel="1"/>
    <col min="29" max="29" width="2.42578125" style="38" hidden="1" customWidth="1"/>
    <col min="30" max="30" width="11" style="38" hidden="1" customWidth="1" outlineLevel="1"/>
    <col min="31" max="31" width="12.140625" style="38" hidden="1" customWidth="1" outlineLevel="1"/>
    <col min="32" max="34" width="10.85546875" style="38" hidden="1" customWidth="1" outlineLevel="1"/>
    <col min="35" max="35" width="2.5703125" style="38" hidden="1" customWidth="1"/>
    <col min="36" max="36" width="11" style="38" hidden="1" customWidth="1" outlineLevel="1"/>
    <col min="37" max="37" width="12.140625" style="38" hidden="1" customWidth="1" outlineLevel="1"/>
    <col min="38" max="39" width="12.85546875" style="38" hidden="1" customWidth="1" outlineLevel="1"/>
    <col min="40" max="40" width="10.85546875" style="38" hidden="1" customWidth="1" outlineLevel="1"/>
    <col min="41" max="41" width="3.140625" style="38" hidden="1" customWidth="1"/>
    <col min="42" max="42" width="11" style="38" hidden="1" customWidth="1" outlineLevel="1"/>
    <col min="43" max="43" width="12.140625" style="38" hidden="1" customWidth="1" outlineLevel="1"/>
    <col min="44" max="46" width="10.85546875" style="38" hidden="1" customWidth="1" outlineLevel="1"/>
    <col min="47" max="47" width="3.42578125" style="38" hidden="1" customWidth="1"/>
    <col min="48" max="48" width="11" style="38" hidden="1" customWidth="1" outlineLevel="1" collapsed="1"/>
    <col min="49" max="49" width="12.140625" style="38" hidden="1" customWidth="1" outlineLevel="1"/>
    <col min="50" max="51" width="10.85546875" style="35" hidden="1" customWidth="1" outlineLevel="1"/>
    <col min="52" max="52" width="13.28515625" style="35" hidden="1" customWidth="1" outlineLevel="1"/>
    <col min="53" max="53" width="10.85546875" style="35" collapsed="1"/>
    <col min="54" max="16384" width="10.85546875" style="35"/>
  </cols>
  <sheetData>
    <row r="1" spans="1:7" x14ac:dyDescent="0.25">
      <c r="A1" s="644" t="s">
        <v>571</v>
      </c>
      <c r="B1" s="644"/>
      <c r="C1" s="644"/>
    </row>
    <row r="2" spans="1:7" hidden="1" outlineLevel="1" x14ac:dyDescent="0.25">
      <c r="A2" s="184" t="s">
        <v>21</v>
      </c>
      <c r="B2" s="184"/>
      <c r="C2" s="184"/>
      <c r="D2" s="40"/>
      <c r="E2" s="77"/>
      <c r="F2" s="41"/>
      <c r="G2" s="77"/>
    </row>
    <row r="3" spans="1:7" hidden="1" outlineLevel="1" x14ac:dyDescent="0.25">
      <c r="A3" s="40"/>
      <c r="B3" s="40"/>
      <c r="C3" s="40"/>
      <c r="D3" s="40"/>
      <c r="E3" s="77"/>
      <c r="F3" s="41"/>
      <c r="G3" s="77"/>
    </row>
    <row r="4" spans="1:7" hidden="1" outlineLevel="1" x14ac:dyDescent="0.25">
      <c r="A4" s="185" t="s">
        <v>22</v>
      </c>
      <c r="B4" s="186"/>
      <c r="C4" s="186"/>
      <c r="D4" s="40"/>
      <c r="E4" s="77"/>
      <c r="F4" s="41"/>
      <c r="G4" s="77"/>
    </row>
    <row r="5" spans="1:7" hidden="1" outlineLevel="1" x14ac:dyDescent="0.25">
      <c r="A5" s="7"/>
      <c r="B5" s="40"/>
      <c r="C5" s="40"/>
      <c r="D5" s="40"/>
      <c r="E5" s="77"/>
      <c r="F5" s="41"/>
      <c r="G5" s="77"/>
    </row>
    <row r="6" spans="1:7" hidden="1" outlineLevel="1" x14ac:dyDescent="0.25">
      <c r="A6" s="187" t="s">
        <v>23</v>
      </c>
      <c r="B6" s="188"/>
      <c r="C6" s="40"/>
      <c r="D6" s="40"/>
      <c r="E6" s="77"/>
      <c r="F6" s="41"/>
      <c r="G6" s="77"/>
    </row>
    <row r="7" spans="1:7" hidden="1" outlineLevel="1" x14ac:dyDescent="0.25">
      <c r="A7" s="189" t="s">
        <v>24</v>
      </c>
      <c r="B7" s="190"/>
      <c r="C7" s="190"/>
      <c r="D7" s="40"/>
      <c r="E7" s="77"/>
    </row>
    <row r="8" spans="1:7" ht="12.75" hidden="1" outlineLevel="1" thickBot="1" x14ac:dyDescent="0.3">
      <c r="A8" s="40"/>
      <c r="B8" s="40"/>
      <c r="C8" s="40"/>
      <c r="D8" s="40"/>
      <c r="E8" s="77"/>
      <c r="F8" s="41"/>
      <c r="G8" s="77"/>
    </row>
    <row r="9" spans="1:7" ht="12.75" hidden="1" outlineLevel="1" thickBot="1" x14ac:dyDescent="0.3">
      <c r="A9" s="40"/>
      <c r="B9" s="40"/>
      <c r="C9" s="40"/>
      <c r="D9" s="8" t="s">
        <v>25</v>
      </c>
      <c r="E9" s="9" t="s">
        <v>26</v>
      </c>
      <c r="F9" s="41"/>
      <c r="G9" s="78"/>
    </row>
    <row r="10" spans="1:7" hidden="1" outlineLevel="1" x14ac:dyDescent="0.25">
      <c r="A10" s="82" t="s">
        <v>27</v>
      </c>
      <c r="B10" s="11" t="s">
        <v>28</v>
      </c>
      <c r="C10" s="73" t="s">
        <v>29</v>
      </c>
      <c r="D10" s="12"/>
      <c r="E10" s="83"/>
      <c r="F10" s="41"/>
      <c r="G10" s="84"/>
    </row>
    <row r="11" spans="1:7" hidden="1" outlineLevel="1" x14ac:dyDescent="0.25">
      <c r="A11" s="85" t="s">
        <v>30</v>
      </c>
      <c r="B11" s="15" t="s">
        <v>31</v>
      </c>
      <c r="C11" s="75" t="s">
        <v>32</v>
      </c>
      <c r="D11" s="16"/>
      <c r="E11" s="86" t="e">
        <f>0.15+0.85*$D$11/$D$10</f>
        <v>#DIV/0!</v>
      </c>
      <c r="F11" s="41"/>
    </row>
    <row r="12" spans="1:7" hidden="1" outlineLevel="1" x14ac:dyDescent="0.25">
      <c r="A12" s="87"/>
      <c r="B12" s="15" t="s">
        <v>33</v>
      </c>
      <c r="C12" s="75" t="s">
        <v>32</v>
      </c>
      <c r="D12" s="19"/>
      <c r="E12" s="88" t="e">
        <f>0.15+0.85*$D$12/$D$10</f>
        <v>#DIV/0!</v>
      </c>
    </row>
    <row r="13" spans="1:7" hidden="1" outlineLevel="1" x14ac:dyDescent="0.25">
      <c r="A13" s="87"/>
      <c r="B13" s="15" t="s">
        <v>34</v>
      </c>
      <c r="C13" s="75" t="s">
        <v>32</v>
      </c>
      <c r="D13" s="21"/>
      <c r="E13" s="89" t="e">
        <f>0.15+0.85*$D$13/$D$10</f>
        <v>#DIV/0!</v>
      </c>
    </row>
    <row r="14" spans="1:7" hidden="1" outlineLevel="1" x14ac:dyDescent="0.25">
      <c r="A14" s="87"/>
      <c r="B14" s="15" t="s">
        <v>35</v>
      </c>
      <c r="C14" s="75" t="s">
        <v>32</v>
      </c>
      <c r="D14" s="23"/>
      <c r="E14" s="90" t="e">
        <f>0.15+0.85*$D$14/$D$10</f>
        <v>#DIV/0!</v>
      </c>
    </row>
    <row r="15" spans="1:7" ht="12.75" hidden="1" outlineLevel="1" thickBot="1" x14ac:dyDescent="0.3">
      <c r="A15" s="91"/>
      <c r="B15" s="26" t="s">
        <v>36</v>
      </c>
      <c r="C15" s="76" t="s">
        <v>32</v>
      </c>
      <c r="D15" s="27"/>
      <c r="E15" s="92" t="e">
        <f>0.15+0.85*$D$15/$D$10</f>
        <v>#DIV/0!</v>
      </c>
    </row>
    <row r="16" spans="1:7" hidden="1" outlineLevel="1" x14ac:dyDescent="0.25"/>
    <row r="17" spans="1:52" outlineLevel="1" x14ac:dyDescent="0.25"/>
    <row r="18" spans="1:52" ht="12.75" thickBot="1" x14ac:dyDescent="0.3">
      <c r="P18" s="191" t="s">
        <v>50</v>
      </c>
      <c r="Q18" s="191"/>
    </row>
    <row r="19" spans="1:52" s="319" customFormat="1" ht="64.5" thickBot="1" x14ac:dyDescent="0.3">
      <c r="A19" s="689" t="s">
        <v>0</v>
      </c>
      <c r="B19" s="690" t="s">
        <v>1</v>
      </c>
      <c r="C19" s="690" t="s">
        <v>2</v>
      </c>
      <c r="D19" s="690" t="s">
        <v>550</v>
      </c>
      <c r="E19" s="690" t="s">
        <v>213</v>
      </c>
      <c r="F19" s="690" t="s">
        <v>119</v>
      </c>
      <c r="G19" s="690" t="s">
        <v>238</v>
      </c>
      <c r="H19" s="263" t="s">
        <v>4</v>
      </c>
      <c r="I19" s="691" t="s">
        <v>224</v>
      </c>
      <c r="J19" s="690" t="s">
        <v>5</v>
      </c>
      <c r="K19" s="690" t="s">
        <v>6</v>
      </c>
      <c r="L19" s="690" t="s">
        <v>8</v>
      </c>
      <c r="M19" s="690" t="s">
        <v>9</v>
      </c>
      <c r="N19" s="692" t="s">
        <v>10</v>
      </c>
      <c r="O19" s="693" t="s">
        <v>7</v>
      </c>
      <c r="P19" s="694" t="s">
        <v>218</v>
      </c>
      <c r="Q19" s="695" t="s">
        <v>37</v>
      </c>
      <c r="R19" s="696" t="s">
        <v>39</v>
      </c>
      <c r="S19" s="697" t="s">
        <v>38</v>
      </c>
      <c r="T19" s="697" t="s">
        <v>52</v>
      </c>
      <c r="U19" s="697" t="s">
        <v>51</v>
      </c>
      <c r="V19" s="698" t="s">
        <v>53</v>
      </c>
      <c r="W19" s="699"/>
      <c r="X19" s="700" t="s">
        <v>41</v>
      </c>
      <c r="Y19" s="701" t="s">
        <v>40</v>
      </c>
      <c r="Z19" s="701" t="s">
        <v>221</v>
      </c>
      <c r="AA19" s="701" t="s">
        <v>55</v>
      </c>
      <c r="AB19" s="702" t="s">
        <v>54</v>
      </c>
      <c r="AC19" s="703"/>
      <c r="AD19" s="704" t="s">
        <v>43</v>
      </c>
      <c r="AE19" s="705" t="s">
        <v>42</v>
      </c>
      <c r="AF19" s="705" t="s">
        <v>223</v>
      </c>
      <c r="AG19" s="705" t="s">
        <v>222</v>
      </c>
      <c r="AH19" s="706" t="s">
        <v>56</v>
      </c>
      <c r="AI19" s="707"/>
      <c r="AJ19" s="708" t="s">
        <v>45</v>
      </c>
      <c r="AK19" s="709" t="s">
        <v>44</v>
      </c>
      <c r="AL19" s="709" t="s">
        <v>61</v>
      </c>
      <c r="AM19" s="709" t="s">
        <v>60</v>
      </c>
      <c r="AN19" s="710" t="s">
        <v>57</v>
      </c>
      <c r="AO19" s="711"/>
      <c r="AP19" s="712" t="s">
        <v>47</v>
      </c>
      <c r="AQ19" s="713" t="s">
        <v>46</v>
      </c>
      <c r="AR19" s="713" t="s">
        <v>63</v>
      </c>
      <c r="AS19" s="713" t="s">
        <v>62</v>
      </c>
      <c r="AT19" s="714" t="s">
        <v>58</v>
      </c>
      <c r="AU19" s="715"/>
      <c r="AV19" s="716" t="s">
        <v>49</v>
      </c>
      <c r="AW19" s="717" t="s">
        <v>48</v>
      </c>
      <c r="AX19" s="718" t="s">
        <v>65</v>
      </c>
      <c r="AY19" s="718" t="s">
        <v>64</v>
      </c>
      <c r="AZ19" s="719" t="s">
        <v>59</v>
      </c>
    </row>
    <row r="20" spans="1:52" s="563" customFormat="1" ht="17.45" customHeight="1" thickBot="1" x14ac:dyDescent="0.3">
      <c r="A20" s="296">
        <v>4</v>
      </c>
      <c r="B20" s="155" t="s">
        <v>239</v>
      </c>
      <c r="C20" s="298" t="s">
        <v>240</v>
      </c>
      <c r="D20" s="298" t="s">
        <v>544</v>
      </c>
      <c r="E20" s="280" t="str">
        <f t="shared" ref="E20:E33" si="0">CONCATENATE(C20,K20,L20)</f>
        <v>044001LEASPrinc</v>
      </c>
      <c r="F20" s="720"/>
      <c r="G20" s="280" t="str">
        <f t="shared" ref="G20:G33" si="1">CONCATENATE(C20,K20,N20,L20,N20,M20)</f>
        <v>044001LEAS_Princ_</v>
      </c>
      <c r="H20" s="721" t="s">
        <v>363</v>
      </c>
      <c r="I20" s="721">
        <v>1998</v>
      </c>
      <c r="J20" s="280" t="s">
        <v>74</v>
      </c>
      <c r="K20" s="280" t="s">
        <v>85</v>
      </c>
      <c r="L20" s="280" t="s">
        <v>327</v>
      </c>
      <c r="M20" s="722"/>
      <c r="N20" s="723" t="s">
        <v>10</v>
      </c>
      <c r="O20" s="724">
        <v>10</v>
      </c>
      <c r="P20" s="356"/>
      <c r="Q20" s="357"/>
      <c r="R20" s="336">
        <f>P20*(Q20+1)</f>
        <v>0</v>
      </c>
      <c r="S20" s="337">
        <f t="shared" ref="S20:S33" si="2">R20/12</f>
        <v>0</v>
      </c>
      <c r="T20" s="326">
        <f>SUM(R20:R27)</f>
        <v>0</v>
      </c>
      <c r="U20" s="326">
        <f>SUM(S20:S27)</f>
        <v>0</v>
      </c>
      <c r="V20" s="235"/>
      <c r="W20" s="562"/>
      <c r="X20" s="284" t="e">
        <f t="shared" ref="X20:X34" si="3">R20*$E$11</f>
        <v>#DIV/0!</v>
      </c>
      <c r="Y20" s="285" t="e">
        <f t="shared" ref="Y20:Y34" si="4">X20/12</f>
        <v>#DIV/0!</v>
      </c>
      <c r="Z20" s="235" t="e">
        <f>SUM(X20:X27)</f>
        <v>#DIV/0!</v>
      </c>
      <c r="AA20" s="235" t="e">
        <f>SUM(Y20:Y27)</f>
        <v>#DIV/0!</v>
      </c>
      <c r="AB20" s="235"/>
      <c r="AC20" s="562"/>
      <c r="AD20" s="284" t="e">
        <f t="shared" ref="AD20:AD34" si="5">R20*$E$12</f>
        <v>#DIV/0!</v>
      </c>
      <c r="AE20" s="285" t="e">
        <f t="shared" ref="AE20:AE34" si="6">AD20/12</f>
        <v>#DIV/0!</v>
      </c>
      <c r="AF20" s="235" t="e">
        <f>SUM(AD20:AD27)</f>
        <v>#DIV/0!</v>
      </c>
      <c r="AG20" s="235" t="e">
        <f>SUM(AE20:AE27)</f>
        <v>#DIV/0!</v>
      </c>
      <c r="AH20" s="235"/>
      <c r="AI20" s="562"/>
      <c r="AJ20" s="284" t="e">
        <f t="shared" ref="AJ20:AJ34" si="7">R20*$E$13</f>
        <v>#DIV/0!</v>
      </c>
      <c r="AK20" s="285" t="e">
        <f t="shared" ref="AK20:AK34" si="8">AJ20/12</f>
        <v>#DIV/0!</v>
      </c>
      <c r="AL20" s="235" t="e">
        <f>SUM(AJ20:AJ27)</f>
        <v>#DIV/0!</v>
      </c>
      <c r="AM20" s="235" t="e">
        <f>SUM(AK20:AK27)</f>
        <v>#DIV/0!</v>
      </c>
      <c r="AN20" s="235"/>
      <c r="AO20" s="562"/>
      <c r="AP20" s="284" t="e">
        <f t="shared" ref="AP20:AP34" si="9">R20*$E$14</f>
        <v>#DIV/0!</v>
      </c>
      <c r="AQ20" s="285" t="e">
        <f t="shared" ref="AQ20:AQ34" si="10">AP20/12</f>
        <v>#DIV/0!</v>
      </c>
      <c r="AR20" s="235" t="e">
        <f>SUM(AP20:AP27)</f>
        <v>#DIV/0!</v>
      </c>
      <c r="AS20" s="235" t="e">
        <f>SUM(AQ20:AQ27)</f>
        <v>#DIV/0!</v>
      </c>
      <c r="AT20" s="235"/>
      <c r="AU20" s="562"/>
      <c r="AV20" s="284" t="e">
        <f t="shared" ref="AV20:AV34" si="11">R20*$E$15</f>
        <v>#DIV/0!</v>
      </c>
      <c r="AW20" s="285" t="e">
        <f t="shared" ref="AW20:AW34" si="12">AV20/12</f>
        <v>#DIV/0!</v>
      </c>
      <c r="AX20" s="235" t="e">
        <f>SUM(AV20:AV27)</f>
        <v>#DIV/0!</v>
      </c>
      <c r="AY20" s="235" t="e">
        <f>SUM(AW20:AW27)</f>
        <v>#DIV/0!</v>
      </c>
      <c r="AZ20" s="235"/>
    </row>
    <row r="21" spans="1:52" s="563" customFormat="1" ht="17.45" customHeight="1" thickBot="1" x14ac:dyDescent="0.3">
      <c r="A21" s="725">
        <v>4</v>
      </c>
      <c r="B21" s="726" t="s">
        <v>241</v>
      </c>
      <c r="C21" s="727" t="s">
        <v>242</v>
      </c>
      <c r="D21" s="727" t="s">
        <v>544</v>
      </c>
      <c r="E21" s="728" t="str">
        <f t="shared" si="0"/>
        <v>044007LEASPrinc</v>
      </c>
      <c r="F21" s="729"/>
      <c r="G21" s="728" t="str">
        <f t="shared" si="1"/>
        <v>044007LEAS_Princ_</v>
      </c>
      <c r="H21" s="730" t="s">
        <v>363</v>
      </c>
      <c r="I21" s="730">
        <v>1998</v>
      </c>
      <c r="J21" s="728" t="s">
        <v>74</v>
      </c>
      <c r="K21" s="728" t="s">
        <v>85</v>
      </c>
      <c r="L21" s="728" t="s">
        <v>327</v>
      </c>
      <c r="M21" s="731"/>
      <c r="N21" s="723" t="s">
        <v>10</v>
      </c>
      <c r="O21" s="724">
        <v>10</v>
      </c>
      <c r="P21" s="356"/>
      <c r="Q21" s="357"/>
      <c r="R21" s="336">
        <f>P21*(Q21+1)</f>
        <v>0</v>
      </c>
      <c r="S21" s="337">
        <f t="shared" si="2"/>
        <v>0</v>
      </c>
      <c r="T21" s="329"/>
      <c r="U21" s="329"/>
      <c r="V21" s="250"/>
      <c r="W21" s="562"/>
      <c r="X21" s="284" t="e">
        <f t="shared" si="3"/>
        <v>#DIV/0!</v>
      </c>
      <c r="Y21" s="285" t="e">
        <f t="shared" si="4"/>
        <v>#DIV/0!</v>
      </c>
      <c r="Z21" s="250"/>
      <c r="AA21" s="250"/>
      <c r="AB21" s="250"/>
      <c r="AC21" s="562"/>
      <c r="AD21" s="284" t="e">
        <f t="shared" si="5"/>
        <v>#DIV/0!</v>
      </c>
      <c r="AE21" s="285" t="e">
        <f t="shared" si="6"/>
        <v>#DIV/0!</v>
      </c>
      <c r="AF21" s="250"/>
      <c r="AG21" s="250"/>
      <c r="AH21" s="250"/>
      <c r="AI21" s="562"/>
      <c r="AJ21" s="284" t="e">
        <f t="shared" si="7"/>
        <v>#DIV/0!</v>
      </c>
      <c r="AK21" s="285" t="e">
        <f t="shared" si="8"/>
        <v>#DIV/0!</v>
      </c>
      <c r="AL21" s="250"/>
      <c r="AM21" s="250"/>
      <c r="AN21" s="250"/>
      <c r="AO21" s="562"/>
      <c r="AP21" s="284" t="e">
        <f t="shared" si="9"/>
        <v>#DIV/0!</v>
      </c>
      <c r="AQ21" s="285" t="e">
        <f t="shared" si="10"/>
        <v>#DIV/0!</v>
      </c>
      <c r="AR21" s="250"/>
      <c r="AS21" s="250"/>
      <c r="AT21" s="250"/>
      <c r="AU21" s="562"/>
      <c r="AV21" s="284" t="e">
        <f t="shared" si="11"/>
        <v>#DIV/0!</v>
      </c>
      <c r="AW21" s="285" t="e">
        <f t="shared" si="12"/>
        <v>#DIV/0!</v>
      </c>
      <c r="AX21" s="250"/>
      <c r="AY21" s="250"/>
      <c r="AZ21" s="250"/>
    </row>
    <row r="22" spans="1:52" s="563" customFormat="1" ht="17.45" customHeight="1" thickBot="1" x14ac:dyDescent="0.3">
      <c r="A22" s="296">
        <v>4</v>
      </c>
      <c r="B22" s="155" t="s">
        <v>245</v>
      </c>
      <c r="C22" s="298" t="s">
        <v>246</v>
      </c>
      <c r="D22" s="298" t="s">
        <v>544</v>
      </c>
      <c r="E22" s="280" t="str">
        <f t="shared" si="0"/>
        <v>044009LEASPrinc</v>
      </c>
      <c r="F22" s="720"/>
      <c r="G22" s="280" t="str">
        <f t="shared" si="1"/>
        <v>044009LEAS_Princ_</v>
      </c>
      <c r="H22" s="732" t="s">
        <v>363</v>
      </c>
      <c r="I22" s="721">
        <v>1998</v>
      </c>
      <c r="J22" s="280" t="s">
        <v>74</v>
      </c>
      <c r="K22" s="280" t="s">
        <v>85</v>
      </c>
      <c r="L22" s="280" t="s">
        <v>327</v>
      </c>
      <c r="M22" s="722"/>
      <c r="N22" s="723" t="s">
        <v>10</v>
      </c>
      <c r="O22" s="724">
        <v>10</v>
      </c>
      <c r="P22" s="356"/>
      <c r="Q22" s="357"/>
      <c r="R22" s="336">
        <f t="shared" ref="R22:R33" si="13">P22*(Q22+1)</f>
        <v>0</v>
      </c>
      <c r="S22" s="337">
        <f t="shared" si="2"/>
        <v>0</v>
      </c>
      <c r="T22" s="329"/>
      <c r="U22" s="329"/>
      <c r="V22" s="250"/>
      <c r="W22" s="562"/>
      <c r="X22" s="284" t="e">
        <f t="shared" si="3"/>
        <v>#DIV/0!</v>
      </c>
      <c r="Y22" s="285" t="e">
        <f t="shared" si="4"/>
        <v>#DIV/0!</v>
      </c>
      <c r="Z22" s="250"/>
      <c r="AA22" s="250"/>
      <c r="AB22" s="250"/>
      <c r="AC22" s="562"/>
      <c r="AD22" s="284" t="e">
        <f t="shared" si="5"/>
        <v>#DIV/0!</v>
      </c>
      <c r="AE22" s="285" t="e">
        <f t="shared" si="6"/>
        <v>#DIV/0!</v>
      </c>
      <c r="AF22" s="250"/>
      <c r="AG22" s="250"/>
      <c r="AH22" s="250"/>
      <c r="AI22" s="562"/>
      <c r="AJ22" s="284" t="e">
        <f t="shared" si="7"/>
        <v>#DIV/0!</v>
      </c>
      <c r="AK22" s="285" t="e">
        <f t="shared" si="8"/>
        <v>#DIV/0!</v>
      </c>
      <c r="AL22" s="250"/>
      <c r="AM22" s="250"/>
      <c r="AN22" s="250"/>
      <c r="AO22" s="562"/>
      <c r="AP22" s="284" t="e">
        <f t="shared" si="9"/>
        <v>#DIV/0!</v>
      </c>
      <c r="AQ22" s="285" t="e">
        <f t="shared" si="10"/>
        <v>#DIV/0!</v>
      </c>
      <c r="AR22" s="250"/>
      <c r="AS22" s="250"/>
      <c r="AT22" s="250"/>
      <c r="AU22" s="562"/>
      <c r="AV22" s="284" t="e">
        <f t="shared" si="11"/>
        <v>#DIV/0!</v>
      </c>
      <c r="AW22" s="285" t="e">
        <f t="shared" si="12"/>
        <v>#DIV/0!</v>
      </c>
      <c r="AX22" s="250"/>
      <c r="AY22" s="250"/>
      <c r="AZ22" s="250"/>
    </row>
    <row r="23" spans="1:52" s="563" customFormat="1" ht="17.45" customHeight="1" thickBot="1" x14ac:dyDescent="0.3">
      <c r="A23" s="725">
        <v>4</v>
      </c>
      <c r="B23" s="726" t="s">
        <v>247</v>
      </c>
      <c r="C23" s="727" t="s">
        <v>248</v>
      </c>
      <c r="D23" s="727" t="s">
        <v>544</v>
      </c>
      <c r="E23" s="728" t="str">
        <f t="shared" si="0"/>
        <v>044101LEASPrinc</v>
      </c>
      <c r="F23" s="729"/>
      <c r="G23" s="728" t="str">
        <f t="shared" si="1"/>
        <v>044101LEAS_Princ_</v>
      </c>
      <c r="H23" s="733" t="s">
        <v>363</v>
      </c>
      <c r="I23" s="730">
        <v>1998</v>
      </c>
      <c r="J23" s="728" t="s">
        <v>74</v>
      </c>
      <c r="K23" s="728" t="s">
        <v>85</v>
      </c>
      <c r="L23" s="728" t="s">
        <v>327</v>
      </c>
      <c r="M23" s="731"/>
      <c r="N23" s="723" t="s">
        <v>10</v>
      </c>
      <c r="O23" s="724">
        <v>10</v>
      </c>
      <c r="P23" s="356"/>
      <c r="Q23" s="357"/>
      <c r="R23" s="336">
        <f t="shared" si="13"/>
        <v>0</v>
      </c>
      <c r="S23" s="337">
        <f t="shared" si="2"/>
        <v>0</v>
      </c>
      <c r="T23" s="329"/>
      <c r="U23" s="329"/>
      <c r="V23" s="250"/>
      <c r="W23" s="562"/>
      <c r="X23" s="284" t="e">
        <f t="shared" si="3"/>
        <v>#DIV/0!</v>
      </c>
      <c r="Y23" s="285" t="e">
        <f t="shared" si="4"/>
        <v>#DIV/0!</v>
      </c>
      <c r="Z23" s="250"/>
      <c r="AA23" s="250"/>
      <c r="AB23" s="250"/>
      <c r="AC23" s="562"/>
      <c r="AD23" s="284" t="e">
        <f t="shared" si="5"/>
        <v>#DIV/0!</v>
      </c>
      <c r="AE23" s="285" t="e">
        <f t="shared" si="6"/>
        <v>#DIV/0!</v>
      </c>
      <c r="AF23" s="250"/>
      <c r="AG23" s="250"/>
      <c r="AH23" s="250"/>
      <c r="AI23" s="562"/>
      <c r="AJ23" s="284" t="e">
        <f t="shared" si="7"/>
        <v>#DIV/0!</v>
      </c>
      <c r="AK23" s="285" t="e">
        <f t="shared" si="8"/>
        <v>#DIV/0!</v>
      </c>
      <c r="AL23" s="250"/>
      <c r="AM23" s="250"/>
      <c r="AN23" s="250"/>
      <c r="AO23" s="562"/>
      <c r="AP23" s="284" t="e">
        <f t="shared" si="9"/>
        <v>#DIV/0!</v>
      </c>
      <c r="AQ23" s="285" t="e">
        <f t="shared" si="10"/>
        <v>#DIV/0!</v>
      </c>
      <c r="AR23" s="250"/>
      <c r="AS23" s="250"/>
      <c r="AT23" s="250"/>
      <c r="AU23" s="562"/>
      <c r="AV23" s="284" t="e">
        <f t="shared" si="11"/>
        <v>#DIV/0!</v>
      </c>
      <c r="AW23" s="285" t="e">
        <f t="shared" si="12"/>
        <v>#DIV/0!</v>
      </c>
      <c r="AX23" s="250"/>
      <c r="AY23" s="250"/>
      <c r="AZ23" s="250"/>
    </row>
    <row r="24" spans="1:52" s="563" customFormat="1" ht="17.45" customHeight="1" thickBot="1" x14ac:dyDescent="0.3">
      <c r="A24" s="296">
        <v>4</v>
      </c>
      <c r="B24" s="155" t="s">
        <v>249</v>
      </c>
      <c r="C24" s="298" t="s">
        <v>250</v>
      </c>
      <c r="D24" s="298" t="s">
        <v>544</v>
      </c>
      <c r="E24" s="280" t="str">
        <f t="shared" si="0"/>
        <v>044102LEASPrinc</v>
      </c>
      <c r="F24" s="720"/>
      <c r="G24" s="280" t="str">
        <f t="shared" si="1"/>
        <v>044102LEAS_Princ_</v>
      </c>
      <c r="H24" s="732" t="s">
        <v>363</v>
      </c>
      <c r="I24" s="721">
        <v>1998</v>
      </c>
      <c r="J24" s="280" t="s">
        <v>74</v>
      </c>
      <c r="K24" s="280" t="s">
        <v>85</v>
      </c>
      <c r="L24" s="280" t="s">
        <v>327</v>
      </c>
      <c r="M24" s="722"/>
      <c r="N24" s="723" t="s">
        <v>10</v>
      </c>
      <c r="O24" s="724">
        <v>10</v>
      </c>
      <c r="P24" s="356"/>
      <c r="Q24" s="357"/>
      <c r="R24" s="336">
        <f t="shared" si="13"/>
        <v>0</v>
      </c>
      <c r="S24" s="337">
        <f t="shared" si="2"/>
        <v>0</v>
      </c>
      <c r="T24" s="329"/>
      <c r="U24" s="329"/>
      <c r="V24" s="250"/>
      <c r="W24" s="562"/>
      <c r="X24" s="284" t="e">
        <f t="shared" si="3"/>
        <v>#DIV/0!</v>
      </c>
      <c r="Y24" s="285" t="e">
        <f t="shared" si="4"/>
        <v>#DIV/0!</v>
      </c>
      <c r="Z24" s="250"/>
      <c r="AA24" s="250"/>
      <c r="AB24" s="250"/>
      <c r="AC24" s="562"/>
      <c r="AD24" s="284" t="e">
        <f t="shared" si="5"/>
        <v>#DIV/0!</v>
      </c>
      <c r="AE24" s="285" t="e">
        <f t="shared" si="6"/>
        <v>#DIV/0!</v>
      </c>
      <c r="AF24" s="250"/>
      <c r="AG24" s="250"/>
      <c r="AH24" s="250"/>
      <c r="AI24" s="562"/>
      <c r="AJ24" s="284" t="e">
        <f t="shared" si="7"/>
        <v>#DIV/0!</v>
      </c>
      <c r="AK24" s="285" t="e">
        <f t="shared" si="8"/>
        <v>#DIV/0!</v>
      </c>
      <c r="AL24" s="250"/>
      <c r="AM24" s="250"/>
      <c r="AN24" s="250"/>
      <c r="AO24" s="562"/>
      <c r="AP24" s="284" t="e">
        <f t="shared" si="9"/>
        <v>#DIV/0!</v>
      </c>
      <c r="AQ24" s="285" t="e">
        <f t="shared" si="10"/>
        <v>#DIV/0!</v>
      </c>
      <c r="AR24" s="250"/>
      <c r="AS24" s="250"/>
      <c r="AT24" s="250"/>
      <c r="AU24" s="562"/>
      <c r="AV24" s="284" t="e">
        <f t="shared" si="11"/>
        <v>#DIV/0!</v>
      </c>
      <c r="AW24" s="285" t="e">
        <f t="shared" si="12"/>
        <v>#DIV/0!</v>
      </c>
      <c r="AX24" s="250"/>
      <c r="AY24" s="250"/>
      <c r="AZ24" s="250"/>
    </row>
    <row r="25" spans="1:52" s="563" customFormat="1" ht="17.45" customHeight="1" thickBot="1" x14ac:dyDescent="0.3">
      <c r="A25" s="725">
        <v>4</v>
      </c>
      <c r="B25" s="726" t="s">
        <v>251</v>
      </c>
      <c r="C25" s="727" t="s">
        <v>252</v>
      </c>
      <c r="D25" s="727" t="s">
        <v>544</v>
      </c>
      <c r="E25" s="728" t="str">
        <f t="shared" si="0"/>
        <v>044103LEASPrinc</v>
      </c>
      <c r="F25" s="729"/>
      <c r="G25" s="728" t="str">
        <f t="shared" si="1"/>
        <v>044103LEAS_Princ_</v>
      </c>
      <c r="H25" s="733" t="s">
        <v>363</v>
      </c>
      <c r="I25" s="730">
        <v>1998</v>
      </c>
      <c r="J25" s="728" t="s">
        <v>74</v>
      </c>
      <c r="K25" s="728" t="s">
        <v>85</v>
      </c>
      <c r="L25" s="728" t="s">
        <v>327</v>
      </c>
      <c r="M25" s="731"/>
      <c r="N25" s="723" t="s">
        <v>10</v>
      </c>
      <c r="O25" s="724">
        <v>10</v>
      </c>
      <c r="P25" s="356"/>
      <c r="Q25" s="357"/>
      <c r="R25" s="336">
        <f t="shared" si="13"/>
        <v>0</v>
      </c>
      <c r="S25" s="337">
        <f t="shared" si="2"/>
        <v>0</v>
      </c>
      <c r="T25" s="329"/>
      <c r="U25" s="329"/>
      <c r="V25" s="250"/>
      <c r="W25" s="562"/>
      <c r="X25" s="284" t="e">
        <f t="shared" si="3"/>
        <v>#DIV/0!</v>
      </c>
      <c r="Y25" s="285" t="e">
        <f t="shared" si="4"/>
        <v>#DIV/0!</v>
      </c>
      <c r="Z25" s="250"/>
      <c r="AA25" s="250"/>
      <c r="AB25" s="250"/>
      <c r="AC25" s="562"/>
      <c r="AD25" s="284" t="e">
        <f t="shared" si="5"/>
        <v>#DIV/0!</v>
      </c>
      <c r="AE25" s="285" t="e">
        <f t="shared" si="6"/>
        <v>#DIV/0!</v>
      </c>
      <c r="AF25" s="250"/>
      <c r="AG25" s="250"/>
      <c r="AH25" s="250"/>
      <c r="AI25" s="562"/>
      <c r="AJ25" s="284" t="e">
        <f t="shared" si="7"/>
        <v>#DIV/0!</v>
      </c>
      <c r="AK25" s="285" t="e">
        <f t="shared" si="8"/>
        <v>#DIV/0!</v>
      </c>
      <c r="AL25" s="250"/>
      <c r="AM25" s="250"/>
      <c r="AN25" s="250"/>
      <c r="AO25" s="562"/>
      <c r="AP25" s="284" t="e">
        <f t="shared" si="9"/>
        <v>#DIV/0!</v>
      </c>
      <c r="AQ25" s="285" t="e">
        <f t="shared" si="10"/>
        <v>#DIV/0!</v>
      </c>
      <c r="AR25" s="250"/>
      <c r="AS25" s="250"/>
      <c r="AT25" s="250"/>
      <c r="AU25" s="562"/>
      <c r="AV25" s="284" t="e">
        <f t="shared" si="11"/>
        <v>#DIV/0!</v>
      </c>
      <c r="AW25" s="285" t="e">
        <f t="shared" si="12"/>
        <v>#DIV/0!</v>
      </c>
      <c r="AX25" s="250"/>
      <c r="AY25" s="250"/>
      <c r="AZ25" s="250"/>
    </row>
    <row r="26" spans="1:52" s="563" customFormat="1" ht="17.45" customHeight="1" thickBot="1" x14ac:dyDescent="0.3">
      <c r="A26" s="296">
        <v>4</v>
      </c>
      <c r="B26" s="155" t="s">
        <v>253</v>
      </c>
      <c r="C26" s="298" t="s">
        <v>254</v>
      </c>
      <c r="D26" s="298" t="s">
        <v>544</v>
      </c>
      <c r="E26" s="280" t="str">
        <f t="shared" si="0"/>
        <v>044104LEASPrinc</v>
      </c>
      <c r="F26" s="720"/>
      <c r="G26" s="280" t="str">
        <f t="shared" si="1"/>
        <v>044104LEAS_Princ_</v>
      </c>
      <c r="H26" s="734" t="s">
        <v>363</v>
      </c>
      <c r="I26" s="735">
        <v>1998</v>
      </c>
      <c r="J26" s="280" t="s">
        <v>74</v>
      </c>
      <c r="K26" s="280" t="s">
        <v>85</v>
      </c>
      <c r="L26" s="280" t="s">
        <v>327</v>
      </c>
      <c r="M26" s="722"/>
      <c r="N26" s="723" t="s">
        <v>10</v>
      </c>
      <c r="O26" s="724">
        <v>10</v>
      </c>
      <c r="P26" s="356"/>
      <c r="Q26" s="357"/>
      <c r="R26" s="336">
        <f t="shared" si="13"/>
        <v>0</v>
      </c>
      <c r="S26" s="337">
        <f t="shared" si="2"/>
        <v>0</v>
      </c>
      <c r="T26" s="329"/>
      <c r="U26" s="329"/>
      <c r="V26" s="250"/>
      <c r="W26" s="562"/>
      <c r="X26" s="284" t="e">
        <f t="shared" si="3"/>
        <v>#DIV/0!</v>
      </c>
      <c r="Y26" s="285" t="e">
        <f t="shared" si="4"/>
        <v>#DIV/0!</v>
      </c>
      <c r="Z26" s="250"/>
      <c r="AA26" s="250"/>
      <c r="AB26" s="250"/>
      <c r="AC26" s="562"/>
      <c r="AD26" s="284" t="e">
        <f t="shared" si="5"/>
        <v>#DIV/0!</v>
      </c>
      <c r="AE26" s="285" t="e">
        <f t="shared" si="6"/>
        <v>#DIV/0!</v>
      </c>
      <c r="AF26" s="250"/>
      <c r="AG26" s="250"/>
      <c r="AH26" s="250"/>
      <c r="AI26" s="562"/>
      <c r="AJ26" s="284" t="e">
        <f t="shared" si="7"/>
        <v>#DIV/0!</v>
      </c>
      <c r="AK26" s="285" t="e">
        <f t="shared" si="8"/>
        <v>#DIV/0!</v>
      </c>
      <c r="AL26" s="250"/>
      <c r="AM26" s="250"/>
      <c r="AN26" s="250"/>
      <c r="AO26" s="562"/>
      <c r="AP26" s="284" t="e">
        <f t="shared" si="9"/>
        <v>#DIV/0!</v>
      </c>
      <c r="AQ26" s="285" t="e">
        <f t="shared" si="10"/>
        <v>#DIV/0!</v>
      </c>
      <c r="AR26" s="250"/>
      <c r="AS26" s="250"/>
      <c r="AT26" s="250"/>
      <c r="AU26" s="562"/>
      <c r="AV26" s="284" t="e">
        <f t="shared" si="11"/>
        <v>#DIV/0!</v>
      </c>
      <c r="AW26" s="285" t="e">
        <f t="shared" si="12"/>
        <v>#DIV/0!</v>
      </c>
      <c r="AX26" s="250"/>
      <c r="AY26" s="250"/>
      <c r="AZ26" s="250"/>
    </row>
    <row r="27" spans="1:52" s="563" customFormat="1" ht="17.45" customHeight="1" thickBot="1" x14ac:dyDescent="0.3">
      <c r="A27" s="725">
        <v>4</v>
      </c>
      <c r="B27" s="726" t="s">
        <v>255</v>
      </c>
      <c r="C27" s="727" t="s">
        <v>256</v>
      </c>
      <c r="D27" s="727" t="s">
        <v>544</v>
      </c>
      <c r="E27" s="728" t="str">
        <f t="shared" si="0"/>
        <v>044105LEASPrinc</v>
      </c>
      <c r="F27" s="729"/>
      <c r="G27" s="728" t="str">
        <f t="shared" si="1"/>
        <v>044105LEAS_Princ_</v>
      </c>
      <c r="H27" s="736" t="s">
        <v>363</v>
      </c>
      <c r="I27" s="737">
        <v>1998</v>
      </c>
      <c r="J27" s="728" t="s">
        <v>74</v>
      </c>
      <c r="K27" s="728" t="s">
        <v>85</v>
      </c>
      <c r="L27" s="728" t="s">
        <v>327</v>
      </c>
      <c r="M27" s="731"/>
      <c r="N27" s="723" t="s">
        <v>10</v>
      </c>
      <c r="O27" s="724">
        <v>10</v>
      </c>
      <c r="P27" s="356"/>
      <c r="Q27" s="357"/>
      <c r="R27" s="336">
        <f t="shared" si="13"/>
        <v>0</v>
      </c>
      <c r="S27" s="337">
        <f t="shared" si="2"/>
        <v>0</v>
      </c>
      <c r="T27" s="683"/>
      <c r="U27" s="683"/>
      <c r="V27" s="576"/>
      <c r="W27" s="562"/>
      <c r="X27" s="284" t="e">
        <f t="shared" si="3"/>
        <v>#DIV/0!</v>
      </c>
      <c r="Y27" s="285" t="e">
        <f t="shared" si="4"/>
        <v>#DIV/0!</v>
      </c>
      <c r="Z27" s="576"/>
      <c r="AA27" s="576"/>
      <c r="AB27" s="576"/>
      <c r="AC27" s="562"/>
      <c r="AD27" s="284" t="e">
        <f t="shared" si="5"/>
        <v>#DIV/0!</v>
      </c>
      <c r="AE27" s="285" t="e">
        <f t="shared" si="6"/>
        <v>#DIV/0!</v>
      </c>
      <c r="AF27" s="576"/>
      <c r="AG27" s="576"/>
      <c r="AH27" s="576"/>
      <c r="AI27" s="562"/>
      <c r="AJ27" s="284" t="e">
        <f t="shared" si="7"/>
        <v>#DIV/0!</v>
      </c>
      <c r="AK27" s="285" t="e">
        <f t="shared" si="8"/>
        <v>#DIV/0!</v>
      </c>
      <c r="AL27" s="576"/>
      <c r="AM27" s="576"/>
      <c r="AN27" s="576"/>
      <c r="AO27" s="562"/>
      <c r="AP27" s="284" t="e">
        <f t="shared" si="9"/>
        <v>#DIV/0!</v>
      </c>
      <c r="AQ27" s="285" t="e">
        <f t="shared" si="10"/>
        <v>#DIV/0!</v>
      </c>
      <c r="AR27" s="576"/>
      <c r="AS27" s="576"/>
      <c r="AT27" s="576"/>
      <c r="AU27" s="562"/>
      <c r="AV27" s="284" t="e">
        <f t="shared" si="11"/>
        <v>#DIV/0!</v>
      </c>
      <c r="AW27" s="285" t="e">
        <f t="shared" si="12"/>
        <v>#DIV/0!</v>
      </c>
      <c r="AX27" s="576"/>
      <c r="AY27" s="576"/>
      <c r="AZ27" s="576"/>
    </row>
    <row r="28" spans="1:52" s="563" customFormat="1" ht="17.45" customHeight="1" thickBot="1" x14ac:dyDescent="0.3">
      <c r="A28" s="296">
        <v>4</v>
      </c>
      <c r="B28" s="155" t="s">
        <v>278</v>
      </c>
      <c r="C28" s="738" t="s">
        <v>279</v>
      </c>
      <c r="D28" s="298" t="s">
        <v>544</v>
      </c>
      <c r="E28" s="280" t="str">
        <f t="shared" si="0"/>
        <v>043001LEASPrinc</v>
      </c>
      <c r="F28" s="720"/>
      <c r="G28" s="280" t="str">
        <f t="shared" si="1"/>
        <v>043001LEAS_Princ_</v>
      </c>
      <c r="H28" s="734"/>
      <c r="I28" s="735"/>
      <c r="J28" s="280" t="s">
        <v>74</v>
      </c>
      <c r="K28" s="280" t="s">
        <v>85</v>
      </c>
      <c r="L28" s="280" t="s">
        <v>327</v>
      </c>
      <c r="M28" s="722"/>
      <c r="N28" s="723" t="s">
        <v>10</v>
      </c>
      <c r="O28" s="724">
        <v>10</v>
      </c>
      <c r="P28" s="356"/>
      <c r="Q28" s="357"/>
      <c r="R28" s="336">
        <f t="shared" si="13"/>
        <v>0</v>
      </c>
      <c r="S28" s="337">
        <f t="shared" si="2"/>
        <v>0</v>
      </c>
      <c r="T28" s="760">
        <f t="shared" ref="T28" si="14">R28</f>
        <v>0</v>
      </c>
      <c r="U28" s="761">
        <f t="shared" ref="U28" si="15">S28</f>
        <v>0</v>
      </c>
      <c r="V28" s="574"/>
      <c r="W28" s="562"/>
      <c r="X28" s="284" t="e">
        <f t="shared" si="3"/>
        <v>#DIV/0!</v>
      </c>
      <c r="Y28" s="285" t="e">
        <f t="shared" si="4"/>
        <v>#DIV/0!</v>
      </c>
      <c r="Z28" s="739" t="e">
        <f t="shared" ref="Z28" si="16">X28</f>
        <v>#DIV/0!</v>
      </c>
      <c r="AA28" s="573" t="e">
        <f t="shared" ref="AA28" si="17">Y28</f>
        <v>#DIV/0!</v>
      </c>
      <c r="AB28" s="574"/>
      <c r="AC28" s="562"/>
      <c r="AD28" s="284" t="e">
        <f t="shared" si="5"/>
        <v>#DIV/0!</v>
      </c>
      <c r="AE28" s="285" t="e">
        <f t="shared" si="6"/>
        <v>#DIV/0!</v>
      </c>
      <c r="AF28" s="739" t="e">
        <f t="shared" ref="AF28" si="18">AD28</f>
        <v>#DIV/0!</v>
      </c>
      <c r="AG28" s="573" t="e">
        <f t="shared" ref="AG28" si="19">AE28</f>
        <v>#DIV/0!</v>
      </c>
      <c r="AH28" s="574"/>
      <c r="AI28" s="562"/>
      <c r="AJ28" s="284" t="e">
        <f t="shared" si="7"/>
        <v>#DIV/0!</v>
      </c>
      <c r="AK28" s="285" t="e">
        <f t="shared" si="8"/>
        <v>#DIV/0!</v>
      </c>
      <c r="AL28" s="739" t="e">
        <f t="shared" ref="AL28" si="20">AJ28</f>
        <v>#DIV/0!</v>
      </c>
      <c r="AM28" s="573" t="e">
        <f t="shared" ref="AM28" si="21">AK28</f>
        <v>#DIV/0!</v>
      </c>
      <c r="AN28" s="574"/>
      <c r="AO28" s="562"/>
      <c r="AP28" s="284" t="e">
        <f t="shared" si="9"/>
        <v>#DIV/0!</v>
      </c>
      <c r="AQ28" s="285" t="e">
        <f t="shared" si="10"/>
        <v>#DIV/0!</v>
      </c>
      <c r="AR28" s="739" t="e">
        <f t="shared" ref="AR28" si="22">AP28</f>
        <v>#DIV/0!</v>
      </c>
      <c r="AS28" s="573" t="e">
        <f t="shared" ref="AS28" si="23">AQ28</f>
        <v>#DIV/0!</v>
      </c>
      <c r="AT28" s="574"/>
      <c r="AU28" s="562"/>
      <c r="AV28" s="284" t="e">
        <f t="shared" si="11"/>
        <v>#DIV/0!</v>
      </c>
      <c r="AW28" s="285" t="e">
        <f t="shared" si="12"/>
        <v>#DIV/0!</v>
      </c>
      <c r="AX28" s="739" t="e">
        <f t="shared" ref="AX28" si="24">AV28</f>
        <v>#DIV/0!</v>
      </c>
      <c r="AY28" s="573" t="e">
        <f t="shared" ref="AY28" si="25">AW28</f>
        <v>#DIV/0!</v>
      </c>
      <c r="AZ28" s="574"/>
    </row>
    <row r="29" spans="1:52" s="563" customFormat="1" ht="17.45" customHeight="1" x14ac:dyDescent="0.25">
      <c r="A29" s="299">
        <v>4</v>
      </c>
      <c r="B29" s="152" t="s">
        <v>269</v>
      </c>
      <c r="C29" s="231" t="s">
        <v>270</v>
      </c>
      <c r="D29" s="231" t="s">
        <v>545</v>
      </c>
      <c r="E29" s="228" t="str">
        <f t="shared" si="0"/>
        <v>410001LEASPrinc</v>
      </c>
      <c r="F29" s="290"/>
      <c r="G29" s="228" t="str">
        <f t="shared" si="1"/>
        <v>410001LEAS_Princ_</v>
      </c>
      <c r="H29" s="740" t="s">
        <v>364</v>
      </c>
      <c r="I29" s="740">
        <v>2011</v>
      </c>
      <c r="J29" s="228" t="s">
        <v>74</v>
      </c>
      <c r="K29" s="228" t="s">
        <v>85</v>
      </c>
      <c r="L29" s="228" t="s">
        <v>327</v>
      </c>
      <c r="M29" s="741"/>
      <c r="N29" s="742" t="s">
        <v>10</v>
      </c>
      <c r="O29" s="646">
        <v>10</v>
      </c>
      <c r="P29" s="346"/>
      <c r="Q29" s="347"/>
      <c r="R29" s="324">
        <f t="shared" si="13"/>
        <v>0</v>
      </c>
      <c r="S29" s="325">
        <f t="shared" si="2"/>
        <v>0</v>
      </c>
      <c r="T29" s="649">
        <f>SUM(R29:R31)</f>
        <v>0</v>
      </c>
      <c r="U29" s="762">
        <f>SUM(S29:S31)</f>
        <v>0</v>
      </c>
      <c r="V29" s="561"/>
      <c r="W29" s="562"/>
      <c r="X29" s="233" t="e">
        <f t="shared" si="3"/>
        <v>#DIV/0!</v>
      </c>
      <c r="Y29" s="234" t="e">
        <f t="shared" si="4"/>
        <v>#DIV/0!</v>
      </c>
      <c r="Z29" s="559" t="e">
        <f>SUM(X29:X31)</f>
        <v>#DIV/0!</v>
      </c>
      <c r="AA29" s="560" t="e">
        <f>SUM(Y29:Y31)</f>
        <v>#DIV/0!</v>
      </c>
      <c r="AB29" s="561"/>
      <c r="AC29" s="562"/>
      <c r="AD29" s="233" t="e">
        <f t="shared" si="5"/>
        <v>#DIV/0!</v>
      </c>
      <c r="AE29" s="234" t="e">
        <f t="shared" si="6"/>
        <v>#DIV/0!</v>
      </c>
      <c r="AF29" s="559" t="e">
        <f>SUM(AD29:AD31)</f>
        <v>#DIV/0!</v>
      </c>
      <c r="AG29" s="560" t="e">
        <f>SUM(AE29:AE31)</f>
        <v>#DIV/0!</v>
      </c>
      <c r="AH29" s="561"/>
      <c r="AI29" s="562"/>
      <c r="AJ29" s="233" t="e">
        <f t="shared" si="7"/>
        <v>#DIV/0!</v>
      </c>
      <c r="AK29" s="234" t="e">
        <f t="shared" si="8"/>
        <v>#DIV/0!</v>
      </c>
      <c r="AL29" s="559" t="e">
        <f>SUM(AJ29:AJ31)</f>
        <v>#DIV/0!</v>
      </c>
      <c r="AM29" s="560" t="e">
        <f>SUM(AK29:AK31)</f>
        <v>#DIV/0!</v>
      </c>
      <c r="AN29" s="561"/>
      <c r="AO29" s="562"/>
      <c r="AP29" s="233" t="e">
        <f t="shared" si="9"/>
        <v>#DIV/0!</v>
      </c>
      <c r="AQ29" s="234" t="e">
        <f t="shared" si="10"/>
        <v>#DIV/0!</v>
      </c>
      <c r="AR29" s="559" t="e">
        <f>SUM(AP29:AP31)</f>
        <v>#DIV/0!</v>
      </c>
      <c r="AS29" s="560" t="e">
        <f>SUM(AQ29:AQ31)</f>
        <v>#DIV/0!</v>
      </c>
      <c r="AT29" s="561"/>
      <c r="AU29" s="562"/>
      <c r="AV29" s="233" t="e">
        <f t="shared" si="11"/>
        <v>#DIV/0!</v>
      </c>
      <c r="AW29" s="234" t="e">
        <f t="shared" si="12"/>
        <v>#DIV/0!</v>
      </c>
      <c r="AX29" s="559" t="e">
        <f>SUM(AV29:AV31)</f>
        <v>#DIV/0!</v>
      </c>
      <c r="AY29" s="560" t="e">
        <f>SUM(AW29:AW31)</f>
        <v>#DIV/0!</v>
      </c>
      <c r="AZ29" s="561"/>
    </row>
    <row r="30" spans="1:52" s="563" customFormat="1" ht="17.45" customHeight="1" thickBot="1" x14ac:dyDescent="0.3">
      <c r="A30" s="158">
        <v>4</v>
      </c>
      <c r="B30" s="153" t="s">
        <v>269</v>
      </c>
      <c r="C30" s="245" t="s">
        <v>270</v>
      </c>
      <c r="D30" s="245" t="s">
        <v>545</v>
      </c>
      <c r="E30" s="159" t="str">
        <f t="shared" si="0"/>
        <v>410001LEMRPrinc</v>
      </c>
      <c r="F30" s="743"/>
      <c r="G30" s="306" t="str">
        <f t="shared" si="1"/>
        <v>410001LEMR_Princ_</v>
      </c>
      <c r="H30" s="744" t="s">
        <v>365</v>
      </c>
      <c r="I30" s="744">
        <v>2011</v>
      </c>
      <c r="J30" s="159" t="s">
        <v>74</v>
      </c>
      <c r="K30" s="159" t="s">
        <v>88</v>
      </c>
      <c r="L30" s="159" t="s">
        <v>327</v>
      </c>
      <c r="M30" s="745"/>
      <c r="N30" s="746" t="s">
        <v>10</v>
      </c>
      <c r="O30" s="655">
        <v>6</v>
      </c>
      <c r="P30" s="348"/>
      <c r="Q30" s="349"/>
      <c r="R30" s="327">
        <f t="shared" si="13"/>
        <v>0</v>
      </c>
      <c r="S30" s="328">
        <f t="shared" si="2"/>
        <v>0</v>
      </c>
      <c r="T30" s="658"/>
      <c r="U30" s="763"/>
      <c r="V30" s="566"/>
      <c r="W30" s="562"/>
      <c r="X30" s="237" t="e">
        <f t="shared" si="3"/>
        <v>#DIV/0!</v>
      </c>
      <c r="Y30" s="249" t="e">
        <f t="shared" si="4"/>
        <v>#DIV/0!</v>
      </c>
      <c r="Z30" s="565"/>
      <c r="AA30" s="562"/>
      <c r="AB30" s="566"/>
      <c r="AC30" s="562"/>
      <c r="AD30" s="237" t="e">
        <f t="shared" si="5"/>
        <v>#DIV/0!</v>
      </c>
      <c r="AE30" s="249" t="e">
        <f t="shared" si="6"/>
        <v>#DIV/0!</v>
      </c>
      <c r="AF30" s="565"/>
      <c r="AG30" s="562"/>
      <c r="AH30" s="566"/>
      <c r="AI30" s="562"/>
      <c r="AJ30" s="237" t="e">
        <f t="shared" si="7"/>
        <v>#DIV/0!</v>
      </c>
      <c r="AK30" s="249" t="e">
        <f t="shared" si="8"/>
        <v>#DIV/0!</v>
      </c>
      <c r="AL30" s="565"/>
      <c r="AM30" s="562"/>
      <c r="AN30" s="566"/>
      <c r="AO30" s="562"/>
      <c r="AP30" s="237" t="e">
        <f t="shared" si="9"/>
        <v>#DIV/0!</v>
      </c>
      <c r="AQ30" s="249" t="e">
        <f t="shared" si="10"/>
        <v>#DIV/0!</v>
      </c>
      <c r="AR30" s="565"/>
      <c r="AS30" s="562"/>
      <c r="AT30" s="566"/>
      <c r="AU30" s="562"/>
      <c r="AV30" s="237" t="e">
        <f t="shared" si="11"/>
        <v>#DIV/0!</v>
      </c>
      <c r="AW30" s="249" t="e">
        <f t="shared" si="12"/>
        <v>#DIV/0!</v>
      </c>
      <c r="AX30" s="565"/>
      <c r="AY30" s="562"/>
      <c r="AZ30" s="566"/>
    </row>
    <row r="31" spans="1:52" s="563" customFormat="1" ht="17.45" customHeight="1" thickBot="1" x14ac:dyDescent="0.3">
      <c r="A31" s="303">
        <v>4</v>
      </c>
      <c r="B31" s="661" t="s">
        <v>269</v>
      </c>
      <c r="C31" s="293" t="s">
        <v>270</v>
      </c>
      <c r="D31" s="293" t="s">
        <v>545</v>
      </c>
      <c r="E31" s="271" t="str">
        <f t="shared" si="0"/>
        <v>410001LEMCPrinc</v>
      </c>
      <c r="F31" s="747"/>
      <c r="G31" s="748" t="str">
        <f t="shared" si="1"/>
        <v>410001LEMC_Princ_</v>
      </c>
      <c r="H31" s="749" t="s">
        <v>362</v>
      </c>
      <c r="I31" s="750">
        <v>1971</v>
      </c>
      <c r="J31" s="271" t="s">
        <v>74</v>
      </c>
      <c r="K31" s="271" t="s">
        <v>86</v>
      </c>
      <c r="L31" s="271" t="s">
        <v>327</v>
      </c>
      <c r="M31" s="751"/>
      <c r="N31" s="723" t="s">
        <v>10</v>
      </c>
      <c r="O31" s="663">
        <v>10</v>
      </c>
      <c r="P31" s="354"/>
      <c r="Q31" s="355"/>
      <c r="R31" s="334">
        <f t="shared" si="13"/>
        <v>0</v>
      </c>
      <c r="S31" s="335">
        <f t="shared" si="2"/>
        <v>0</v>
      </c>
      <c r="T31" s="666"/>
      <c r="U31" s="764"/>
      <c r="V31" s="570"/>
      <c r="W31" s="562"/>
      <c r="X31" s="275" t="e">
        <f t="shared" si="3"/>
        <v>#DIV/0!</v>
      </c>
      <c r="Y31" s="276" t="e">
        <f t="shared" si="4"/>
        <v>#DIV/0!</v>
      </c>
      <c r="Z31" s="568"/>
      <c r="AA31" s="569"/>
      <c r="AB31" s="570"/>
      <c r="AC31" s="562"/>
      <c r="AD31" s="275" t="e">
        <f t="shared" si="5"/>
        <v>#DIV/0!</v>
      </c>
      <c r="AE31" s="276" t="e">
        <f t="shared" si="6"/>
        <v>#DIV/0!</v>
      </c>
      <c r="AF31" s="568"/>
      <c r="AG31" s="569"/>
      <c r="AH31" s="570"/>
      <c r="AI31" s="562"/>
      <c r="AJ31" s="275" t="e">
        <f t="shared" si="7"/>
        <v>#DIV/0!</v>
      </c>
      <c r="AK31" s="276" t="e">
        <f t="shared" si="8"/>
        <v>#DIV/0!</v>
      </c>
      <c r="AL31" s="568"/>
      <c r="AM31" s="569"/>
      <c r="AN31" s="570"/>
      <c r="AO31" s="562"/>
      <c r="AP31" s="275" t="e">
        <f t="shared" si="9"/>
        <v>#DIV/0!</v>
      </c>
      <c r="AQ31" s="276" t="e">
        <f t="shared" si="10"/>
        <v>#DIV/0!</v>
      </c>
      <c r="AR31" s="568"/>
      <c r="AS31" s="569"/>
      <c r="AT31" s="570"/>
      <c r="AU31" s="562"/>
      <c r="AV31" s="275" t="e">
        <f t="shared" si="11"/>
        <v>#DIV/0!</v>
      </c>
      <c r="AW31" s="276" t="e">
        <f t="shared" si="12"/>
        <v>#DIV/0!</v>
      </c>
      <c r="AX31" s="568"/>
      <c r="AY31" s="569"/>
      <c r="AZ31" s="570"/>
    </row>
    <row r="32" spans="1:52" s="563" customFormat="1" ht="17.45" customHeight="1" thickBot="1" x14ac:dyDescent="0.3">
      <c r="A32" s="296">
        <v>4</v>
      </c>
      <c r="B32" s="155" t="s">
        <v>271</v>
      </c>
      <c r="C32" s="282" t="s">
        <v>272</v>
      </c>
      <c r="D32" s="752" t="s">
        <v>546</v>
      </c>
      <c r="E32" s="280" t="str">
        <f t="shared" si="0"/>
        <v>420001LEASPrinc</v>
      </c>
      <c r="F32" s="720"/>
      <c r="G32" s="280" t="str">
        <f t="shared" si="1"/>
        <v>420001LEAS_Princ_</v>
      </c>
      <c r="H32" s="721" t="s">
        <v>366</v>
      </c>
      <c r="I32" s="732">
        <v>2005</v>
      </c>
      <c r="J32" s="280" t="s">
        <v>74</v>
      </c>
      <c r="K32" s="280" t="s">
        <v>85</v>
      </c>
      <c r="L32" s="280" t="s">
        <v>327</v>
      </c>
      <c r="M32" s="722"/>
      <c r="N32" s="723" t="s">
        <v>10</v>
      </c>
      <c r="O32" s="724">
        <v>10</v>
      </c>
      <c r="P32" s="356"/>
      <c r="Q32" s="357"/>
      <c r="R32" s="336">
        <f t="shared" si="13"/>
        <v>0</v>
      </c>
      <c r="S32" s="337">
        <f t="shared" si="2"/>
        <v>0</v>
      </c>
      <c r="T32" s="760">
        <f>R32</f>
        <v>0</v>
      </c>
      <c r="U32" s="761">
        <f>S32</f>
        <v>0</v>
      </c>
      <c r="V32" s="574"/>
      <c r="W32" s="562"/>
      <c r="X32" s="284" t="e">
        <f t="shared" si="3"/>
        <v>#DIV/0!</v>
      </c>
      <c r="Y32" s="285" t="e">
        <f t="shared" si="4"/>
        <v>#DIV/0!</v>
      </c>
      <c r="Z32" s="739" t="e">
        <f t="shared" ref="Z32:AA34" si="26">X32</f>
        <v>#DIV/0!</v>
      </c>
      <c r="AA32" s="573" t="e">
        <f t="shared" si="26"/>
        <v>#DIV/0!</v>
      </c>
      <c r="AB32" s="574"/>
      <c r="AC32" s="562"/>
      <c r="AD32" s="284" t="e">
        <f t="shared" si="5"/>
        <v>#DIV/0!</v>
      </c>
      <c r="AE32" s="285" t="e">
        <f t="shared" si="6"/>
        <v>#DIV/0!</v>
      </c>
      <c r="AF32" s="739" t="e">
        <f t="shared" ref="AF32:AG34" si="27">AD32</f>
        <v>#DIV/0!</v>
      </c>
      <c r="AG32" s="573" t="e">
        <f t="shared" si="27"/>
        <v>#DIV/0!</v>
      </c>
      <c r="AH32" s="574"/>
      <c r="AI32" s="562"/>
      <c r="AJ32" s="284" t="e">
        <f t="shared" si="7"/>
        <v>#DIV/0!</v>
      </c>
      <c r="AK32" s="285" t="e">
        <f t="shared" si="8"/>
        <v>#DIV/0!</v>
      </c>
      <c r="AL32" s="739" t="e">
        <f t="shared" ref="AL32:AM34" si="28">AJ32</f>
        <v>#DIV/0!</v>
      </c>
      <c r="AM32" s="573" t="e">
        <f t="shared" si="28"/>
        <v>#DIV/0!</v>
      </c>
      <c r="AN32" s="574"/>
      <c r="AO32" s="562"/>
      <c r="AP32" s="284" t="e">
        <f t="shared" si="9"/>
        <v>#DIV/0!</v>
      </c>
      <c r="AQ32" s="285" t="e">
        <f t="shared" si="10"/>
        <v>#DIV/0!</v>
      </c>
      <c r="AR32" s="739" t="e">
        <f t="shared" ref="AR32:AS34" si="29">AP32</f>
        <v>#DIV/0!</v>
      </c>
      <c r="AS32" s="573" t="e">
        <f t="shared" si="29"/>
        <v>#DIV/0!</v>
      </c>
      <c r="AT32" s="574"/>
      <c r="AU32" s="562"/>
      <c r="AV32" s="284" t="e">
        <f t="shared" si="11"/>
        <v>#DIV/0!</v>
      </c>
      <c r="AW32" s="285" t="e">
        <f t="shared" si="12"/>
        <v>#DIV/0!</v>
      </c>
      <c r="AX32" s="739" t="e">
        <f t="shared" ref="AX32:AY34" si="30">AV32</f>
        <v>#DIV/0!</v>
      </c>
      <c r="AY32" s="573" t="e">
        <f t="shared" si="30"/>
        <v>#DIV/0!</v>
      </c>
      <c r="AZ32" s="574"/>
    </row>
    <row r="33" spans="1:52" s="563" customFormat="1" ht="17.45" customHeight="1" thickBot="1" x14ac:dyDescent="0.3">
      <c r="A33" s="296">
        <v>4</v>
      </c>
      <c r="B33" s="155" t="s">
        <v>328</v>
      </c>
      <c r="C33" s="282" t="s">
        <v>272</v>
      </c>
      <c r="D33" s="752" t="s">
        <v>546</v>
      </c>
      <c r="E33" s="280" t="str">
        <f t="shared" si="0"/>
        <v>420001LEASPrinc</v>
      </c>
      <c r="F33" s="720"/>
      <c r="G33" s="280" t="str">
        <f t="shared" si="1"/>
        <v>420001LEAS_Princ_</v>
      </c>
      <c r="H33" s="721" t="s">
        <v>367</v>
      </c>
      <c r="I33" s="732">
        <v>2020</v>
      </c>
      <c r="J33" s="280" t="s">
        <v>74</v>
      </c>
      <c r="K33" s="280" t="s">
        <v>85</v>
      </c>
      <c r="L33" s="280" t="s">
        <v>327</v>
      </c>
      <c r="M33" s="722"/>
      <c r="N33" s="723" t="s">
        <v>10</v>
      </c>
      <c r="O33" s="724">
        <v>10</v>
      </c>
      <c r="P33" s="356"/>
      <c r="Q33" s="357"/>
      <c r="R33" s="336">
        <f t="shared" si="13"/>
        <v>0</v>
      </c>
      <c r="S33" s="337">
        <f t="shared" si="2"/>
        <v>0</v>
      </c>
      <c r="T33" s="760">
        <f>R33</f>
        <v>0</v>
      </c>
      <c r="U33" s="761">
        <f>S33</f>
        <v>0</v>
      </c>
      <c r="V33" s="574"/>
      <c r="W33" s="562"/>
      <c r="X33" s="284" t="e">
        <f t="shared" si="3"/>
        <v>#DIV/0!</v>
      </c>
      <c r="Y33" s="285" t="e">
        <f t="shared" si="4"/>
        <v>#DIV/0!</v>
      </c>
      <c r="Z33" s="739" t="e">
        <f t="shared" si="26"/>
        <v>#DIV/0!</v>
      </c>
      <c r="AA33" s="573" t="e">
        <f t="shared" si="26"/>
        <v>#DIV/0!</v>
      </c>
      <c r="AB33" s="574"/>
      <c r="AC33" s="562"/>
      <c r="AD33" s="284" t="e">
        <f t="shared" si="5"/>
        <v>#DIV/0!</v>
      </c>
      <c r="AE33" s="285" t="e">
        <f t="shared" si="6"/>
        <v>#DIV/0!</v>
      </c>
      <c r="AF33" s="739" t="e">
        <f t="shared" si="27"/>
        <v>#DIV/0!</v>
      </c>
      <c r="AG33" s="573" t="e">
        <f t="shared" si="27"/>
        <v>#DIV/0!</v>
      </c>
      <c r="AH33" s="574"/>
      <c r="AI33" s="562"/>
      <c r="AJ33" s="284" t="e">
        <f t="shared" si="7"/>
        <v>#DIV/0!</v>
      </c>
      <c r="AK33" s="285" t="e">
        <f t="shared" si="8"/>
        <v>#DIV/0!</v>
      </c>
      <c r="AL33" s="739" t="e">
        <f t="shared" si="28"/>
        <v>#DIV/0!</v>
      </c>
      <c r="AM33" s="573" t="e">
        <f t="shared" si="28"/>
        <v>#DIV/0!</v>
      </c>
      <c r="AN33" s="574"/>
      <c r="AO33" s="562"/>
      <c r="AP33" s="284" t="e">
        <f t="shared" si="9"/>
        <v>#DIV/0!</v>
      </c>
      <c r="AQ33" s="285" t="e">
        <f t="shared" si="10"/>
        <v>#DIV/0!</v>
      </c>
      <c r="AR33" s="739" t="e">
        <f t="shared" si="29"/>
        <v>#DIV/0!</v>
      </c>
      <c r="AS33" s="573" t="e">
        <f t="shared" si="29"/>
        <v>#DIV/0!</v>
      </c>
      <c r="AT33" s="574"/>
      <c r="AU33" s="562"/>
      <c r="AV33" s="284" t="e">
        <f t="shared" si="11"/>
        <v>#DIV/0!</v>
      </c>
      <c r="AW33" s="285" t="e">
        <f t="shared" si="12"/>
        <v>#DIV/0!</v>
      </c>
      <c r="AX33" s="739" t="e">
        <f t="shared" si="30"/>
        <v>#DIV/0!</v>
      </c>
      <c r="AY33" s="573" t="e">
        <f t="shared" si="30"/>
        <v>#DIV/0!</v>
      </c>
      <c r="AZ33" s="574"/>
    </row>
    <row r="34" spans="1:52" s="319" customFormat="1" ht="12.75" x14ac:dyDescent="0.25">
      <c r="E34" s="321"/>
      <c r="F34" s="320"/>
      <c r="G34" s="320"/>
      <c r="M34" s="320"/>
      <c r="O34" s="321"/>
      <c r="P34" s="322"/>
      <c r="Q34" s="323"/>
      <c r="R34" s="685">
        <f>SUM(R20:R33)</f>
        <v>0</v>
      </c>
      <c r="S34" s="685">
        <f t="shared" ref="S34:V34" si="31">SUM(S20:S33)</f>
        <v>0</v>
      </c>
      <c r="T34" s="685">
        <f t="shared" si="31"/>
        <v>0</v>
      </c>
      <c r="U34" s="685">
        <f t="shared" si="31"/>
        <v>0</v>
      </c>
      <c r="V34" s="322">
        <f t="shared" si="31"/>
        <v>0</v>
      </c>
      <c r="W34" s="322"/>
      <c r="X34" s="322" t="e">
        <f t="shared" si="3"/>
        <v>#DIV/0!</v>
      </c>
      <c r="Y34" s="322" t="e">
        <f t="shared" si="4"/>
        <v>#DIV/0!</v>
      </c>
      <c r="Z34" s="322" t="e">
        <f t="shared" si="26"/>
        <v>#DIV/0!</v>
      </c>
      <c r="AA34" s="322" t="e">
        <f t="shared" si="26"/>
        <v>#DIV/0!</v>
      </c>
      <c r="AB34" s="322"/>
      <c r="AC34" s="322"/>
      <c r="AD34" s="322" t="e">
        <f t="shared" si="5"/>
        <v>#DIV/0!</v>
      </c>
      <c r="AE34" s="322" t="e">
        <f t="shared" si="6"/>
        <v>#DIV/0!</v>
      </c>
      <c r="AF34" s="322" t="e">
        <f t="shared" si="27"/>
        <v>#DIV/0!</v>
      </c>
      <c r="AG34" s="322" t="e">
        <f t="shared" si="27"/>
        <v>#DIV/0!</v>
      </c>
      <c r="AH34" s="322"/>
      <c r="AI34" s="322"/>
      <c r="AJ34" s="322" t="e">
        <f t="shared" si="7"/>
        <v>#DIV/0!</v>
      </c>
      <c r="AK34" s="322" t="e">
        <f t="shared" si="8"/>
        <v>#DIV/0!</v>
      </c>
      <c r="AL34" s="322" t="e">
        <f t="shared" si="28"/>
        <v>#DIV/0!</v>
      </c>
      <c r="AM34" s="322" t="e">
        <f t="shared" si="28"/>
        <v>#DIV/0!</v>
      </c>
      <c r="AN34" s="322"/>
      <c r="AO34" s="322"/>
      <c r="AP34" s="322" t="e">
        <f t="shared" si="9"/>
        <v>#DIV/0!</v>
      </c>
      <c r="AQ34" s="322" t="e">
        <f t="shared" si="10"/>
        <v>#DIV/0!</v>
      </c>
      <c r="AR34" s="322" t="e">
        <f t="shared" si="29"/>
        <v>#DIV/0!</v>
      </c>
      <c r="AS34" s="322" t="e">
        <f t="shared" si="29"/>
        <v>#DIV/0!</v>
      </c>
      <c r="AT34" s="322"/>
      <c r="AU34" s="322"/>
      <c r="AV34" s="322" t="e">
        <f t="shared" si="11"/>
        <v>#DIV/0!</v>
      </c>
      <c r="AW34" s="322" t="e">
        <f t="shared" si="12"/>
        <v>#DIV/0!</v>
      </c>
      <c r="AX34" s="753" t="e">
        <f t="shared" si="30"/>
        <v>#DIV/0!</v>
      </c>
      <c r="AY34" s="753" t="e">
        <f t="shared" si="30"/>
        <v>#DIV/0!</v>
      </c>
    </row>
  </sheetData>
  <sheetProtection algorithmName="SHA-512" hashValue="JC+CkfvRrCLunXclmPvM70jussd2V0mmbmpUiCY+X0MdLqNXBB6JUoHsAsfZ/EZWYUzDFHtJGjXbRo4UaT0fVg==" saltValue="pRXJkllkV8CA1rrGrPBLqA==" spinCount="100000" sheet="1" objects="1" scenarios="1"/>
  <autoFilter ref="A19:AZ33"/>
  <dataConsolidate/>
  <mergeCells count="47">
    <mergeCell ref="A1:C1"/>
    <mergeCell ref="AL29:AL31"/>
    <mergeCell ref="AM29:AM31"/>
    <mergeCell ref="AN29:AN31"/>
    <mergeCell ref="AI20:AI33"/>
    <mergeCell ref="AG20:AG27"/>
    <mergeCell ref="AH20:AH27"/>
    <mergeCell ref="AL20:AL27"/>
    <mergeCell ref="AM20:AM27"/>
    <mergeCell ref="AN20:AN27"/>
    <mergeCell ref="AA20:AA27"/>
    <mergeCell ref="AB20:AB27"/>
    <mergeCell ref="AF20:AF27"/>
    <mergeCell ref="AG29:AG31"/>
    <mergeCell ref="AH29:AH31"/>
    <mergeCell ref="A2:C2"/>
    <mergeCell ref="A4:C4"/>
    <mergeCell ref="A6:B6"/>
    <mergeCell ref="A7:C7"/>
    <mergeCell ref="P18:Q18"/>
    <mergeCell ref="AU20:AU33"/>
    <mergeCell ref="AS29:AS31"/>
    <mergeCell ref="AT29:AT31"/>
    <mergeCell ref="T29:T31"/>
    <mergeCell ref="T20:T27"/>
    <mergeCell ref="U20:U27"/>
    <mergeCell ref="V20:V27"/>
    <mergeCell ref="U29:U31"/>
    <mergeCell ref="V29:V31"/>
    <mergeCell ref="W20:W33"/>
    <mergeCell ref="Z29:Z31"/>
    <mergeCell ref="AA29:AA31"/>
    <mergeCell ref="AB29:AB31"/>
    <mergeCell ref="AF29:AF31"/>
    <mergeCell ref="AC20:AC33"/>
    <mergeCell ref="Z20:Z27"/>
    <mergeCell ref="AX29:AX31"/>
    <mergeCell ref="AY29:AY31"/>
    <mergeCell ref="AZ29:AZ31"/>
    <mergeCell ref="AX20:AX27"/>
    <mergeCell ref="AY20:AY27"/>
    <mergeCell ref="AZ20:AZ27"/>
    <mergeCell ref="AR20:AR27"/>
    <mergeCell ref="AO20:AO33"/>
    <mergeCell ref="AR29:AR31"/>
    <mergeCell ref="AS20:AS27"/>
    <mergeCell ref="AT20:AT2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0"/>
  <sheetViews>
    <sheetView zoomScaleNormal="100" workbookViewId="0">
      <selection activeCell="C20" sqref="C20"/>
    </sheetView>
  </sheetViews>
  <sheetFormatPr baseColWidth="10" defaultColWidth="10.85546875" defaultRowHeight="12" outlineLevelRow="1" outlineLevelCol="1" x14ac:dyDescent="0.25"/>
  <cols>
    <col min="1" max="1" width="11.140625" style="35" bestFit="1" customWidth="1"/>
    <col min="2" max="2" width="15.85546875" style="35" bestFit="1" customWidth="1"/>
    <col min="3" max="3" width="9" style="35" bestFit="1" customWidth="1"/>
    <col min="4" max="4" width="11.42578125" style="35" bestFit="1" customWidth="1"/>
    <col min="5" max="5" width="17.28515625" style="36" bestFit="1" customWidth="1"/>
    <col min="6" max="6" width="20" style="36" bestFit="1" customWidth="1" outlineLevel="1"/>
    <col min="7" max="7" width="17.42578125" style="35" bestFit="1" customWidth="1" outlineLevel="1"/>
    <col min="8" max="9" width="13.7109375" style="35" bestFit="1" customWidth="1" outlineLevel="1"/>
    <col min="10" max="11" width="14.28515625" style="35" bestFit="1" customWidth="1" outlineLevel="1"/>
    <col min="12" max="12" width="1.85546875" style="35" hidden="1" customWidth="1" outlineLevel="1"/>
    <col min="13" max="13" width="17.42578125" style="37" bestFit="1" customWidth="1" outlineLevel="1"/>
    <col min="14" max="14" width="14.140625" style="38" bestFit="1" customWidth="1"/>
    <col min="15" max="15" width="13.85546875" style="39" bestFit="1" customWidth="1"/>
    <col min="16" max="16" width="16.28515625" style="38" bestFit="1" customWidth="1" outlineLevel="1"/>
    <col min="17" max="17" width="15.5703125" style="38" bestFit="1" customWidth="1" outlineLevel="1"/>
    <col min="18" max="19" width="15.85546875" style="38" bestFit="1" customWidth="1"/>
    <col min="20" max="20" width="0" style="38" hidden="1" customWidth="1"/>
    <col min="21" max="21" width="2.7109375" style="38" hidden="1" customWidth="1"/>
    <col min="22" max="22" width="11" style="38" hidden="1" customWidth="1" outlineLevel="1"/>
    <col min="23" max="26" width="13.140625" style="38" hidden="1" customWidth="1" outlineLevel="1"/>
    <col min="27" max="27" width="2.42578125" style="38" hidden="1" customWidth="1"/>
    <col min="28" max="28" width="11" style="38" hidden="1" customWidth="1" outlineLevel="1"/>
    <col min="29" max="29" width="12.140625" style="38" hidden="1" customWidth="1" outlineLevel="1"/>
    <col min="30" max="32" width="10.85546875" style="38" hidden="1" customWidth="1" outlineLevel="1"/>
    <col min="33" max="33" width="2.5703125" style="38" hidden="1" customWidth="1"/>
    <col min="34" max="34" width="11" style="38" hidden="1" customWidth="1" outlineLevel="1"/>
    <col min="35" max="35" width="12.140625" style="38" hidden="1" customWidth="1" outlineLevel="1"/>
    <col min="36" max="37" width="12.85546875" style="38" hidden="1" customWidth="1" outlineLevel="1"/>
    <col min="38" max="38" width="10.85546875" style="38" hidden="1" customWidth="1" outlineLevel="1"/>
    <col min="39" max="39" width="3.140625" style="38" hidden="1" customWidth="1"/>
    <col min="40" max="40" width="11" style="38" hidden="1" customWidth="1" outlineLevel="1"/>
    <col min="41" max="41" width="12.140625" style="38" hidden="1" customWidth="1" outlineLevel="1"/>
    <col min="42" max="44" width="10.85546875" style="38" hidden="1" customWidth="1" outlineLevel="1"/>
    <col min="45" max="45" width="3.42578125" style="38" hidden="1" customWidth="1"/>
    <col min="46" max="46" width="11" style="38" hidden="1" customWidth="1" outlineLevel="1" collapsed="1"/>
    <col min="47" max="47" width="12.140625" style="38" hidden="1" customWidth="1" outlineLevel="1"/>
    <col min="48" max="49" width="10.85546875" style="35" hidden="1" customWidth="1" outlineLevel="1"/>
    <col min="50" max="50" width="7.140625" style="35" hidden="1" customWidth="1" outlineLevel="1"/>
    <col min="51" max="51" width="0" style="35" hidden="1" customWidth="1"/>
    <col min="52" max="16384" width="10.85546875" style="35"/>
  </cols>
  <sheetData>
    <row r="1" spans="1:6" ht="20.25" x14ac:dyDescent="0.35">
      <c r="A1" s="686" t="s">
        <v>572</v>
      </c>
      <c r="B1" s="686"/>
      <c r="C1" s="686"/>
    </row>
    <row r="2" spans="1:6" hidden="1" outlineLevel="1" x14ac:dyDescent="0.25">
      <c r="A2" s="163" t="s">
        <v>21</v>
      </c>
      <c r="B2" s="163"/>
      <c r="C2" s="163"/>
      <c r="D2" s="40"/>
      <c r="E2" s="41"/>
      <c r="F2" s="77"/>
    </row>
    <row r="3" spans="1:6" hidden="1" outlineLevel="1" x14ac:dyDescent="0.25">
      <c r="A3" s="40"/>
      <c r="B3" s="40"/>
      <c r="C3" s="40"/>
      <c r="D3" s="40"/>
      <c r="E3" s="41"/>
      <c r="F3" s="77"/>
    </row>
    <row r="4" spans="1:6" hidden="1" outlineLevel="1" x14ac:dyDescent="0.25">
      <c r="A4" s="164" t="s">
        <v>22</v>
      </c>
      <c r="B4" s="165"/>
      <c r="C4" s="165"/>
      <c r="D4" s="40"/>
      <c r="E4" s="41"/>
      <c r="F4" s="77"/>
    </row>
    <row r="5" spans="1:6" hidden="1" outlineLevel="1" x14ac:dyDescent="0.25">
      <c r="A5" s="7"/>
      <c r="B5" s="40"/>
      <c r="C5" s="40"/>
      <c r="D5" s="40"/>
      <c r="E5" s="41"/>
      <c r="F5" s="77"/>
    </row>
    <row r="6" spans="1:6" hidden="1" outlineLevel="1" x14ac:dyDescent="0.25">
      <c r="A6" s="166" t="s">
        <v>23</v>
      </c>
      <c r="B6" s="167"/>
      <c r="C6" s="40"/>
      <c r="D6" s="40"/>
      <c r="E6" s="41"/>
      <c r="F6" s="77"/>
    </row>
    <row r="7" spans="1:6" hidden="1" outlineLevel="1" x14ac:dyDescent="0.25">
      <c r="A7" s="168" t="s">
        <v>24</v>
      </c>
      <c r="B7" s="169"/>
      <c r="C7" s="169"/>
      <c r="D7" s="40"/>
      <c r="E7" s="41"/>
    </row>
    <row r="8" spans="1:6" ht="12.75" hidden="1" outlineLevel="1" thickBot="1" x14ac:dyDescent="0.3">
      <c r="A8" s="40"/>
      <c r="B8" s="40"/>
      <c r="C8" s="40"/>
      <c r="D8" s="40"/>
      <c r="E8" s="41"/>
      <c r="F8" s="77"/>
    </row>
    <row r="9" spans="1:6" ht="12.75" hidden="1" outlineLevel="1" thickBot="1" x14ac:dyDescent="0.3">
      <c r="A9" s="40"/>
      <c r="B9" s="40"/>
      <c r="C9" s="40"/>
      <c r="D9" s="8" t="s">
        <v>25</v>
      </c>
      <c r="E9" s="9" t="s">
        <v>26</v>
      </c>
      <c r="F9" s="78"/>
    </row>
    <row r="10" spans="1:6" hidden="1" outlineLevel="1" x14ac:dyDescent="0.25">
      <c r="A10" s="10" t="s">
        <v>27</v>
      </c>
      <c r="B10" s="11" t="s">
        <v>28</v>
      </c>
      <c r="C10" s="73" t="s">
        <v>29</v>
      </c>
      <c r="D10" s="12"/>
      <c r="E10" s="13"/>
      <c r="F10" s="74"/>
    </row>
    <row r="11" spans="1:6" hidden="1" outlineLevel="1" x14ac:dyDescent="0.25">
      <c r="A11" s="14" t="s">
        <v>30</v>
      </c>
      <c r="B11" s="15" t="s">
        <v>31</v>
      </c>
      <c r="C11" s="75" t="s">
        <v>32</v>
      </c>
      <c r="D11" s="16"/>
      <c r="E11" s="17" t="e">
        <f>0.15+0.85*$D$11/$D$10</f>
        <v>#DIV/0!</v>
      </c>
    </row>
    <row r="12" spans="1:6" hidden="1" outlineLevel="1" x14ac:dyDescent="0.25">
      <c r="A12" s="18"/>
      <c r="B12" s="15" t="s">
        <v>33</v>
      </c>
      <c r="C12" s="75" t="s">
        <v>32</v>
      </c>
      <c r="D12" s="19"/>
      <c r="E12" s="20" t="e">
        <f>0.15+0.85*$D$12/$D$10</f>
        <v>#DIV/0!</v>
      </c>
    </row>
    <row r="13" spans="1:6" hidden="1" outlineLevel="1" x14ac:dyDescent="0.25">
      <c r="A13" s="18"/>
      <c r="B13" s="15" t="s">
        <v>34</v>
      </c>
      <c r="C13" s="75" t="s">
        <v>32</v>
      </c>
      <c r="D13" s="21"/>
      <c r="E13" s="22" t="e">
        <f>0.15+0.85*$D$13/$D$10</f>
        <v>#DIV/0!</v>
      </c>
    </row>
    <row r="14" spans="1:6" hidden="1" outlineLevel="1" x14ac:dyDescent="0.25">
      <c r="A14" s="18"/>
      <c r="B14" s="15" t="s">
        <v>35</v>
      </c>
      <c r="C14" s="75" t="s">
        <v>32</v>
      </c>
      <c r="D14" s="23"/>
      <c r="E14" s="24" t="e">
        <f>0.15+0.85*$D$14/$D$10</f>
        <v>#DIV/0!</v>
      </c>
    </row>
    <row r="15" spans="1:6" ht="12.75" hidden="1" outlineLevel="1" thickBot="1" x14ac:dyDescent="0.3">
      <c r="A15" s="25"/>
      <c r="B15" s="26" t="s">
        <v>36</v>
      </c>
      <c r="C15" s="76" t="s">
        <v>32</v>
      </c>
      <c r="D15" s="27"/>
      <c r="E15" s="28" t="e">
        <f>0.15+0.85*$D$15/$D$10</f>
        <v>#DIV/0!</v>
      </c>
    </row>
    <row r="16" spans="1:6" hidden="1" outlineLevel="1" x14ac:dyDescent="0.25"/>
    <row r="17" spans="1:50" outlineLevel="1" x14ac:dyDescent="0.25"/>
    <row r="18" spans="1:50" ht="12.75" thickBot="1" x14ac:dyDescent="0.3">
      <c r="N18" s="170" t="s">
        <v>50</v>
      </c>
      <c r="O18" s="170"/>
    </row>
    <row r="19" spans="1:50" s="754" customFormat="1" ht="95.25" thickBot="1" x14ac:dyDescent="0.3">
      <c r="A19" s="765" t="s">
        <v>0</v>
      </c>
      <c r="B19" s="766" t="s">
        <v>1</v>
      </c>
      <c r="C19" s="766" t="s">
        <v>2</v>
      </c>
      <c r="D19" s="766" t="s">
        <v>551</v>
      </c>
      <c r="E19" s="766" t="s">
        <v>213</v>
      </c>
      <c r="F19" s="766" t="s">
        <v>238</v>
      </c>
      <c r="G19" s="767" t="s">
        <v>4</v>
      </c>
      <c r="H19" s="766" t="s">
        <v>5</v>
      </c>
      <c r="I19" s="766" t="s">
        <v>6</v>
      </c>
      <c r="J19" s="766" t="s">
        <v>8</v>
      </c>
      <c r="K19" s="766" t="s">
        <v>9</v>
      </c>
      <c r="L19" s="768" t="s">
        <v>10</v>
      </c>
      <c r="M19" s="769" t="s">
        <v>7</v>
      </c>
      <c r="N19" s="770" t="s">
        <v>218</v>
      </c>
      <c r="O19" s="771" t="s">
        <v>37</v>
      </c>
      <c r="P19" s="772" t="s">
        <v>39</v>
      </c>
      <c r="Q19" s="773" t="s">
        <v>38</v>
      </c>
      <c r="R19" s="774" t="s">
        <v>52</v>
      </c>
      <c r="S19" s="775" t="s">
        <v>51</v>
      </c>
      <c r="T19" s="776" t="s">
        <v>53</v>
      </c>
      <c r="U19" s="777"/>
      <c r="V19" s="778" t="s">
        <v>41</v>
      </c>
      <c r="W19" s="779" t="s">
        <v>40</v>
      </c>
      <c r="X19" s="779" t="s">
        <v>221</v>
      </c>
      <c r="Y19" s="779" t="s">
        <v>55</v>
      </c>
      <c r="Z19" s="780" t="s">
        <v>54</v>
      </c>
      <c r="AA19" s="781"/>
      <c r="AB19" s="782" t="s">
        <v>43</v>
      </c>
      <c r="AC19" s="783" t="s">
        <v>42</v>
      </c>
      <c r="AD19" s="783" t="s">
        <v>223</v>
      </c>
      <c r="AE19" s="783" t="s">
        <v>222</v>
      </c>
      <c r="AF19" s="784" t="s">
        <v>56</v>
      </c>
      <c r="AG19" s="785"/>
      <c r="AH19" s="786" t="s">
        <v>45</v>
      </c>
      <c r="AI19" s="787" t="s">
        <v>44</v>
      </c>
      <c r="AJ19" s="787" t="s">
        <v>61</v>
      </c>
      <c r="AK19" s="787" t="s">
        <v>60</v>
      </c>
      <c r="AL19" s="788" t="s">
        <v>57</v>
      </c>
      <c r="AM19" s="789"/>
      <c r="AN19" s="790" t="s">
        <v>47</v>
      </c>
      <c r="AO19" s="791" t="s">
        <v>46</v>
      </c>
      <c r="AP19" s="791" t="s">
        <v>63</v>
      </c>
      <c r="AQ19" s="791" t="s">
        <v>62</v>
      </c>
      <c r="AR19" s="792" t="s">
        <v>58</v>
      </c>
      <c r="AS19" s="793"/>
      <c r="AT19" s="794" t="s">
        <v>49</v>
      </c>
      <c r="AU19" s="795" t="s">
        <v>48</v>
      </c>
      <c r="AV19" s="796" t="s">
        <v>65</v>
      </c>
      <c r="AW19" s="796" t="s">
        <v>64</v>
      </c>
      <c r="AX19" s="797" t="s">
        <v>59</v>
      </c>
    </row>
    <row r="20" spans="1:50" s="758" customFormat="1" ht="41.25" thickBot="1" x14ac:dyDescent="0.3">
      <c r="A20" s="798">
        <v>4</v>
      </c>
      <c r="B20" s="799" t="s">
        <v>278</v>
      </c>
      <c r="C20" s="800" t="s">
        <v>279</v>
      </c>
      <c r="D20" s="799" t="s">
        <v>544</v>
      </c>
      <c r="E20" s="799" t="str">
        <f>CONCATENATE(C20,I20,L20,K20)</f>
        <v>043001PEPA_Garage</v>
      </c>
      <c r="F20" s="755" t="str">
        <f t="shared" ref="F20" si="0">CONCATENATE(C20,I20,L20,J20,L20,K20)</f>
        <v>043001PEPA_PorteSect_Garage</v>
      </c>
      <c r="G20" s="799" t="s">
        <v>369</v>
      </c>
      <c r="H20" s="759" t="s">
        <v>76</v>
      </c>
      <c r="I20" s="755" t="s">
        <v>89</v>
      </c>
      <c r="J20" s="759" t="s">
        <v>368</v>
      </c>
      <c r="K20" s="759" t="s">
        <v>548</v>
      </c>
      <c r="L20" s="801" t="s">
        <v>10</v>
      </c>
      <c r="M20" s="801">
        <v>2</v>
      </c>
      <c r="N20" s="811"/>
      <c r="O20" s="812"/>
      <c r="P20" s="807">
        <f>N20*(O20+1)</f>
        <v>0</v>
      </c>
      <c r="Q20" s="808">
        <f t="shared" ref="Q20" si="1">P20/12</f>
        <v>0</v>
      </c>
      <c r="R20" s="809">
        <f>P20</f>
        <v>0</v>
      </c>
      <c r="S20" s="810">
        <f>Q20</f>
        <v>0</v>
      </c>
      <c r="T20" s="802"/>
      <c r="U20" s="803"/>
      <c r="V20" s="756" t="e">
        <f t="shared" ref="V20" si="2">P20*$E$11</f>
        <v>#DIV/0!</v>
      </c>
      <c r="W20" s="757" t="e">
        <f t="shared" ref="W20" si="3">V20/12</f>
        <v>#DIV/0!</v>
      </c>
      <c r="X20" s="804" t="e">
        <f>V20</f>
        <v>#DIV/0!</v>
      </c>
      <c r="Y20" s="805" t="e">
        <f>W20</f>
        <v>#DIV/0!</v>
      </c>
      <c r="Z20" s="757"/>
      <c r="AA20" s="806"/>
      <c r="AB20" s="756" t="e">
        <f t="shared" ref="AB20" si="4">P20*$E$12</f>
        <v>#DIV/0!</v>
      </c>
      <c r="AC20" s="757" t="e">
        <f t="shared" ref="AC20" si="5">AB20/12</f>
        <v>#DIV/0!</v>
      </c>
      <c r="AD20" s="804" t="e">
        <f>AB20</f>
        <v>#DIV/0!</v>
      </c>
      <c r="AE20" s="805" t="e">
        <f>AC20</f>
        <v>#DIV/0!</v>
      </c>
      <c r="AF20" s="757"/>
      <c r="AG20" s="806"/>
      <c r="AH20" s="756" t="e">
        <f t="shared" ref="AH20" si="6">P20*$E$13</f>
        <v>#DIV/0!</v>
      </c>
      <c r="AI20" s="757" t="e">
        <f t="shared" ref="AI20" si="7">AH20/12</f>
        <v>#DIV/0!</v>
      </c>
      <c r="AJ20" s="804" t="e">
        <f>AH20</f>
        <v>#DIV/0!</v>
      </c>
      <c r="AK20" s="805" t="e">
        <f>AI20</f>
        <v>#DIV/0!</v>
      </c>
      <c r="AL20" s="757"/>
      <c r="AM20" s="806"/>
      <c r="AN20" s="756" t="e">
        <f t="shared" ref="AN20" si="8">P20*$E$14</f>
        <v>#DIV/0!</v>
      </c>
      <c r="AO20" s="757" t="e">
        <f t="shared" ref="AO20" si="9">AN20/12</f>
        <v>#DIV/0!</v>
      </c>
      <c r="AP20" s="804" t="e">
        <f>AN20</f>
        <v>#DIV/0!</v>
      </c>
      <c r="AQ20" s="805" t="e">
        <f>AO20</f>
        <v>#DIV/0!</v>
      </c>
      <c r="AR20" s="757"/>
      <c r="AS20" s="806"/>
      <c r="AT20" s="756" t="e">
        <f t="shared" ref="AT20" si="10">P20*$E$15</f>
        <v>#DIV/0!</v>
      </c>
      <c r="AU20" s="757" t="e">
        <f t="shared" ref="AU20" si="11">AT20/12</f>
        <v>#DIV/0!</v>
      </c>
      <c r="AV20" s="804" t="e">
        <f>AT20</f>
        <v>#DIV/0!</v>
      </c>
      <c r="AW20" s="805" t="e">
        <f>AU20</f>
        <v>#DIV/0!</v>
      </c>
      <c r="AX20" s="757"/>
    </row>
  </sheetData>
  <sheetProtection algorithmName="SHA-512" hashValue="BB5u+w+XUF2QC+ZFFSl97c3Z6xMSoSzm7pFH0J4GK8TaxMSAhabZwFPlPMMDon/Sdeu2aN9BZi1VtoQxZk7B2w==" saltValue="XoAtAZ+Lp6CY14Uh7AFqfg==" spinCount="100000" sheet="1" objects="1" scenarios="1"/>
  <autoFilter ref="A19:AX20"/>
  <dataConsolidate/>
  <mergeCells count="6">
    <mergeCell ref="A1:C1"/>
    <mergeCell ref="A2:C2"/>
    <mergeCell ref="A4:C4"/>
    <mergeCell ref="A6:B6"/>
    <mergeCell ref="A7:C7"/>
    <mergeCell ref="N18:O18"/>
  </mergeCells>
  <conditionalFormatting sqref="E20">
    <cfRule type="expression" dxfId="38" priority="24">
      <formula>ISBLANK(#REF!)</formula>
    </cfRule>
  </conditionalFormatting>
  <conditionalFormatting sqref="G20">
    <cfRule type="expression" dxfId="37" priority="32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Liste_D!$A$2:$A$17</xm:f>
          </x14:formula1>
          <xm:sqref>H20</xm:sqref>
        </x14:dataValidation>
        <x14:dataValidation type="list" allowBlank="1" showInputMessage="1" showErrorMessage="1">
          <x14:formula1>
            <xm:f>Liste_D!$B$2:$B$62</xm:f>
          </x14:formula1>
          <xm:sqref>I20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6"/>
  <sheetViews>
    <sheetView zoomScale="68" zoomScaleNormal="68" workbookViewId="0">
      <selection sqref="A1:C1"/>
    </sheetView>
  </sheetViews>
  <sheetFormatPr baseColWidth="10" defaultColWidth="10.85546875" defaultRowHeight="12" outlineLevelRow="1" outlineLevelCol="1" x14ac:dyDescent="0.25"/>
  <cols>
    <col min="1" max="1" width="29.140625" style="816" bestFit="1" customWidth="1"/>
    <col min="2" max="2" width="25.42578125" style="816" bestFit="1" customWidth="1"/>
    <col min="3" max="3" width="14" style="851" bestFit="1" customWidth="1"/>
    <col min="4" max="4" width="17.85546875" style="816" bestFit="1" customWidth="1"/>
    <col min="5" max="5" width="19.85546875" style="851" bestFit="1" customWidth="1"/>
    <col min="6" max="6" width="22" style="816" bestFit="1" customWidth="1" outlineLevel="1"/>
    <col min="7" max="7" width="19.5703125" style="816" bestFit="1" customWidth="1" outlineLevel="1"/>
    <col min="8" max="9" width="19.85546875" style="816" bestFit="1" customWidth="1" outlineLevel="1"/>
    <col min="10" max="10" width="14.42578125" style="816" bestFit="1" customWidth="1" outlineLevel="1"/>
    <col min="11" max="11" width="20.7109375" style="816" bestFit="1" customWidth="1" outlineLevel="1"/>
    <col min="12" max="12" width="5.42578125" style="816" hidden="1" customWidth="1" outlineLevel="1"/>
    <col min="13" max="13" width="23.5703125" style="817" bestFit="1" customWidth="1" outlineLevel="1"/>
    <col min="14" max="14" width="23.7109375" style="818" customWidth="1"/>
    <col min="15" max="15" width="19.42578125" style="819" bestFit="1" customWidth="1"/>
    <col min="16" max="16" width="23.7109375" style="818" bestFit="1" customWidth="1" outlineLevel="1"/>
    <col min="17" max="17" width="21.85546875" style="818" bestFit="1" customWidth="1" outlineLevel="1"/>
    <col min="18" max="18" width="25.7109375" style="818" bestFit="1" customWidth="1"/>
    <col min="19" max="19" width="26.28515625" style="818" bestFit="1" customWidth="1"/>
    <col min="20" max="20" width="0" style="818" hidden="1" customWidth="1"/>
    <col min="21" max="21" width="2.7109375" style="818" hidden="1" customWidth="1"/>
    <col min="22" max="22" width="11" style="818" hidden="1" customWidth="1" outlineLevel="1"/>
    <col min="23" max="26" width="13.140625" style="818" hidden="1" customWidth="1" outlineLevel="1"/>
    <col min="27" max="27" width="2.42578125" style="818" hidden="1" customWidth="1"/>
    <col min="28" max="28" width="11" style="818" hidden="1" customWidth="1" outlineLevel="1"/>
    <col min="29" max="29" width="12.140625" style="818" hidden="1" customWidth="1" outlineLevel="1"/>
    <col min="30" max="32" width="10.85546875" style="818" hidden="1" customWidth="1" outlineLevel="1"/>
    <col min="33" max="33" width="2.5703125" style="818" hidden="1" customWidth="1"/>
    <col min="34" max="34" width="11" style="818" hidden="1" customWidth="1" outlineLevel="1"/>
    <col min="35" max="35" width="12.140625" style="818" hidden="1" customWidth="1" outlineLevel="1"/>
    <col min="36" max="37" width="12.85546875" style="818" hidden="1" customWidth="1" outlineLevel="1"/>
    <col min="38" max="38" width="10.85546875" style="818" hidden="1" customWidth="1" outlineLevel="1"/>
    <col min="39" max="39" width="3.140625" style="818" hidden="1" customWidth="1"/>
    <col min="40" max="40" width="11" style="818" hidden="1" customWidth="1" outlineLevel="1"/>
    <col min="41" max="41" width="12.140625" style="818" hidden="1" customWidth="1" outlineLevel="1"/>
    <col min="42" max="44" width="10.85546875" style="818" hidden="1" customWidth="1" outlineLevel="1"/>
    <col min="45" max="45" width="3.42578125" style="818" hidden="1" customWidth="1"/>
    <col min="46" max="46" width="11" style="818" hidden="1" customWidth="1" outlineLevel="1" collapsed="1"/>
    <col min="47" max="47" width="12.140625" style="818" hidden="1" customWidth="1" outlineLevel="1"/>
    <col min="48" max="49" width="10.85546875" style="816" hidden="1" customWidth="1" outlineLevel="1"/>
    <col min="50" max="50" width="7.140625" style="816" hidden="1" customWidth="1" outlineLevel="1"/>
    <col min="51" max="51" width="10.85546875" style="816" collapsed="1"/>
    <col min="52" max="16384" width="10.85546875" style="816"/>
  </cols>
  <sheetData>
    <row r="1" spans="1:5" ht="20.25" x14ac:dyDescent="0.35">
      <c r="A1" s="1006" t="s">
        <v>573</v>
      </c>
      <c r="B1" s="1006"/>
      <c r="C1" s="1006"/>
    </row>
    <row r="2" spans="1:5" hidden="1" outlineLevel="1" x14ac:dyDescent="0.25">
      <c r="A2" s="813" t="s">
        <v>21</v>
      </c>
      <c r="B2" s="813"/>
      <c r="C2" s="813"/>
      <c r="D2" s="814"/>
      <c r="E2" s="815"/>
    </row>
    <row r="3" spans="1:5" hidden="1" outlineLevel="1" x14ac:dyDescent="0.25">
      <c r="A3" s="814"/>
      <c r="B3" s="814"/>
      <c r="C3" s="815"/>
      <c r="D3" s="814"/>
      <c r="E3" s="815"/>
    </row>
    <row r="4" spans="1:5" hidden="1" outlineLevel="1" x14ac:dyDescent="0.25">
      <c r="A4" s="820" t="s">
        <v>22</v>
      </c>
      <c r="B4" s="821"/>
      <c r="C4" s="821"/>
      <c r="D4" s="814"/>
      <c r="E4" s="815"/>
    </row>
    <row r="5" spans="1:5" hidden="1" outlineLevel="1" x14ac:dyDescent="0.25">
      <c r="A5" s="822"/>
      <c r="B5" s="814"/>
      <c r="C5" s="815"/>
      <c r="D5" s="814"/>
      <c r="E5" s="815"/>
    </row>
    <row r="6" spans="1:5" hidden="1" outlineLevel="1" x14ac:dyDescent="0.25">
      <c r="A6" s="823" t="s">
        <v>23</v>
      </c>
      <c r="B6" s="824"/>
      <c r="C6" s="815"/>
      <c r="D6" s="814"/>
      <c r="E6" s="815"/>
    </row>
    <row r="7" spans="1:5" hidden="1" outlineLevel="1" x14ac:dyDescent="0.25">
      <c r="A7" s="825" t="s">
        <v>24</v>
      </c>
      <c r="B7" s="826"/>
      <c r="C7" s="826"/>
      <c r="D7" s="814"/>
      <c r="E7" s="815"/>
    </row>
    <row r="8" spans="1:5" ht="12.75" hidden="1" outlineLevel="1" thickBot="1" x14ac:dyDescent="0.3">
      <c r="A8" s="814"/>
      <c r="B8" s="814"/>
      <c r="C8" s="815"/>
      <c r="D8" s="814"/>
      <c r="E8" s="815"/>
    </row>
    <row r="9" spans="1:5" ht="24.75" hidden="1" outlineLevel="1" thickBot="1" x14ac:dyDescent="0.3">
      <c r="A9" s="814"/>
      <c r="B9" s="814"/>
      <c r="C9" s="815"/>
      <c r="D9" s="827" t="s">
        <v>25</v>
      </c>
      <c r="E9" s="828" t="s">
        <v>26</v>
      </c>
    </row>
    <row r="10" spans="1:5" hidden="1" outlineLevel="1" x14ac:dyDescent="0.25">
      <c r="A10" s="829" t="s">
        <v>27</v>
      </c>
      <c r="B10" s="830" t="s">
        <v>28</v>
      </c>
      <c r="C10" s="831" t="s">
        <v>29</v>
      </c>
      <c r="D10" s="832"/>
      <c r="E10" s="833"/>
    </row>
    <row r="11" spans="1:5" hidden="1" outlineLevel="1" x14ac:dyDescent="0.25">
      <c r="A11" s="834" t="s">
        <v>30</v>
      </c>
      <c r="B11" s="835" t="s">
        <v>31</v>
      </c>
      <c r="C11" s="836" t="s">
        <v>32</v>
      </c>
      <c r="D11" s="837"/>
      <c r="E11" s="838" t="e">
        <f>0.15+0.85*$D$11/$D$10</f>
        <v>#DIV/0!</v>
      </c>
    </row>
    <row r="12" spans="1:5" hidden="1" outlineLevel="1" x14ac:dyDescent="0.25">
      <c r="A12" s="839"/>
      <c r="B12" s="835" t="s">
        <v>33</v>
      </c>
      <c r="C12" s="836" t="s">
        <v>32</v>
      </c>
      <c r="D12" s="840"/>
      <c r="E12" s="841" t="e">
        <f>0.15+0.85*$D$12/$D$10</f>
        <v>#DIV/0!</v>
      </c>
    </row>
    <row r="13" spans="1:5" hidden="1" outlineLevel="1" x14ac:dyDescent="0.25">
      <c r="A13" s="839"/>
      <c r="B13" s="835" t="s">
        <v>34</v>
      </c>
      <c r="C13" s="836" t="s">
        <v>32</v>
      </c>
      <c r="D13" s="842"/>
      <c r="E13" s="843" t="e">
        <f>0.15+0.85*$D$13/$D$10</f>
        <v>#DIV/0!</v>
      </c>
    </row>
    <row r="14" spans="1:5" hidden="1" outlineLevel="1" x14ac:dyDescent="0.25">
      <c r="A14" s="839"/>
      <c r="B14" s="835" t="s">
        <v>35</v>
      </c>
      <c r="C14" s="836" t="s">
        <v>32</v>
      </c>
      <c r="D14" s="844"/>
      <c r="E14" s="845" t="e">
        <f>0.15+0.85*$D$14/$D$10</f>
        <v>#DIV/0!</v>
      </c>
    </row>
    <row r="15" spans="1:5" ht="12.75" hidden="1" outlineLevel="1" thickBot="1" x14ac:dyDescent="0.3">
      <c r="A15" s="846"/>
      <c r="B15" s="847" t="s">
        <v>36</v>
      </c>
      <c r="C15" s="848" t="s">
        <v>32</v>
      </c>
      <c r="D15" s="849"/>
      <c r="E15" s="850" t="e">
        <f>0.15+0.85*$D$15/$D$10</f>
        <v>#DIV/0!</v>
      </c>
    </row>
    <row r="16" spans="1:5" hidden="1" outlineLevel="1" x14ac:dyDescent="0.25"/>
    <row r="17" spans="1:50" outlineLevel="1" x14ac:dyDescent="0.25"/>
    <row r="18" spans="1:50" ht="12.75" thickBot="1" x14ac:dyDescent="0.3">
      <c r="N18" s="852" t="s">
        <v>50</v>
      </c>
      <c r="O18" s="852"/>
    </row>
    <row r="19" spans="1:50" s="884" customFormat="1" ht="64.5" thickBot="1" x14ac:dyDescent="0.3">
      <c r="A19" s="853" t="s">
        <v>0</v>
      </c>
      <c r="B19" s="854" t="s">
        <v>1</v>
      </c>
      <c r="C19" s="854" t="s">
        <v>2</v>
      </c>
      <c r="D19" s="854" t="s">
        <v>550</v>
      </c>
      <c r="E19" s="854" t="s">
        <v>213</v>
      </c>
      <c r="F19" s="855" t="s">
        <v>170</v>
      </c>
      <c r="G19" s="855" t="s">
        <v>182</v>
      </c>
      <c r="H19" s="854" t="s">
        <v>5</v>
      </c>
      <c r="I19" s="854" t="s">
        <v>6</v>
      </c>
      <c r="J19" s="854" t="s">
        <v>237</v>
      </c>
      <c r="K19" s="854" t="s">
        <v>9</v>
      </c>
      <c r="L19" s="856" t="s">
        <v>10</v>
      </c>
      <c r="M19" s="857" t="s">
        <v>7</v>
      </c>
      <c r="N19" s="858" t="s">
        <v>218</v>
      </c>
      <c r="O19" s="859" t="s">
        <v>37</v>
      </c>
      <c r="P19" s="860" t="s">
        <v>39</v>
      </c>
      <c r="Q19" s="861" t="s">
        <v>38</v>
      </c>
      <c r="R19" s="861" t="s">
        <v>52</v>
      </c>
      <c r="S19" s="861" t="s">
        <v>51</v>
      </c>
      <c r="T19" s="862" t="s">
        <v>53</v>
      </c>
      <c r="U19" s="863"/>
      <c r="V19" s="864" t="s">
        <v>41</v>
      </c>
      <c r="W19" s="865" t="s">
        <v>40</v>
      </c>
      <c r="X19" s="865" t="s">
        <v>221</v>
      </c>
      <c r="Y19" s="865" t="s">
        <v>55</v>
      </c>
      <c r="Z19" s="866" t="s">
        <v>54</v>
      </c>
      <c r="AA19" s="867"/>
      <c r="AB19" s="868" t="s">
        <v>43</v>
      </c>
      <c r="AC19" s="869" t="s">
        <v>42</v>
      </c>
      <c r="AD19" s="869" t="s">
        <v>223</v>
      </c>
      <c r="AE19" s="869" t="s">
        <v>222</v>
      </c>
      <c r="AF19" s="870" t="s">
        <v>56</v>
      </c>
      <c r="AG19" s="871"/>
      <c r="AH19" s="872" t="s">
        <v>45</v>
      </c>
      <c r="AI19" s="873" t="s">
        <v>44</v>
      </c>
      <c r="AJ19" s="873" t="s">
        <v>61</v>
      </c>
      <c r="AK19" s="873" t="s">
        <v>60</v>
      </c>
      <c r="AL19" s="874" t="s">
        <v>57</v>
      </c>
      <c r="AM19" s="875"/>
      <c r="AN19" s="876" t="s">
        <v>47</v>
      </c>
      <c r="AO19" s="877" t="s">
        <v>46</v>
      </c>
      <c r="AP19" s="877" t="s">
        <v>63</v>
      </c>
      <c r="AQ19" s="877" t="s">
        <v>62</v>
      </c>
      <c r="AR19" s="878" t="s">
        <v>58</v>
      </c>
      <c r="AS19" s="879"/>
      <c r="AT19" s="880" t="s">
        <v>49</v>
      </c>
      <c r="AU19" s="881" t="s">
        <v>48</v>
      </c>
      <c r="AV19" s="882" t="s">
        <v>65</v>
      </c>
      <c r="AW19" s="882" t="s">
        <v>64</v>
      </c>
      <c r="AX19" s="883" t="s">
        <v>59</v>
      </c>
    </row>
    <row r="20" spans="1:50" s="902" customFormat="1" ht="25.5" x14ac:dyDescent="0.25">
      <c r="A20" s="885">
        <v>4</v>
      </c>
      <c r="B20" s="886" t="s">
        <v>239</v>
      </c>
      <c r="C20" s="886" t="s">
        <v>240</v>
      </c>
      <c r="D20" s="887" t="s">
        <v>544</v>
      </c>
      <c r="E20" s="888" t="str">
        <f t="shared" ref="E20" si="0">CONCATENATE(C20,I20)</f>
        <v>044001TTPL</v>
      </c>
      <c r="F20" s="889" t="s">
        <v>173</v>
      </c>
      <c r="G20" s="889">
        <v>90.88</v>
      </c>
      <c r="H20" s="890" t="s">
        <v>78</v>
      </c>
      <c r="I20" s="889" t="s">
        <v>114</v>
      </c>
      <c r="J20" s="887" t="s">
        <v>280</v>
      </c>
      <c r="K20" s="887" t="s">
        <v>281</v>
      </c>
      <c r="L20" s="891" t="s">
        <v>10</v>
      </c>
      <c r="M20" s="892">
        <v>1</v>
      </c>
      <c r="N20" s="346"/>
      <c r="O20" s="347"/>
      <c r="P20" s="615">
        <f>N20*(O20+1)</f>
        <v>0</v>
      </c>
      <c r="Q20" s="893">
        <f t="shared" ref="Q20:Q30" si="1">P20/12</f>
        <v>0</v>
      </c>
      <c r="R20" s="617">
        <f>SUM(P20:P30)</f>
        <v>0</v>
      </c>
      <c r="S20" s="618">
        <f>SUM(Q20:Q30)</f>
        <v>0</v>
      </c>
      <c r="T20" s="894"/>
      <c r="U20" s="895"/>
      <c r="V20" s="896" t="e">
        <f t="shared" ref="V20:V30" si="2">P20*$E$11</f>
        <v>#DIV/0!</v>
      </c>
      <c r="W20" s="897" t="e">
        <f t="shared" ref="W20:W30" si="3">V20/12</f>
        <v>#DIV/0!</v>
      </c>
      <c r="X20" s="898" t="e">
        <f>SUM(V20:V30)</f>
        <v>#DIV/0!</v>
      </c>
      <c r="Y20" s="899" t="e">
        <f>SUM(W20:W30)</f>
        <v>#DIV/0!</v>
      </c>
      <c r="Z20" s="894"/>
      <c r="AA20" s="895"/>
      <c r="AB20" s="900" t="e">
        <f t="shared" ref="AB20:AB30" si="4">P20*$E$12</f>
        <v>#DIV/0!</v>
      </c>
      <c r="AC20" s="901" t="e">
        <f t="shared" ref="AC20:AC30" si="5">AB20/12</f>
        <v>#DIV/0!</v>
      </c>
      <c r="AD20" s="898" t="e">
        <f>SUM(AB20:AB30)</f>
        <v>#DIV/0!</v>
      </c>
      <c r="AE20" s="899" t="e">
        <f>SUM(AC20:AC30)</f>
        <v>#DIV/0!</v>
      </c>
      <c r="AF20" s="894"/>
      <c r="AG20" s="895"/>
      <c r="AH20" s="900" t="e">
        <f t="shared" ref="AH20:AH30" si="6">P20*$E$13</f>
        <v>#DIV/0!</v>
      </c>
      <c r="AI20" s="901" t="e">
        <f t="shared" ref="AI20:AI30" si="7">AH20/12</f>
        <v>#DIV/0!</v>
      </c>
      <c r="AJ20" s="898" t="e">
        <f>SUM(AH20:AH30)</f>
        <v>#DIV/0!</v>
      </c>
      <c r="AK20" s="899" t="e">
        <f>SUM(AI20:AI30)</f>
        <v>#DIV/0!</v>
      </c>
      <c r="AL20" s="894"/>
      <c r="AM20" s="895"/>
      <c r="AN20" s="900" t="e">
        <f t="shared" ref="AN20:AN30" si="8">P20*$E$14</f>
        <v>#DIV/0!</v>
      </c>
      <c r="AO20" s="901" t="e">
        <f t="shared" ref="AO20:AO30" si="9">AN20/12</f>
        <v>#DIV/0!</v>
      </c>
      <c r="AP20" s="898" t="e">
        <f>SUM(AN20:AN30)</f>
        <v>#DIV/0!</v>
      </c>
      <c r="AQ20" s="899" t="e">
        <f>SUM(AO20:AO30)</f>
        <v>#DIV/0!</v>
      </c>
      <c r="AR20" s="894"/>
      <c r="AS20" s="895"/>
      <c r="AT20" s="896" t="e">
        <f t="shared" ref="AT20:AT30" si="10">P20*$E$15</f>
        <v>#DIV/0!</v>
      </c>
      <c r="AU20" s="897" t="e">
        <f t="shared" ref="AU20:AU30" si="11">AT20/12</f>
        <v>#DIV/0!</v>
      </c>
      <c r="AV20" s="898" t="e">
        <f>SUM(AT20:AT30)</f>
        <v>#DIV/0!</v>
      </c>
      <c r="AW20" s="899" t="e">
        <f>SUM(AU20:AU30)</f>
        <v>#DIV/0!</v>
      </c>
      <c r="AX20" s="894"/>
    </row>
    <row r="21" spans="1:50" s="902" customFormat="1" ht="25.5" x14ac:dyDescent="0.25">
      <c r="A21" s="903">
        <v>4</v>
      </c>
      <c r="B21" s="904" t="s">
        <v>239</v>
      </c>
      <c r="C21" s="904" t="s">
        <v>240</v>
      </c>
      <c r="D21" s="905" t="s">
        <v>544</v>
      </c>
      <c r="E21" s="906"/>
      <c r="F21" s="907" t="s">
        <v>172</v>
      </c>
      <c r="G21" s="907">
        <v>6.07</v>
      </c>
      <c r="H21" s="908" t="s">
        <v>78</v>
      </c>
      <c r="I21" s="907" t="s">
        <v>114</v>
      </c>
      <c r="J21" s="905" t="s">
        <v>280</v>
      </c>
      <c r="K21" s="905" t="s">
        <v>282</v>
      </c>
      <c r="L21" s="909" t="s">
        <v>10</v>
      </c>
      <c r="M21" s="910">
        <v>1</v>
      </c>
      <c r="N21" s="348"/>
      <c r="O21" s="349"/>
      <c r="P21" s="619">
        <f>N21*(O21+1)</f>
        <v>0</v>
      </c>
      <c r="Q21" s="911">
        <f t="shared" si="1"/>
        <v>0</v>
      </c>
      <c r="R21" s="621"/>
      <c r="S21" s="622"/>
      <c r="T21" s="912"/>
      <c r="U21" s="895"/>
      <c r="V21" s="913" t="e">
        <f t="shared" si="2"/>
        <v>#DIV/0!</v>
      </c>
      <c r="W21" s="914" t="e">
        <f t="shared" si="3"/>
        <v>#DIV/0!</v>
      </c>
      <c r="X21" s="915"/>
      <c r="Y21" s="895"/>
      <c r="Z21" s="912"/>
      <c r="AA21" s="895"/>
      <c r="AB21" s="913" t="e">
        <f t="shared" si="4"/>
        <v>#DIV/0!</v>
      </c>
      <c r="AC21" s="914" t="e">
        <f t="shared" si="5"/>
        <v>#DIV/0!</v>
      </c>
      <c r="AD21" s="915"/>
      <c r="AE21" s="895"/>
      <c r="AF21" s="912"/>
      <c r="AG21" s="895"/>
      <c r="AH21" s="913" t="e">
        <f t="shared" si="6"/>
        <v>#DIV/0!</v>
      </c>
      <c r="AI21" s="914" t="e">
        <f t="shared" si="7"/>
        <v>#DIV/0!</v>
      </c>
      <c r="AJ21" s="915"/>
      <c r="AK21" s="895"/>
      <c r="AL21" s="912"/>
      <c r="AM21" s="895"/>
      <c r="AN21" s="913" t="e">
        <f t="shared" si="8"/>
        <v>#DIV/0!</v>
      </c>
      <c r="AO21" s="914" t="e">
        <f t="shared" si="9"/>
        <v>#DIV/0!</v>
      </c>
      <c r="AP21" s="915"/>
      <c r="AQ21" s="895"/>
      <c r="AR21" s="912"/>
      <c r="AS21" s="895"/>
      <c r="AT21" s="913" t="e">
        <f t="shared" si="10"/>
        <v>#DIV/0!</v>
      </c>
      <c r="AU21" s="914" t="e">
        <f t="shared" si="11"/>
        <v>#DIV/0!</v>
      </c>
      <c r="AV21" s="915"/>
      <c r="AW21" s="895"/>
      <c r="AX21" s="912"/>
    </row>
    <row r="22" spans="1:50" s="902" customFormat="1" ht="25.5" x14ac:dyDescent="0.25">
      <c r="A22" s="903">
        <v>4</v>
      </c>
      <c r="B22" s="904" t="s">
        <v>239</v>
      </c>
      <c r="C22" s="904" t="s">
        <v>240</v>
      </c>
      <c r="D22" s="905" t="s">
        <v>544</v>
      </c>
      <c r="E22" s="906"/>
      <c r="F22" s="907" t="s">
        <v>172</v>
      </c>
      <c r="G22" s="907">
        <v>12</v>
      </c>
      <c r="H22" s="908" t="s">
        <v>78</v>
      </c>
      <c r="I22" s="907" t="s">
        <v>114</v>
      </c>
      <c r="J22" s="905" t="s">
        <v>280</v>
      </c>
      <c r="K22" s="905" t="s">
        <v>283</v>
      </c>
      <c r="L22" s="909" t="s">
        <v>10</v>
      </c>
      <c r="M22" s="910">
        <v>1</v>
      </c>
      <c r="N22" s="348"/>
      <c r="O22" s="349"/>
      <c r="P22" s="619">
        <f t="shared" ref="P22:P85" si="12">N22*(O22+1)</f>
        <v>0</v>
      </c>
      <c r="Q22" s="911">
        <f t="shared" si="1"/>
        <v>0</v>
      </c>
      <c r="R22" s="621"/>
      <c r="S22" s="622"/>
      <c r="T22" s="912"/>
      <c r="U22" s="895"/>
      <c r="V22" s="913" t="e">
        <f t="shared" si="2"/>
        <v>#DIV/0!</v>
      </c>
      <c r="W22" s="914" t="e">
        <f t="shared" si="3"/>
        <v>#DIV/0!</v>
      </c>
      <c r="X22" s="915"/>
      <c r="Y22" s="895"/>
      <c r="Z22" s="912"/>
      <c r="AA22" s="895"/>
      <c r="AB22" s="913" t="e">
        <f t="shared" si="4"/>
        <v>#DIV/0!</v>
      </c>
      <c r="AC22" s="914" t="e">
        <f t="shared" si="5"/>
        <v>#DIV/0!</v>
      </c>
      <c r="AD22" s="915"/>
      <c r="AE22" s="895"/>
      <c r="AF22" s="912"/>
      <c r="AG22" s="895"/>
      <c r="AH22" s="913" t="e">
        <f t="shared" si="6"/>
        <v>#DIV/0!</v>
      </c>
      <c r="AI22" s="914" t="e">
        <f t="shared" si="7"/>
        <v>#DIV/0!</v>
      </c>
      <c r="AJ22" s="915"/>
      <c r="AK22" s="895"/>
      <c r="AL22" s="912"/>
      <c r="AM22" s="895"/>
      <c r="AN22" s="913" t="e">
        <f t="shared" si="8"/>
        <v>#DIV/0!</v>
      </c>
      <c r="AO22" s="914" t="e">
        <f t="shared" si="9"/>
        <v>#DIV/0!</v>
      </c>
      <c r="AP22" s="915"/>
      <c r="AQ22" s="895"/>
      <c r="AR22" s="912"/>
      <c r="AS22" s="895"/>
      <c r="AT22" s="913" t="e">
        <f t="shared" si="10"/>
        <v>#DIV/0!</v>
      </c>
      <c r="AU22" s="914" t="e">
        <f t="shared" si="11"/>
        <v>#DIV/0!</v>
      </c>
      <c r="AV22" s="915"/>
      <c r="AW22" s="895"/>
      <c r="AX22" s="912"/>
    </row>
    <row r="23" spans="1:50" s="902" customFormat="1" ht="25.5" x14ac:dyDescent="0.25">
      <c r="A23" s="916">
        <v>4</v>
      </c>
      <c r="B23" s="904" t="s">
        <v>239</v>
      </c>
      <c r="C23" s="904" t="s">
        <v>240</v>
      </c>
      <c r="D23" s="905" t="s">
        <v>544</v>
      </c>
      <c r="E23" s="906"/>
      <c r="F23" s="907" t="s">
        <v>173</v>
      </c>
      <c r="G23" s="907">
        <v>123.66</v>
      </c>
      <c r="H23" s="908" t="s">
        <v>78</v>
      </c>
      <c r="I23" s="907" t="s">
        <v>114</v>
      </c>
      <c r="J23" s="905" t="s">
        <v>280</v>
      </c>
      <c r="K23" s="905" t="s">
        <v>284</v>
      </c>
      <c r="L23" s="909" t="s">
        <v>10</v>
      </c>
      <c r="M23" s="910">
        <v>1</v>
      </c>
      <c r="N23" s="348"/>
      <c r="O23" s="349"/>
      <c r="P23" s="619">
        <f t="shared" si="12"/>
        <v>0</v>
      </c>
      <c r="Q23" s="911">
        <f t="shared" si="1"/>
        <v>0</v>
      </c>
      <c r="R23" s="621"/>
      <c r="S23" s="622"/>
      <c r="T23" s="912"/>
      <c r="U23" s="895"/>
      <c r="V23" s="913" t="e">
        <f t="shared" si="2"/>
        <v>#DIV/0!</v>
      </c>
      <c r="W23" s="914" t="e">
        <f t="shared" si="3"/>
        <v>#DIV/0!</v>
      </c>
      <c r="X23" s="915"/>
      <c r="Y23" s="895"/>
      <c r="Z23" s="912"/>
      <c r="AA23" s="895"/>
      <c r="AB23" s="913" t="e">
        <f t="shared" si="4"/>
        <v>#DIV/0!</v>
      </c>
      <c r="AC23" s="914" t="e">
        <f t="shared" si="5"/>
        <v>#DIV/0!</v>
      </c>
      <c r="AD23" s="915"/>
      <c r="AE23" s="895"/>
      <c r="AF23" s="912"/>
      <c r="AG23" s="895"/>
      <c r="AH23" s="913" t="e">
        <f t="shared" si="6"/>
        <v>#DIV/0!</v>
      </c>
      <c r="AI23" s="914" t="e">
        <f t="shared" si="7"/>
        <v>#DIV/0!</v>
      </c>
      <c r="AJ23" s="915"/>
      <c r="AK23" s="895"/>
      <c r="AL23" s="912"/>
      <c r="AM23" s="895"/>
      <c r="AN23" s="913" t="e">
        <f t="shared" si="8"/>
        <v>#DIV/0!</v>
      </c>
      <c r="AO23" s="914" t="e">
        <f t="shared" si="9"/>
        <v>#DIV/0!</v>
      </c>
      <c r="AP23" s="915"/>
      <c r="AQ23" s="895"/>
      <c r="AR23" s="912"/>
      <c r="AS23" s="895"/>
      <c r="AT23" s="913" t="e">
        <f t="shared" si="10"/>
        <v>#DIV/0!</v>
      </c>
      <c r="AU23" s="914" t="e">
        <f t="shared" si="11"/>
        <v>#DIV/0!</v>
      </c>
      <c r="AV23" s="915"/>
      <c r="AW23" s="895"/>
      <c r="AX23" s="912"/>
    </row>
    <row r="24" spans="1:50" s="902" customFormat="1" ht="25.5" x14ac:dyDescent="0.25">
      <c r="A24" s="916">
        <v>4</v>
      </c>
      <c r="B24" s="904" t="s">
        <v>239</v>
      </c>
      <c r="C24" s="904" t="s">
        <v>240</v>
      </c>
      <c r="D24" s="905" t="s">
        <v>544</v>
      </c>
      <c r="E24" s="906"/>
      <c r="F24" s="907" t="s">
        <v>173</v>
      </c>
      <c r="G24" s="907">
        <v>148.13</v>
      </c>
      <c r="H24" s="908" t="s">
        <v>78</v>
      </c>
      <c r="I24" s="907" t="s">
        <v>114</v>
      </c>
      <c r="J24" s="905" t="s">
        <v>290</v>
      </c>
      <c r="K24" s="905" t="s">
        <v>281</v>
      </c>
      <c r="L24" s="909" t="s">
        <v>10</v>
      </c>
      <c r="M24" s="910">
        <v>1</v>
      </c>
      <c r="N24" s="348"/>
      <c r="O24" s="349"/>
      <c r="P24" s="619">
        <f t="shared" si="12"/>
        <v>0</v>
      </c>
      <c r="Q24" s="911">
        <f t="shared" si="1"/>
        <v>0</v>
      </c>
      <c r="R24" s="621"/>
      <c r="S24" s="622"/>
      <c r="T24" s="912"/>
      <c r="U24" s="895"/>
      <c r="V24" s="913" t="e">
        <f t="shared" si="2"/>
        <v>#DIV/0!</v>
      </c>
      <c r="W24" s="914" t="e">
        <f t="shared" si="3"/>
        <v>#DIV/0!</v>
      </c>
      <c r="X24" s="915"/>
      <c r="Y24" s="895"/>
      <c r="Z24" s="912"/>
      <c r="AA24" s="895"/>
      <c r="AB24" s="913" t="e">
        <f t="shared" si="4"/>
        <v>#DIV/0!</v>
      </c>
      <c r="AC24" s="914" t="e">
        <f t="shared" si="5"/>
        <v>#DIV/0!</v>
      </c>
      <c r="AD24" s="915"/>
      <c r="AE24" s="895"/>
      <c r="AF24" s="912"/>
      <c r="AG24" s="895"/>
      <c r="AH24" s="913" t="e">
        <f t="shared" si="6"/>
        <v>#DIV/0!</v>
      </c>
      <c r="AI24" s="914" t="e">
        <f t="shared" si="7"/>
        <v>#DIV/0!</v>
      </c>
      <c r="AJ24" s="915"/>
      <c r="AK24" s="895"/>
      <c r="AL24" s="912"/>
      <c r="AM24" s="895"/>
      <c r="AN24" s="913" t="e">
        <f t="shared" si="8"/>
        <v>#DIV/0!</v>
      </c>
      <c r="AO24" s="914" t="e">
        <f t="shared" si="9"/>
        <v>#DIV/0!</v>
      </c>
      <c r="AP24" s="915"/>
      <c r="AQ24" s="895"/>
      <c r="AR24" s="912"/>
      <c r="AS24" s="895"/>
      <c r="AT24" s="913" t="e">
        <f t="shared" si="10"/>
        <v>#DIV/0!</v>
      </c>
      <c r="AU24" s="914" t="e">
        <f t="shared" si="11"/>
        <v>#DIV/0!</v>
      </c>
      <c r="AV24" s="915"/>
      <c r="AW24" s="895"/>
      <c r="AX24" s="912"/>
    </row>
    <row r="25" spans="1:50" s="902" customFormat="1" ht="25.5" x14ac:dyDescent="0.25">
      <c r="A25" s="903">
        <v>4</v>
      </c>
      <c r="B25" s="904" t="s">
        <v>239</v>
      </c>
      <c r="C25" s="904" t="s">
        <v>240</v>
      </c>
      <c r="D25" s="905" t="s">
        <v>544</v>
      </c>
      <c r="E25" s="906"/>
      <c r="F25" s="907" t="s">
        <v>172</v>
      </c>
      <c r="G25" s="907">
        <v>445.69</v>
      </c>
      <c r="H25" s="908" t="s">
        <v>78</v>
      </c>
      <c r="I25" s="907" t="s">
        <v>114</v>
      </c>
      <c r="J25" s="905" t="s">
        <v>290</v>
      </c>
      <c r="K25" s="905" t="s">
        <v>282</v>
      </c>
      <c r="L25" s="909" t="s">
        <v>10</v>
      </c>
      <c r="M25" s="910">
        <v>1</v>
      </c>
      <c r="N25" s="348"/>
      <c r="O25" s="349"/>
      <c r="P25" s="619">
        <f t="shared" si="12"/>
        <v>0</v>
      </c>
      <c r="Q25" s="911">
        <f t="shared" si="1"/>
        <v>0</v>
      </c>
      <c r="R25" s="621"/>
      <c r="S25" s="622"/>
      <c r="T25" s="912"/>
      <c r="U25" s="895"/>
      <c r="V25" s="913" t="e">
        <f t="shared" si="2"/>
        <v>#DIV/0!</v>
      </c>
      <c r="W25" s="914" t="e">
        <f t="shared" si="3"/>
        <v>#DIV/0!</v>
      </c>
      <c r="X25" s="915"/>
      <c r="Y25" s="895"/>
      <c r="Z25" s="912"/>
      <c r="AA25" s="895"/>
      <c r="AB25" s="913" t="e">
        <f t="shared" si="4"/>
        <v>#DIV/0!</v>
      </c>
      <c r="AC25" s="914" t="e">
        <f t="shared" si="5"/>
        <v>#DIV/0!</v>
      </c>
      <c r="AD25" s="915"/>
      <c r="AE25" s="895"/>
      <c r="AF25" s="912"/>
      <c r="AG25" s="895"/>
      <c r="AH25" s="913" t="e">
        <f t="shared" si="6"/>
        <v>#DIV/0!</v>
      </c>
      <c r="AI25" s="914" t="e">
        <f t="shared" si="7"/>
        <v>#DIV/0!</v>
      </c>
      <c r="AJ25" s="915"/>
      <c r="AK25" s="895"/>
      <c r="AL25" s="912"/>
      <c r="AM25" s="895"/>
      <c r="AN25" s="913" t="e">
        <f t="shared" si="8"/>
        <v>#DIV/0!</v>
      </c>
      <c r="AO25" s="914" t="e">
        <f t="shared" si="9"/>
        <v>#DIV/0!</v>
      </c>
      <c r="AP25" s="915"/>
      <c r="AQ25" s="895"/>
      <c r="AR25" s="912"/>
      <c r="AS25" s="895"/>
      <c r="AT25" s="913" t="e">
        <f t="shared" si="10"/>
        <v>#DIV/0!</v>
      </c>
      <c r="AU25" s="914" t="e">
        <f t="shared" si="11"/>
        <v>#DIV/0!</v>
      </c>
      <c r="AV25" s="915"/>
      <c r="AW25" s="895"/>
      <c r="AX25" s="912"/>
    </row>
    <row r="26" spans="1:50" s="902" customFormat="1" ht="25.5" x14ac:dyDescent="0.25">
      <c r="A26" s="903">
        <v>4</v>
      </c>
      <c r="B26" s="904" t="s">
        <v>239</v>
      </c>
      <c r="C26" s="904" t="s">
        <v>240</v>
      </c>
      <c r="D26" s="905" t="s">
        <v>544</v>
      </c>
      <c r="E26" s="906"/>
      <c r="F26" s="907" t="s">
        <v>172</v>
      </c>
      <c r="G26" s="907">
        <v>49.16</v>
      </c>
      <c r="H26" s="908" t="s">
        <v>78</v>
      </c>
      <c r="I26" s="907" t="s">
        <v>114</v>
      </c>
      <c r="J26" s="905" t="s">
        <v>290</v>
      </c>
      <c r="K26" s="905" t="s">
        <v>281</v>
      </c>
      <c r="L26" s="909" t="s">
        <v>10</v>
      </c>
      <c r="M26" s="910">
        <v>1</v>
      </c>
      <c r="N26" s="348"/>
      <c r="O26" s="349"/>
      <c r="P26" s="619">
        <f t="shared" si="12"/>
        <v>0</v>
      </c>
      <c r="Q26" s="911">
        <f t="shared" si="1"/>
        <v>0</v>
      </c>
      <c r="R26" s="621"/>
      <c r="S26" s="622"/>
      <c r="T26" s="912"/>
      <c r="U26" s="895"/>
      <c r="V26" s="913" t="e">
        <f t="shared" si="2"/>
        <v>#DIV/0!</v>
      </c>
      <c r="W26" s="914" t="e">
        <f t="shared" si="3"/>
        <v>#DIV/0!</v>
      </c>
      <c r="X26" s="915"/>
      <c r="Y26" s="895"/>
      <c r="Z26" s="912"/>
      <c r="AA26" s="895"/>
      <c r="AB26" s="913" t="e">
        <f t="shared" si="4"/>
        <v>#DIV/0!</v>
      </c>
      <c r="AC26" s="914" t="e">
        <f t="shared" si="5"/>
        <v>#DIV/0!</v>
      </c>
      <c r="AD26" s="915"/>
      <c r="AE26" s="895"/>
      <c r="AF26" s="912"/>
      <c r="AG26" s="895"/>
      <c r="AH26" s="913" t="e">
        <f t="shared" si="6"/>
        <v>#DIV/0!</v>
      </c>
      <c r="AI26" s="914" t="e">
        <f t="shared" si="7"/>
        <v>#DIV/0!</v>
      </c>
      <c r="AJ26" s="915"/>
      <c r="AK26" s="895"/>
      <c r="AL26" s="912"/>
      <c r="AM26" s="895"/>
      <c r="AN26" s="913" t="e">
        <f t="shared" si="8"/>
        <v>#DIV/0!</v>
      </c>
      <c r="AO26" s="914" t="e">
        <f t="shared" si="9"/>
        <v>#DIV/0!</v>
      </c>
      <c r="AP26" s="915"/>
      <c r="AQ26" s="895"/>
      <c r="AR26" s="912"/>
      <c r="AS26" s="895"/>
      <c r="AT26" s="913" t="e">
        <f t="shared" si="10"/>
        <v>#DIV/0!</v>
      </c>
      <c r="AU26" s="914" t="e">
        <f t="shared" si="11"/>
        <v>#DIV/0!</v>
      </c>
      <c r="AV26" s="915"/>
      <c r="AW26" s="895"/>
      <c r="AX26" s="912"/>
    </row>
    <row r="27" spans="1:50" s="902" customFormat="1" ht="25.5" x14ac:dyDescent="0.25">
      <c r="A27" s="903">
        <v>4</v>
      </c>
      <c r="B27" s="904" t="s">
        <v>239</v>
      </c>
      <c r="C27" s="904" t="s">
        <v>240</v>
      </c>
      <c r="D27" s="905" t="s">
        <v>544</v>
      </c>
      <c r="E27" s="906"/>
      <c r="F27" s="907" t="s">
        <v>172</v>
      </c>
      <c r="G27" s="907">
        <v>95.89</v>
      </c>
      <c r="H27" s="908" t="s">
        <v>78</v>
      </c>
      <c r="I27" s="907" t="s">
        <v>114</v>
      </c>
      <c r="J27" s="905" t="s">
        <v>290</v>
      </c>
      <c r="K27" s="905" t="s">
        <v>282</v>
      </c>
      <c r="L27" s="909" t="s">
        <v>10</v>
      </c>
      <c r="M27" s="910">
        <v>1</v>
      </c>
      <c r="N27" s="348"/>
      <c r="O27" s="349"/>
      <c r="P27" s="619">
        <f t="shared" si="12"/>
        <v>0</v>
      </c>
      <c r="Q27" s="911">
        <f t="shared" si="1"/>
        <v>0</v>
      </c>
      <c r="R27" s="621"/>
      <c r="S27" s="622"/>
      <c r="T27" s="912"/>
      <c r="U27" s="895"/>
      <c r="V27" s="913" t="e">
        <f t="shared" si="2"/>
        <v>#DIV/0!</v>
      </c>
      <c r="W27" s="914" t="e">
        <f t="shared" si="3"/>
        <v>#DIV/0!</v>
      </c>
      <c r="X27" s="915"/>
      <c r="Y27" s="895"/>
      <c r="Z27" s="912"/>
      <c r="AA27" s="895"/>
      <c r="AB27" s="913" t="e">
        <f t="shared" si="4"/>
        <v>#DIV/0!</v>
      </c>
      <c r="AC27" s="914" t="e">
        <f t="shared" si="5"/>
        <v>#DIV/0!</v>
      </c>
      <c r="AD27" s="915"/>
      <c r="AE27" s="895"/>
      <c r="AF27" s="912"/>
      <c r="AG27" s="895"/>
      <c r="AH27" s="913" t="e">
        <f t="shared" si="6"/>
        <v>#DIV/0!</v>
      </c>
      <c r="AI27" s="914" t="e">
        <f t="shared" si="7"/>
        <v>#DIV/0!</v>
      </c>
      <c r="AJ27" s="915"/>
      <c r="AK27" s="895"/>
      <c r="AL27" s="912"/>
      <c r="AM27" s="895"/>
      <c r="AN27" s="913" t="e">
        <f t="shared" si="8"/>
        <v>#DIV/0!</v>
      </c>
      <c r="AO27" s="914" t="e">
        <f t="shared" si="9"/>
        <v>#DIV/0!</v>
      </c>
      <c r="AP27" s="915"/>
      <c r="AQ27" s="895"/>
      <c r="AR27" s="912"/>
      <c r="AS27" s="895"/>
      <c r="AT27" s="913" t="e">
        <f t="shared" si="10"/>
        <v>#DIV/0!</v>
      </c>
      <c r="AU27" s="914" t="e">
        <f t="shared" si="11"/>
        <v>#DIV/0!</v>
      </c>
      <c r="AV27" s="915"/>
      <c r="AW27" s="895"/>
      <c r="AX27" s="912"/>
    </row>
    <row r="28" spans="1:50" s="902" customFormat="1" ht="25.5" x14ac:dyDescent="0.25">
      <c r="A28" s="903">
        <v>4</v>
      </c>
      <c r="B28" s="904" t="s">
        <v>239</v>
      </c>
      <c r="C28" s="904" t="s">
        <v>240</v>
      </c>
      <c r="D28" s="905" t="s">
        <v>544</v>
      </c>
      <c r="E28" s="906"/>
      <c r="F28" s="907" t="s">
        <v>174</v>
      </c>
      <c r="G28" s="907">
        <v>347.7</v>
      </c>
      <c r="H28" s="908" t="s">
        <v>78</v>
      </c>
      <c r="I28" s="907" t="s">
        <v>114</v>
      </c>
      <c r="J28" s="905" t="s">
        <v>290</v>
      </c>
      <c r="K28" s="905" t="s">
        <v>283</v>
      </c>
      <c r="L28" s="909" t="s">
        <v>10</v>
      </c>
      <c r="M28" s="910">
        <v>1</v>
      </c>
      <c r="N28" s="348"/>
      <c r="O28" s="349"/>
      <c r="P28" s="619">
        <f t="shared" si="12"/>
        <v>0</v>
      </c>
      <c r="Q28" s="911">
        <f t="shared" si="1"/>
        <v>0</v>
      </c>
      <c r="R28" s="621"/>
      <c r="S28" s="622"/>
      <c r="T28" s="912"/>
      <c r="U28" s="895"/>
      <c r="V28" s="913" t="e">
        <f t="shared" si="2"/>
        <v>#DIV/0!</v>
      </c>
      <c r="W28" s="914" t="e">
        <f t="shared" si="3"/>
        <v>#DIV/0!</v>
      </c>
      <c r="X28" s="915"/>
      <c r="Y28" s="895"/>
      <c r="Z28" s="912"/>
      <c r="AA28" s="895"/>
      <c r="AB28" s="913" t="e">
        <f t="shared" si="4"/>
        <v>#DIV/0!</v>
      </c>
      <c r="AC28" s="914" t="e">
        <f t="shared" si="5"/>
        <v>#DIV/0!</v>
      </c>
      <c r="AD28" s="915"/>
      <c r="AE28" s="895"/>
      <c r="AF28" s="912"/>
      <c r="AG28" s="895"/>
      <c r="AH28" s="913" t="e">
        <f t="shared" si="6"/>
        <v>#DIV/0!</v>
      </c>
      <c r="AI28" s="914" t="e">
        <f t="shared" si="7"/>
        <v>#DIV/0!</v>
      </c>
      <c r="AJ28" s="915"/>
      <c r="AK28" s="895"/>
      <c r="AL28" s="912"/>
      <c r="AM28" s="895"/>
      <c r="AN28" s="913" t="e">
        <f t="shared" si="8"/>
        <v>#DIV/0!</v>
      </c>
      <c r="AO28" s="914" t="e">
        <f t="shared" si="9"/>
        <v>#DIV/0!</v>
      </c>
      <c r="AP28" s="915"/>
      <c r="AQ28" s="895"/>
      <c r="AR28" s="912"/>
      <c r="AS28" s="895"/>
      <c r="AT28" s="913" t="e">
        <f t="shared" si="10"/>
        <v>#DIV/0!</v>
      </c>
      <c r="AU28" s="914" t="e">
        <f t="shared" si="11"/>
        <v>#DIV/0!</v>
      </c>
      <c r="AV28" s="915"/>
      <c r="AW28" s="895"/>
      <c r="AX28" s="912"/>
    </row>
    <row r="29" spans="1:50" s="902" customFormat="1" ht="25.5" x14ac:dyDescent="0.25">
      <c r="A29" s="903">
        <v>4</v>
      </c>
      <c r="B29" s="904" t="s">
        <v>239</v>
      </c>
      <c r="C29" s="904" t="s">
        <v>240</v>
      </c>
      <c r="D29" s="905" t="s">
        <v>544</v>
      </c>
      <c r="E29" s="906"/>
      <c r="F29" s="907" t="s">
        <v>172</v>
      </c>
      <c r="G29" s="907">
        <v>290.77</v>
      </c>
      <c r="H29" s="908" t="s">
        <v>78</v>
      </c>
      <c r="I29" s="907" t="s">
        <v>114</v>
      </c>
      <c r="J29" s="905" t="s">
        <v>290</v>
      </c>
      <c r="K29" s="905" t="s">
        <v>284</v>
      </c>
      <c r="L29" s="909" t="s">
        <v>10</v>
      </c>
      <c r="M29" s="910">
        <v>1</v>
      </c>
      <c r="N29" s="348"/>
      <c r="O29" s="349"/>
      <c r="P29" s="619">
        <f t="shared" si="12"/>
        <v>0</v>
      </c>
      <c r="Q29" s="911">
        <f t="shared" si="1"/>
        <v>0</v>
      </c>
      <c r="R29" s="621"/>
      <c r="S29" s="622"/>
      <c r="T29" s="912"/>
      <c r="U29" s="895"/>
      <c r="V29" s="913" t="e">
        <f t="shared" si="2"/>
        <v>#DIV/0!</v>
      </c>
      <c r="W29" s="914" t="e">
        <f t="shared" si="3"/>
        <v>#DIV/0!</v>
      </c>
      <c r="X29" s="915"/>
      <c r="Y29" s="895"/>
      <c r="Z29" s="912"/>
      <c r="AA29" s="895"/>
      <c r="AB29" s="913" t="e">
        <f t="shared" si="4"/>
        <v>#DIV/0!</v>
      </c>
      <c r="AC29" s="914" t="e">
        <f t="shared" si="5"/>
        <v>#DIV/0!</v>
      </c>
      <c r="AD29" s="915"/>
      <c r="AE29" s="895"/>
      <c r="AF29" s="912"/>
      <c r="AG29" s="895"/>
      <c r="AH29" s="913" t="e">
        <f t="shared" si="6"/>
        <v>#DIV/0!</v>
      </c>
      <c r="AI29" s="914" t="e">
        <f t="shared" si="7"/>
        <v>#DIV/0!</v>
      </c>
      <c r="AJ29" s="915"/>
      <c r="AK29" s="895"/>
      <c r="AL29" s="912"/>
      <c r="AM29" s="895"/>
      <c r="AN29" s="913" t="e">
        <f t="shared" si="8"/>
        <v>#DIV/0!</v>
      </c>
      <c r="AO29" s="914" t="e">
        <f t="shared" si="9"/>
        <v>#DIV/0!</v>
      </c>
      <c r="AP29" s="915"/>
      <c r="AQ29" s="895"/>
      <c r="AR29" s="912"/>
      <c r="AS29" s="895"/>
      <c r="AT29" s="913" t="e">
        <f t="shared" si="10"/>
        <v>#DIV/0!</v>
      </c>
      <c r="AU29" s="914" t="e">
        <f t="shared" si="11"/>
        <v>#DIV/0!</v>
      </c>
      <c r="AV29" s="915"/>
      <c r="AW29" s="895"/>
      <c r="AX29" s="912"/>
    </row>
    <row r="30" spans="1:50" s="902" customFormat="1" ht="26.25" thickBot="1" x14ac:dyDescent="0.3">
      <c r="A30" s="917">
        <v>4</v>
      </c>
      <c r="B30" s="918" t="s">
        <v>239</v>
      </c>
      <c r="C30" s="918" t="s">
        <v>240</v>
      </c>
      <c r="D30" s="919" t="s">
        <v>544</v>
      </c>
      <c r="E30" s="920"/>
      <c r="F30" s="921" t="s">
        <v>172</v>
      </c>
      <c r="G30" s="921">
        <v>3.05</v>
      </c>
      <c r="H30" s="922" t="s">
        <v>78</v>
      </c>
      <c r="I30" s="921" t="s">
        <v>114</v>
      </c>
      <c r="J30" s="919" t="s">
        <v>290</v>
      </c>
      <c r="K30" s="919" t="s">
        <v>287</v>
      </c>
      <c r="L30" s="923" t="s">
        <v>10</v>
      </c>
      <c r="M30" s="924">
        <v>1</v>
      </c>
      <c r="N30" s="354"/>
      <c r="O30" s="355"/>
      <c r="P30" s="635">
        <f t="shared" si="12"/>
        <v>0</v>
      </c>
      <c r="Q30" s="925">
        <f t="shared" si="1"/>
        <v>0</v>
      </c>
      <c r="R30" s="625"/>
      <c r="S30" s="626"/>
      <c r="T30" s="926"/>
      <c r="U30" s="895"/>
      <c r="V30" s="927" t="e">
        <f t="shared" si="2"/>
        <v>#DIV/0!</v>
      </c>
      <c r="W30" s="928" t="e">
        <f t="shared" si="3"/>
        <v>#DIV/0!</v>
      </c>
      <c r="X30" s="929"/>
      <c r="Y30" s="930"/>
      <c r="Z30" s="926"/>
      <c r="AA30" s="895"/>
      <c r="AB30" s="931" t="e">
        <f t="shared" si="4"/>
        <v>#DIV/0!</v>
      </c>
      <c r="AC30" s="932" t="e">
        <f t="shared" si="5"/>
        <v>#DIV/0!</v>
      </c>
      <c r="AD30" s="929"/>
      <c r="AE30" s="930"/>
      <c r="AF30" s="926"/>
      <c r="AG30" s="895"/>
      <c r="AH30" s="931" t="e">
        <f t="shared" si="6"/>
        <v>#DIV/0!</v>
      </c>
      <c r="AI30" s="932" t="e">
        <f t="shared" si="7"/>
        <v>#DIV/0!</v>
      </c>
      <c r="AJ30" s="929"/>
      <c r="AK30" s="930"/>
      <c r="AL30" s="926"/>
      <c r="AM30" s="895"/>
      <c r="AN30" s="931" t="e">
        <f t="shared" si="8"/>
        <v>#DIV/0!</v>
      </c>
      <c r="AO30" s="932" t="e">
        <f t="shared" si="9"/>
        <v>#DIV/0!</v>
      </c>
      <c r="AP30" s="929"/>
      <c r="AQ30" s="930"/>
      <c r="AR30" s="926"/>
      <c r="AS30" s="895"/>
      <c r="AT30" s="927" t="e">
        <f t="shared" si="10"/>
        <v>#DIV/0!</v>
      </c>
      <c r="AU30" s="928" t="e">
        <f t="shared" si="11"/>
        <v>#DIV/0!</v>
      </c>
      <c r="AV30" s="929"/>
      <c r="AW30" s="930"/>
      <c r="AX30" s="926"/>
    </row>
    <row r="31" spans="1:50" s="902" customFormat="1" ht="25.5" x14ac:dyDescent="0.25">
      <c r="A31" s="885">
        <v>4</v>
      </c>
      <c r="B31" s="886" t="s">
        <v>241</v>
      </c>
      <c r="C31" s="933" t="s">
        <v>242</v>
      </c>
      <c r="D31" s="887" t="s">
        <v>544</v>
      </c>
      <c r="E31" s="888" t="str">
        <f t="shared" ref="E31:E40" si="13">CONCATENATE(C31,I31)</f>
        <v>044007TTPL</v>
      </c>
      <c r="F31" s="889" t="s">
        <v>172</v>
      </c>
      <c r="G31" s="889">
        <v>299.7</v>
      </c>
      <c r="H31" s="890" t="s">
        <v>78</v>
      </c>
      <c r="I31" s="889" t="s">
        <v>114</v>
      </c>
      <c r="J31" s="887" t="s">
        <v>294</v>
      </c>
      <c r="K31" s="887" t="s">
        <v>281</v>
      </c>
      <c r="L31" s="891" t="s">
        <v>10</v>
      </c>
      <c r="M31" s="892">
        <v>1</v>
      </c>
      <c r="N31" s="346"/>
      <c r="O31" s="347"/>
      <c r="P31" s="615">
        <f t="shared" si="12"/>
        <v>0</v>
      </c>
      <c r="Q31" s="893">
        <f t="shared" ref="Q31" si="14">P31/12</f>
        <v>0</v>
      </c>
      <c r="R31" s="617">
        <f>SUM(P31:P35)</f>
        <v>0</v>
      </c>
      <c r="S31" s="618">
        <f>SUM(Q31:Q35)</f>
        <v>0</v>
      </c>
      <c r="T31" s="894"/>
      <c r="U31" s="895"/>
      <c r="V31" s="900" t="e">
        <f t="shared" ref="V31" si="15">P31*$E$11</f>
        <v>#DIV/0!</v>
      </c>
      <c r="W31" s="901" t="e">
        <f t="shared" ref="W31" si="16">V31/12</f>
        <v>#DIV/0!</v>
      </c>
      <c r="X31" s="898" t="e">
        <f>SUM(V31:V35)</f>
        <v>#DIV/0!</v>
      </c>
      <c r="Y31" s="899" t="e">
        <f>SUM(W31:W35)</f>
        <v>#DIV/0!</v>
      </c>
      <c r="Z31" s="894"/>
      <c r="AA31" s="895"/>
      <c r="AB31" s="896" t="e">
        <f t="shared" ref="AB31" si="17">P31*$E$12</f>
        <v>#DIV/0!</v>
      </c>
      <c r="AC31" s="897" t="e">
        <f t="shared" ref="AC31" si="18">AB31/12</f>
        <v>#DIV/0!</v>
      </c>
      <c r="AD31" s="898" t="e">
        <f>SUM(AB31:AB35)</f>
        <v>#DIV/0!</v>
      </c>
      <c r="AE31" s="899" t="e">
        <f>SUM(AC31:AC35)</f>
        <v>#DIV/0!</v>
      </c>
      <c r="AF31" s="894"/>
      <c r="AG31" s="895"/>
      <c r="AH31" s="896" t="e">
        <f t="shared" ref="AH31" si="19">P31*$E$13</f>
        <v>#DIV/0!</v>
      </c>
      <c r="AI31" s="897" t="e">
        <f t="shared" ref="AI31" si="20">AH31/12</f>
        <v>#DIV/0!</v>
      </c>
      <c r="AJ31" s="898" t="e">
        <f>SUM(AH31:AH35)</f>
        <v>#DIV/0!</v>
      </c>
      <c r="AK31" s="899" t="e">
        <f>SUM(AI31:AI35)</f>
        <v>#DIV/0!</v>
      </c>
      <c r="AL31" s="894"/>
      <c r="AM31" s="895"/>
      <c r="AN31" s="896" t="e">
        <f t="shared" ref="AN31" si="21">P31*$E$14</f>
        <v>#DIV/0!</v>
      </c>
      <c r="AO31" s="897" t="e">
        <f t="shared" ref="AO31" si="22">AN31/12</f>
        <v>#DIV/0!</v>
      </c>
      <c r="AP31" s="898" t="e">
        <f>SUM(AN31:AN35)</f>
        <v>#DIV/0!</v>
      </c>
      <c r="AQ31" s="899" t="e">
        <f>SUM(AO31:AO35)</f>
        <v>#DIV/0!</v>
      </c>
      <c r="AR31" s="894"/>
      <c r="AS31" s="895"/>
      <c r="AT31" s="900" t="e">
        <f t="shared" ref="AT31" si="23">P31*$E$15</f>
        <v>#DIV/0!</v>
      </c>
      <c r="AU31" s="901" t="e">
        <f t="shared" ref="AU31" si="24">AT31/12</f>
        <v>#DIV/0!</v>
      </c>
      <c r="AV31" s="898" t="e">
        <f>SUM(AT31:AT35)</f>
        <v>#DIV/0!</v>
      </c>
      <c r="AW31" s="899" t="e">
        <f>SUM(AU31:AU35)</f>
        <v>#DIV/0!</v>
      </c>
      <c r="AX31" s="894"/>
    </row>
    <row r="32" spans="1:50" s="902" customFormat="1" ht="25.5" x14ac:dyDescent="0.25">
      <c r="A32" s="903">
        <v>4</v>
      </c>
      <c r="B32" s="904" t="s">
        <v>241</v>
      </c>
      <c r="C32" s="934" t="s">
        <v>242</v>
      </c>
      <c r="D32" s="905" t="s">
        <v>544</v>
      </c>
      <c r="E32" s="906"/>
      <c r="F32" s="907" t="s">
        <v>172</v>
      </c>
      <c r="G32" s="907">
        <v>214.54</v>
      </c>
      <c r="H32" s="908" t="s">
        <v>78</v>
      </c>
      <c r="I32" s="907" t="s">
        <v>114</v>
      </c>
      <c r="J32" s="905" t="s">
        <v>294</v>
      </c>
      <c r="K32" s="905" t="s">
        <v>282</v>
      </c>
      <c r="L32" s="909" t="s">
        <v>10</v>
      </c>
      <c r="M32" s="910">
        <v>1</v>
      </c>
      <c r="N32" s="348"/>
      <c r="O32" s="349"/>
      <c r="P32" s="619">
        <f t="shared" si="12"/>
        <v>0</v>
      </c>
      <c r="Q32" s="911">
        <f t="shared" ref="Q32:Q65" si="25">P32/12</f>
        <v>0</v>
      </c>
      <c r="R32" s="621"/>
      <c r="S32" s="622"/>
      <c r="T32" s="912"/>
      <c r="U32" s="895"/>
      <c r="V32" s="913" t="e">
        <f t="shared" ref="V32:V65" si="26">P32*$E$11</f>
        <v>#DIV/0!</v>
      </c>
      <c r="W32" s="914" t="e">
        <f t="shared" ref="W32:W65" si="27">V32/12</f>
        <v>#DIV/0!</v>
      </c>
      <c r="X32" s="915"/>
      <c r="Y32" s="895"/>
      <c r="Z32" s="912"/>
      <c r="AA32" s="895"/>
      <c r="AB32" s="913" t="e">
        <f t="shared" ref="AB32:AB65" si="28">P32*$E$12</f>
        <v>#DIV/0!</v>
      </c>
      <c r="AC32" s="914" t="e">
        <f t="shared" ref="AC32:AC65" si="29">AB32/12</f>
        <v>#DIV/0!</v>
      </c>
      <c r="AD32" s="915"/>
      <c r="AE32" s="895"/>
      <c r="AF32" s="912"/>
      <c r="AG32" s="895"/>
      <c r="AH32" s="913" t="e">
        <f t="shared" ref="AH32:AH65" si="30">P32*$E$13</f>
        <v>#DIV/0!</v>
      </c>
      <c r="AI32" s="914" t="e">
        <f t="shared" ref="AI32:AI65" si="31">AH32/12</f>
        <v>#DIV/0!</v>
      </c>
      <c r="AJ32" s="915"/>
      <c r="AK32" s="895"/>
      <c r="AL32" s="912"/>
      <c r="AM32" s="895"/>
      <c r="AN32" s="913" t="e">
        <f t="shared" ref="AN32:AN65" si="32">P32*$E$14</f>
        <v>#DIV/0!</v>
      </c>
      <c r="AO32" s="914" t="e">
        <f t="shared" ref="AO32:AO65" si="33">AN32/12</f>
        <v>#DIV/0!</v>
      </c>
      <c r="AP32" s="915"/>
      <c r="AQ32" s="895"/>
      <c r="AR32" s="912"/>
      <c r="AS32" s="895"/>
      <c r="AT32" s="913" t="e">
        <f t="shared" ref="AT32:AT65" si="34">P32*$E$15</f>
        <v>#DIV/0!</v>
      </c>
      <c r="AU32" s="914" t="e">
        <f t="shared" ref="AU32:AU65" si="35">AT32/12</f>
        <v>#DIV/0!</v>
      </c>
      <c r="AV32" s="915"/>
      <c r="AW32" s="895"/>
      <c r="AX32" s="912"/>
    </row>
    <row r="33" spans="1:50" s="902" customFormat="1" ht="25.5" x14ac:dyDescent="0.25">
      <c r="A33" s="903">
        <v>4</v>
      </c>
      <c r="B33" s="904" t="s">
        <v>241</v>
      </c>
      <c r="C33" s="934" t="s">
        <v>242</v>
      </c>
      <c r="D33" s="905" t="s">
        <v>544</v>
      </c>
      <c r="E33" s="906"/>
      <c r="F33" s="907" t="s">
        <v>172</v>
      </c>
      <c r="G33" s="907">
        <v>88.23</v>
      </c>
      <c r="H33" s="908" t="s">
        <v>78</v>
      </c>
      <c r="I33" s="907" t="s">
        <v>114</v>
      </c>
      <c r="J33" s="905" t="s">
        <v>294</v>
      </c>
      <c r="K33" s="905" t="s">
        <v>283</v>
      </c>
      <c r="L33" s="909" t="s">
        <v>10</v>
      </c>
      <c r="M33" s="910">
        <v>1</v>
      </c>
      <c r="N33" s="348"/>
      <c r="O33" s="349"/>
      <c r="P33" s="619">
        <f t="shared" si="12"/>
        <v>0</v>
      </c>
      <c r="Q33" s="911">
        <f t="shared" si="25"/>
        <v>0</v>
      </c>
      <c r="R33" s="621"/>
      <c r="S33" s="622"/>
      <c r="T33" s="912"/>
      <c r="U33" s="895"/>
      <c r="V33" s="913" t="e">
        <f t="shared" si="26"/>
        <v>#DIV/0!</v>
      </c>
      <c r="W33" s="914" t="e">
        <f t="shared" si="27"/>
        <v>#DIV/0!</v>
      </c>
      <c r="X33" s="915"/>
      <c r="Y33" s="895"/>
      <c r="Z33" s="912"/>
      <c r="AA33" s="895"/>
      <c r="AB33" s="913" t="e">
        <f t="shared" si="28"/>
        <v>#DIV/0!</v>
      </c>
      <c r="AC33" s="914" t="e">
        <f t="shared" si="29"/>
        <v>#DIV/0!</v>
      </c>
      <c r="AD33" s="915"/>
      <c r="AE33" s="895"/>
      <c r="AF33" s="912"/>
      <c r="AG33" s="895"/>
      <c r="AH33" s="913" t="e">
        <f t="shared" si="30"/>
        <v>#DIV/0!</v>
      </c>
      <c r="AI33" s="914" t="e">
        <f t="shared" si="31"/>
        <v>#DIV/0!</v>
      </c>
      <c r="AJ33" s="915"/>
      <c r="AK33" s="895"/>
      <c r="AL33" s="912"/>
      <c r="AM33" s="895"/>
      <c r="AN33" s="913" t="e">
        <f t="shared" si="32"/>
        <v>#DIV/0!</v>
      </c>
      <c r="AO33" s="914" t="e">
        <f t="shared" si="33"/>
        <v>#DIV/0!</v>
      </c>
      <c r="AP33" s="915"/>
      <c r="AQ33" s="895"/>
      <c r="AR33" s="912"/>
      <c r="AS33" s="895"/>
      <c r="AT33" s="913" t="e">
        <f t="shared" si="34"/>
        <v>#DIV/0!</v>
      </c>
      <c r="AU33" s="914" t="e">
        <f t="shared" si="35"/>
        <v>#DIV/0!</v>
      </c>
      <c r="AV33" s="915"/>
      <c r="AW33" s="895"/>
      <c r="AX33" s="912"/>
    </row>
    <row r="34" spans="1:50" s="902" customFormat="1" ht="25.5" x14ac:dyDescent="0.25">
      <c r="A34" s="903">
        <v>4</v>
      </c>
      <c r="B34" s="904" t="s">
        <v>241</v>
      </c>
      <c r="C34" s="934" t="s">
        <v>242</v>
      </c>
      <c r="D34" s="905" t="s">
        <v>544</v>
      </c>
      <c r="E34" s="906"/>
      <c r="F34" s="907" t="s">
        <v>172</v>
      </c>
      <c r="G34" s="907">
        <v>382.31</v>
      </c>
      <c r="H34" s="908" t="s">
        <v>78</v>
      </c>
      <c r="I34" s="907" t="s">
        <v>114</v>
      </c>
      <c r="J34" s="905" t="s">
        <v>294</v>
      </c>
      <c r="K34" s="905" t="s">
        <v>284</v>
      </c>
      <c r="L34" s="909" t="s">
        <v>10</v>
      </c>
      <c r="M34" s="910">
        <v>1</v>
      </c>
      <c r="N34" s="348"/>
      <c r="O34" s="349"/>
      <c r="P34" s="619">
        <f t="shared" si="12"/>
        <v>0</v>
      </c>
      <c r="Q34" s="911">
        <f t="shared" si="25"/>
        <v>0</v>
      </c>
      <c r="R34" s="621"/>
      <c r="S34" s="622"/>
      <c r="T34" s="912"/>
      <c r="U34" s="895"/>
      <c r="V34" s="913" t="e">
        <f t="shared" si="26"/>
        <v>#DIV/0!</v>
      </c>
      <c r="W34" s="914" t="e">
        <f t="shared" si="27"/>
        <v>#DIV/0!</v>
      </c>
      <c r="X34" s="915"/>
      <c r="Y34" s="895"/>
      <c r="Z34" s="912"/>
      <c r="AA34" s="895"/>
      <c r="AB34" s="913" t="e">
        <f t="shared" si="28"/>
        <v>#DIV/0!</v>
      </c>
      <c r="AC34" s="914" t="e">
        <f t="shared" si="29"/>
        <v>#DIV/0!</v>
      </c>
      <c r="AD34" s="915"/>
      <c r="AE34" s="895"/>
      <c r="AF34" s="912"/>
      <c r="AG34" s="895"/>
      <c r="AH34" s="913" t="e">
        <f t="shared" si="30"/>
        <v>#DIV/0!</v>
      </c>
      <c r="AI34" s="914" t="e">
        <f t="shared" si="31"/>
        <v>#DIV/0!</v>
      </c>
      <c r="AJ34" s="915"/>
      <c r="AK34" s="895"/>
      <c r="AL34" s="912"/>
      <c r="AM34" s="895"/>
      <c r="AN34" s="913" t="e">
        <f t="shared" si="32"/>
        <v>#DIV/0!</v>
      </c>
      <c r="AO34" s="914" t="e">
        <f t="shared" si="33"/>
        <v>#DIV/0!</v>
      </c>
      <c r="AP34" s="915"/>
      <c r="AQ34" s="895"/>
      <c r="AR34" s="912"/>
      <c r="AS34" s="895"/>
      <c r="AT34" s="913" t="e">
        <f t="shared" si="34"/>
        <v>#DIV/0!</v>
      </c>
      <c r="AU34" s="914" t="e">
        <f t="shared" si="35"/>
        <v>#DIV/0!</v>
      </c>
      <c r="AV34" s="915"/>
      <c r="AW34" s="895"/>
      <c r="AX34" s="912"/>
    </row>
    <row r="35" spans="1:50" s="902" customFormat="1" ht="26.25" thickBot="1" x14ac:dyDescent="0.3">
      <c r="A35" s="917">
        <v>4</v>
      </c>
      <c r="B35" s="918" t="s">
        <v>241</v>
      </c>
      <c r="C35" s="935" t="s">
        <v>242</v>
      </c>
      <c r="D35" s="919" t="s">
        <v>544</v>
      </c>
      <c r="E35" s="920"/>
      <c r="F35" s="921" t="s">
        <v>172</v>
      </c>
      <c r="G35" s="921">
        <v>3.37</v>
      </c>
      <c r="H35" s="922" t="s">
        <v>78</v>
      </c>
      <c r="I35" s="921" t="s">
        <v>114</v>
      </c>
      <c r="J35" s="919" t="s">
        <v>294</v>
      </c>
      <c r="K35" s="919" t="s">
        <v>287</v>
      </c>
      <c r="L35" s="923" t="s">
        <v>10</v>
      </c>
      <c r="M35" s="924">
        <v>1</v>
      </c>
      <c r="N35" s="354"/>
      <c r="O35" s="355"/>
      <c r="P35" s="635">
        <f t="shared" si="12"/>
        <v>0</v>
      </c>
      <c r="Q35" s="925">
        <f t="shared" si="25"/>
        <v>0</v>
      </c>
      <c r="R35" s="625"/>
      <c r="S35" s="626"/>
      <c r="T35" s="926"/>
      <c r="U35" s="895"/>
      <c r="V35" s="931" t="e">
        <f t="shared" si="26"/>
        <v>#DIV/0!</v>
      </c>
      <c r="W35" s="932" t="e">
        <f t="shared" si="27"/>
        <v>#DIV/0!</v>
      </c>
      <c r="X35" s="929"/>
      <c r="Y35" s="930"/>
      <c r="Z35" s="926"/>
      <c r="AA35" s="895"/>
      <c r="AB35" s="927" t="e">
        <f t="shared" si="28"/>
        <v>#DIV/0!</v>
      </c>
      <c r="AC35" s="928" t="e">
        <f t="shared" si="29"/>
        <v>#DIV/0!</v>
      </c>
      <c r="AD35" s="929"/>
      <c r="AE35" s="930"/>
      <c r="AF35" s="926"/>
      <c r="AG35" s="895"/>
      <c r="AH35" s="927" t="e">
        <f t="shared" si="30"/>
        <v>#DIV/0!</v>
      </c>
      <c r="AI35" s="928" t="e">
        <f t="shared" si="31"/>
        <v>#DIV/0!</v>
      </c>
      <c r="AJ35" s="929"/>
      <c r="AK35" s="930"/>
      <c r="AL35" s="926"/>
      <c r="AM35" s="895"/>
      <c r="AN35" s="927" t="e">
        <f t="shared" si="32"/>
        <v>#DIV/0!</v>
      </c>
      <c r="AO35" s="936" t="e">
        <f t="shared" si="33"/>
        <v>#DIV/0!</v>
      </c>
      <c r="AP35" s="929"/>
      <c r="AQ35" s="930"/>
      <c r="AR35" s="926"/>
      <c r="AS35" s="895"/>
      <c r="AT35" s="931" t="e">
        <f t="shared" si="34"/>
        <v>#DIV/0!</v>
      </c>
      <c r="AU35" s="932" t="e">
        <f t="shared" si="35"/>
        <v>#DIV/0!</v>
      </c>
      <c r="AV35" s="929"/>
      <c r="AW35" s="930"/>
      <c r="AX35" s="926"/>
    </row>
    <row r="36" spans="1:50" s="902" customFormat="1" ht="25.5" x14ac:dyDescent="0.25">
      <c r="A36" s="885">
        <v>4</v>
      </c>
      <c r="B36" s="886" t="s">
        <v>243</v>
      </c>
      <c r="C36" s="933" t="s">
        <v>244</v>
      </c>
      <c r="D36" s="887" t="s">
        <v>544</v>
      </c>
      <c r="E36" s="888" t="str">
        <f t="shared" si="13"/>
        <v>044008TTPL</v>
      </c>
      <c r="F36" s="889" t="s">
        <v>173</v>
      </c>
      <c r="G36" s="889">
        <v>62.1</v>
      </c>
      <c r="H36" s="890" t="s">
        <v>78</v>
      </c>
      <c r="I36" s="889" t="s">
        <v>114</v>
      </c>
      <c r="J36" s="887" t="s">
        <v>280</v>
      </c>
      <c r="K36" s="887" t="s">
        <v>281</v>
      </c>
      <c r="L36" s="891" t="s">
        <v>10</v>
      </c>
      <c r="M36" s="892">
        <v>1</v>
      </c>
      <c r="N36" s="346"/>
      <c r="O36" s="347"/>
      <c r="P36" s="615">
        <f t="shared" si="12"/>
        <v>0</v>
      </c>
      <c r="Q36" s="893">
        <f t="shared" si="25"/>
        <v>0</v>
      </c>
      <c r="R36" s="617">
        <f>SUM(P36:P39)</f>
        <v>0</v>
      </c>
      <c r="S36" s="618">
        <f>SUM(Q36:Q39)</f>
        <v>0</v>
      </c>
      <c r="T36" s="894"/>
      <c r="U36" s="895"/>
      <c r="V36" s="896" t="e">
        <f t="shared" si="26"/>
        <v>#DIV/0!</v>
      </c>
      <c r="W36" s="897" t="e">
        <f t="shared" si="27"/>
        <v>#DIV/0!</v>
      </c>
      <c r="X36" s="898" t="e">
        <f>SUM(V36:V39)</f>
        <v>#DIV/0!</v>
      </c>
      <c r="Y36" s="899" t="e">
        <f>SUM(W36:W39)</f>
        <v>#DIV/0!</v>
      </c>
      <c r="Z36" s="894"/>
      <c r="AA36" s="895"/>
      <c r="AB36" s="896" t="e">
        <f t="shared" si="28"/>
        <v>#DIV/0!</v>
      </c>
      <c r="AC36" s="897" t="e">
        <f t="shared" si="29"/>
        <v>#DIV/0!</v>
      </c>
      <c r="AD36" s="898" t="e">
        <f>SUM(AB36:AB39)</f>
        <v>#DIV/0!</v>
      </c>
      <c r="AE36" s="899" t="e">
        <f>SUM(AC36:AC39)</f>
        <v>#DIV/0!</v>
      </c>
      <c r="AF36" s="894"/>
      <c r="AG36" s="895"/>
      <c r="AH36" s="900" t="e">
        <f t="shared" si="30"/>
        <v>#DIV/0!</v>
      </c>
      <c r="AI36" s="901" t="e">
        <f t="shared" si="31"/>
        <v>#DIV/0!</v>
      </c>
      <c r="AJ36" s="898" t="e">
        <f>SUM(AH36:AH39)</f>
        <v>#DIV/0!</v>
      </c>
      <c r="AK36" s="899" t="e">
        <f>SUM(AI36:AI39)</f>
        <v>#DIV/0!</v>
      </c>
      <c r="AL36" s="894"/>
      <c r="AM36" s="895"/>
      <c r="AN36" s="900" t="e">
        <f t="shared" si="32"/>
        <v>#DIV/0!</v>
      </c>
      <c r="AO36" s="901" t="e">
        <f t="shared" si="33"/>
        <v>#DIV/0!</v>
      </c>
      <c r="AP36" s="898" t="e">
        <f>SUM(AN36:AN39)</f>
        <v>#DIV/0!</v>
      </c>
      <c r="AQ36" s="899" t="e">
        <f>SUM(AO36:AO39)</f>
        <v>#DIV/0!</v>
      </c>
      <c r="AR36" s="894"/>
      <c r="AS36" s="895"/>
      <c r="AT36" s="896" t="e">
        <f t="shared" si="34"/>
        <v>#DIV/0!</v>
      </c>
      <c r="AU36" s="897" t="e">
        <f t="shared" si="35"/>
        <v>#DIV/0!</v>
      </c>
      <c r="AV36" s="898" t="e">
        <f>SUM(AT36:AT39)</f>
        <v>#DIV/0!</v>
      </c>
      <c r="AW36" s="899" t="e">
        <f>SUM(AU36:AU39)</f>
        <v>#DIV/0!</v>
      </c>
      <c r="AX36" s="894"/>
    </row>
    <row r="37" spans="1:50" s="902" customFormat="1" ht="25.5" x14ac:dyDescent="0.25">
      <c r="A37" s="903">
        <v>4</v>
      </c>
      <c r="B37" s="904" t="s">
        <v>243</v>
      </c>
      <c r="C37" s="934" t="s">
        <v>244</v>
      </c>
      <c r="D37" s="905" t="s">
        <v>544</v>
      </c>
      <c r="E37" s="906"/>
      <c r="F37" s="907" t="s">
        <v>173</v>
      </c>
      <c r="G37" s="907">
        <v>36.799999999999997</v>
      </c>
      <c r="H37" s="908" t="s">
        <v>78</v>
      </c>
      <c r="I37" s="907" t="s">
        <v>114</v>
      </c>
      <c r="J37" s="905" t="s">
        <v>280</v>
      </c>
      <c r="K37" s="905" t="s">
        <v>282</v>
      </c>
      <c r="L37" s="909" t="s">
        <v>10</v>
      </c>
      <c r="M37" s="910">
        <v>1</v>
      </c>
      <c r="N37" s="348"/>
      <c r="O37" s="349"/>
      <c r="P37" s="619">
        <f t="shared" si="12"/>
        <v>0</v>
      </c>
      <c r="Q37" s="911">
        <f t="shared" si="25"/>
        <v>0</v>
      </c>
      <c r="R37" s="621"/>
      <c r="S37" s="622"/>
      <c r="T37" s="912"/>
      <c r="U37" s="895"/>
      <c r="V37" s="913" t="e">
        <f t="shared" si="26"/>
        <v>#DIV/0!</v>
      </c>
      <c r="W37" s="914" t="e">
        <f t="shared" si="27"/>
        <v>#DIV/0!</v>
      </c>
      <c r="X37" s="915"/>
      <c r="Y37" s="895"/>
      <c r="Z37" s="912"/>
      <c r="AA37" s="895"/>
      <c r="AB37" s="913" t="e">
        <f t="shared" si="28"/>
        <v>#DIV/0!</v>
      </c>
      <c r="AC37" s="914" t="e">
        <f t="shared" si="29"/>
        <v>#DIV/0!</v>
      </c>
      <c r="AD37" s="915"/>
      <c r="AE37" s="895"/>
      <c r="AF37" s="912"/>
      <c r="AG37" s="895"/>
      <c r="AH37" s="913" t="e">
        <f t="shared" si="30"/>
        <v>#DIV/0!</v>
      </c>
      <c r="AI37" s="914" t="e">
        <f t="shared" si="31"/>
        <v>#DIV/0!</v>
      </c>
      <c r="AJ37" s="915"/>
      <c r="AK37" s="895"/>
      <c r="AL37" s="912"/>
      <c r="AM37" s="895"/>
      <c r="AN37" s="913" t="e">
        <f t="shared" si="32"/>
        <v>#DIV/0!</v>
      </c>
      <c r="AO37" s="901" t="e">
        <f t="shared" si="33"/>
        <v>#DIV/0!</v>
      </c>
      <c r="AP37" s="915"/>
      <c r="AQ37" s="895"/>
      <c r="AR37" s="912"/>
      <c r="AS37" s="895"/>
      <c r="AT37" s="913" t="e">
        <f t="shared" si="34"/>
        <v>#DIV/0!</v>
      </c>
      <c r="AU37" s="914" t="e">
        <f t="shared" si="35"/>
        <v>#DIV/0!</v>
      </c>
      <c r="AV37" s="915"/>
      <c r="AW37" s="895"/>
      <c r="AX37" s="912"/>
    </row>
    <row r="38" spans="1:50" s="902" customFormat="1" ht="25.5" x14ac:dyDescent="0.25">
      <c r="A38" s="903">
        <v>4</v>
      </c>
      <c r="B38" s="904" t="s">
        <v>243</v>
      </c>
      <c r="C38" s="934" t="s">
        <v>244</v>
      </c>
      <c r="D38" s="905" t="s">
        <v>544</v>
      </c>
      <c r="E38" s="906"/>
      <c r="F38" s="907" t="s">
        <v>172</v>
      </c>
      <c r="G38" s="907">
        <v>54.54</v>
      </c>
      <c r="H38" s="908" t="s">
        <v>78</v>
      </c>
      <c r="I38" s="907" t="s">
        <v>114</v>
      </c>
      <c r="J38" s="905" t="s">
        <v>280</v>
      </c>
      <c r="K38" s="905" t="s">
        <v>283</v>
      </c>
      <c r="L38" s="909" t="s">
        <v>10</v>
      </c>
      <c r="M38" s="910">
        <v>1</v>
      </c>
      <c r="N38" s="348"/>
      <c r="O38" s="349"/>
      <c r="P38" s="619">
        <f t="shared" si="12"/>
        <v>0</v>
      </c>
      <c r="Q38" s="911">
        <f t="shared" si="25"/>
        <v>0</v>
      </c>
      <c r="R38" s="621"/>
      <c r="S38" s="622"/>
      <c r="T38" s="912"/>
      <c r="U38" s="895"/>
      <c r="V38" s="913" t="e">
        <f t="shared" si="26"/>
        <v>#DIV/0!</v>
      </c>
      <c r="W38" s="914" t="e">
        <f t="shared" si="27"/>
        <v>#DIV/0!</v>
      </c>
      <c r="X38" s="915"/>
      <c r="Y38" s="895"/>
      <c r="Z38" s="912"/>
      <c r="AA38" s="895"/>
      <c r="AB38" s="913" t="e">
        <f t="shared" si="28"/>
        <v>#DIV/0!</v>
      </c>
      <c r="AC38" s="914" t="e">
        <f t="shared" si="29"/>
        <v>#DIV/0!</v>
      </c>
      <c r="AD38" s="915"/>
      <c r="AE38" s="895"/>
      <c r="AF38" s="912"/>
      <c r="AG38" s="895"/>
      <c r="AH38" s="913" t="e">
        <f t="shared" si="30"/>
        <v>#DIV/0!</v>
      </c>
      <c r="AI38" s="914" t="e">
        <f t="shared" si="31"/>
        <v>#DIV/0!</v>
      </c>
      <c r="AJ38" s="915"/>
      <c r="AK38" s="895"/>
      <c r="AL38" s="912"/>
      <c r="AM38" s="895"/>
      <c r="AN38" s="913" t="e">
        <f t="shared" si="32"/>
        <v>#DIV/0!</v>
      </c>
      <c r="AO38" s="901" t="e">
        <f t="shared" si="33"/>
        <v>#DIV/0!</v>
      </c>
      <c r="AP38" s="915"/>
      <c r="AQ38" s="895"/>
      <c r="AR38" s="912"/>
      <c r="AS38" s="895"/>
      <c r="AT38" s="913" t="e">
        <f t="shared" si="34"/>
        <v>#DIV/0!</v>
      </c>
      <c r="AU38" s="914" t="e">
        <f t="shared" si="35"/>
        <v>#DIV/0!</v>
      </c>
      <c r="AV38" s="915"/>
      <c r="AW38" s="895"/>
      <c r="AX38" s="912"/>
    </row>
    <row r="39" spans="1:50" s="902" customFormat="1" ht="26.25" thickBot="1" x14ac:dyDescent="0.3">
      <c r="A39" s="917">
        <v>4</v>
      </c>
      <c r="B39" s="918" t="s">
        <v>243</v>
      </c>
      <c r="C39" s="935" t="s">
        <v>244</v>
      </c>
      <c r="D39" s="919" t="s">
        <v>544</v>
      </c>
      <c r="E39" s="920"/>
      <c r="F39" s="921" t="s">
        <v>177</v>
      </c>
      <c r="G39" s="921">
        <v>309.29000000000002</v>
      </c>
      <c r="H39" s="922" t="s">
        <v>78</v>
      </c>
      <c r="I39" s="921" t="s">
        <v>114</v>
      </c>
      <c r="J39" s="919" t="s">
        <v>285</v>
      </c>
      <c r="K39" s="919" t="s">
        <v>290</v>
      </c>
      <c r="L39" s="923" t="s">
        <v>10</v>
      </c>
      <c r="M39" s="924">
        <v>1</v>
      </c>
      <c r="N39" s="354"/>
      <c r="O39" s="355"/>
      <c r="P39" s="635">
        <f t="shared" si="12"/>
        <v>0</v>
      </c>
      <c r="Q39" s="925">
        <f t="shared" si="25"/>
        <v>0</v>
      </c>
      <c r="R39" s="625"/>
      <c r="S39" s="626"/>
      <c r="T39" s="926"/>
      <c r="U39" s="895"/>
      <c r="V39" s="927" t="e">
        <f t="shared" si="26"/>
        <v>#DIV/0!</v>
      </c>
      <c r="W39" s="928" t="e">
        <f t="shared" si="27"/>
        <v>#DIV/0!</v>
      </c>
      <c r="X39" s="929"/>
      <c r="Y39" s="930"/>
      <c r="Z39" s="926"/>
      <c r="AA39" s="895"/>
      <c r="AB39" s="927" t="e">
        <f t="shared" si="28"/>
        <v>#DIV/0!</v>
      </c>
      <c r="AC39" s="928" t="e">
        <f t="shared" si="29"/>
        <v>#DIV/0!</v>
      </c>
      <c r="AD39" s="929"/>
      <c r="AE39" s="930"/>
      <c r="AF39" s="926"/>
      <c r="AG39" s="895"/>
      <c r="AH39" s="931" t="e">
        <f t="shared" si="30"/>
        <v>#DIV/0!</v>
      </c>
      <c r="AI39" s="932" t="e">
        <f t="shared" si="31"/>
        <v>#DIV/0!</v>
      </c>
      <c r="AJ39" s="929"/>
      <c r="AK39" s="930"/>
      <c r="AL39" s="926"/>
      <c r="AM39" s="895"/>
      <c r="AN39" s="931" t="e">
        <f t="shared" si="32"/>
        <v>#DIV/0!</v>
      </c>
      <c r="AO39" s="937" t="e">
        <f t="shared" si="33"/>
        <v>#DIV/0!</v>
      </c>
      <c r="AP39" s="929"/>
      <c r="AQ39" s="930"/>
      <c r="AR39" s="926"/>
      <c r="AS39" s="895"/>
      <c r="AT39" s="927" t="e">
        <f t="shared" si="34"/>
        <v>#DIV/0!</v>
      </c>
      <c r="AU39" s="936" t="e">
        <f t="shared" si="35"/>
        <v>#DIV/0!</v>
      </c>
      <c r="AV39" s="929"/>
      <c r="AW39" s="930"/>
      <c r="AX39" s="926"/>
    </row>
    <row r="40" spans="1:50" s="902" customFormat="1" ht="25.5" x14ac:dyDescent="0.25">
      <c r="A40" s="885">
        <v>4</v>
      </c>
      <c r="B40" s="886" t="s">
        <v>245</v>
      </c>
      <c r="C40" s="933" t="s">
        <v>246</v>
      </c>
      <c r="D40" s="887" t="s">
        <v>544</v>
      </c>
      <c r="E40" s="888" t="str">
        <f t="shared" si="13"/>
        <v>044009TTVE</v>
      </c>
      <c r="F40" s="889" t="s">
        <v>194</v>
      </c>
      <c r="G40" s="889">
        <v>2.29</v>
      </c>
      <c r="H40" s="890" t="s">
        <v>78</v>
      </c>
      <c r="I40" s="889" t="s">
        <v>116</v>
      </c>
      <c r="J40" s="887" t="s">
        <v>280</v>
      </c>
      <c r="K40" s="887" t="s">
        <v>295</v>
      </c>
      <c r="L40" s="891" t="s">
        <v>10</v>
      </c>
      <c r="M40" s="892">
        <v>1</v>
      </c>
      <c r="N40" s="346"/>
      <c r="O40" s="347"/>
      <c r="P40" s="615">
        <f t="shared" si="12"/>
        <v>0</v>
      </c>
      <c r="Q40" s="893">
        <f t="shared" si="25"/>
        <v>0</v>
      </c>
      <c r="R40" s="617">
        <f>SUM(P40:P47)</f>
        <v>0</v>
      </c>
      <c r="S40" s="618">
        <f>SUM(Q40:Q47)</f>
        <v>0</v>
      </c>
      <c r="T40" s="894"/>
      <c r="U40" s="895"/>
      <c r="V40" s="896" t="e">
        <f t="shared" si="26"/>
        <v>#DIV/0!</v>
      </c>
      <c r="W40" s="897" t="e">
        <f t="shared" si="27"/>
        <v>#DIV/0!</v>
      </c>
      <c r="X40" s="898" t="e">
        <f>SUM(V40:V47)</f>
        <v>#DIV/0!</v>
      </c>
      <c r="Y40" s="899" t="e">
        <f>SUM(W40:W47)</f>
        <v>#DIV/0!</v>
      </c>
      <c r="Z40" s="894"/>
      <c r="AA40" s="895"/>
      <c r="AB40" s="896" t="e">
        <f t="shared" si="28"/>
        <v>#DIV/0!</v>
      </c>
      <c r="AC40" s="897" t="e">
        <f t="shared" si="29"/>
        <v>#DIV/0!</v>
      </c>
      <c r="AD40" s="898" t="e">
        <f>SUM(AB40:AB47)</f>
        <v>#DIV/0!</v>
      </c>
      <c r="AE40" s="899" t="e">
        <f>SUM(AC40:AC47)</f>
        <v>#DIV/0!</v>
      </c>
      <c r="AF40" s="894"/>
      <c r="AG40" s="895"/>
      <c r="AH40" s="896" t="e">
        <f t="shared" si="30"/>
        <v>#DIV/0!</v>
      </c>
      <c r="AI40" s="897" t="e">
        <f t="shared" si="31"/>
        <v>#DIV/0!</v>
      </c>
      <c r="AJ40" s="898" t="e">
        <f>SUM(AH40:AH47)</f>
        <v>#DIV/0!</v>
      </c>
      <c r="AK40" s="899" t="e">
        <f>SUM(AI40:AI47)</f>
        <v>#DIV/0!</v>
      </c>
      <c r="AL40" s="894"/>
      <c r="AM40" s="895"/>
      <c r="AN40" s="896" t="e">
        <f t="shared" si="32"/>
        <v>#DIV/0!</v>
      </c>
      <c r="AO40" s="897" t="e">
        <f t="shared" si="33"/>
        <v>#DIV/0!</v>
      </c>
      <c r="AP40" s="898" t="e">
        <f>SUM(AN40:AN47)</f>
        <v>#DIV/0!</v>
      </c>
      <c r="AQ40" s="899" t="e">
        <f>SUM(AO40:AO47)</f>
        <v>#DIV/0!</v>
      </c>
      <c r="AR40" s="894"/>
      <c r="AS40" s="895"/>
      <c r="AT40" s="896" t="e">
        <f t="shared" si="34"/>
        <v>#DIV/0!</v>
      </c>
      <c r="AU40" s="897" t="e">
        <f t="shared" si="35"/>
        <v>#DIV/0!</v>
      </c>
      <c r="AV40" s="898" t="e">
        <f>SUM(AT40:AT47)</f>
        <v>#DIV/0!</v>
      </c>
      <c r="AW40" s="899" t="e">
        <f>SUM(AU40:AU47)</f>
        <v>#DIV/0!</v>
      </c>
      <c r="AX40" s="894"/>
    </row>
    <row r="41" spans="1:50" s="902" customFormat="1" ht="25.5" x14ac:dyDescent="0.25">
      <c r="A41" s="903">
        <v>4</v>
      </c>
      <c r="B41" s="904" t="s">
        <v>245</v>
      </c>
      <c r="C41" s="934" t="s">
        <v>246</v>
      </c>
      <c r="D41" s="905" t="s">
        <v>544</v>
      </c>
      <c r="E41" s="906"/>
      <c r="F41" s="907" t="s">
        <v>194</v>
      </c>
      <c r="G41" s="907">
        <v>2.2999999999999998</v>
      </c>
      <c r="H41" s="908" t="s">
        <v>78</v>
      </c>
      <c r="I41" s="907" t="s">
        <v>116</v>
      </c>
      <c r="J41" s="905" t="s">
        <v>280</v>
      </c>
      <c r="K41" s="905" t="s">
        <v>296</v>
      </c>
      <c r="L41" s="909" t="s">
        <v>10</v>
      </c>
      <c r="M41" s="910">
        <v>1</v>
      </c>
      <c r="N41" s="348"/>
      <c r="O41" s="349"/>
      <c r="P41" s="619">
        <f t="shared" si="12"/>
        <v>0</v>
      </c>
      <c r="Q41" s="911">
        <f t="shared" si="25"/>
        <v>0</v>
      </c>
      <c r="R41" s="621"/>
      <c r="S41" s="622"/>
      <c r="T41" s="912"/>
      <c r="U41" s="895"/>
      <c r="V41" s="913" t="e">
        <f t="shared" si="26"/>
        <v>#DIV/0!</v>
      </c>
      <c r="W41" s="914" t="e">
        <f t="shared" si="27"/>
        <v>#DIV/0!</v>
      </c>
      <c r="X41" s="915"/>
      <c r="Y41" s="895"/>
      <c r="Z41" s="912"/>
      <c r="AA41" s="895"/>
      <c r="AB41" s="913" t="e">
        <f t="shared" si="28"/>
        <v>#DIV/0!</v>
      </c>
      <c r="AC41" s="914" t="e">
        <f t="shared" si="29"/>
        <v>#DIV/0!</v>
      </c>
      <c r="AD41" s="915"/>
      <c r="AE41" s="895"/>
      <c r="AF41" s="912"/>
      <c r="AG41" s="895"/>
      <c r="AH41" s="913" t="e">
        <f t="shared" si="30"/>
        <v>#DIV/0!</v>
      </c>
      <c r="AI41" s="901" t="e">
        <f t="shared" si="31"/>
        <v>#DIV/0!</v>
      </c>
      <c r="AJ41" s="915"/>
      <c r="AK41" s="895"/>
      <c r="AL41" s="912"/>
      <c r="AM41" s="895"/>
      <c r="AN41" s="913" t="e">
        <f t="shared" si="32"/>
        <v>#DIV/0!</v>
      </c>
      <c r="AO41" s="901" t="e">
        <f t="shared" si="33"/>
        <v>#DIV/0!</v>
      </c>
      <c r="AP41" s="915"/>
      <c r="AQ41" s="895"/>
      <c r="AR41" s="912"/>
      <c r="AS41" s="895"/>
      <c r="AT41" s="913" t="e">
        <f t="shared" si="34"/>
        <v>#DIV/0!</v>
      </c>
      <c r="AU41" s="901" t="e">
        <f t="shared" si="35"/>
        <v>#DIV/0!</v>
      </c>
      <c r="AV41" s="915"/>
      <c r="AW41" s="895"/>
      <c r="AX41" s="912"/>
    </row>
    <row r="42" spans="1:50" s="902" customFormat="1" ht="25.5" x14ac:dyDescent="0.25">
      <c r="A42" s="903">
        <v>4</v>
      </c>
      <c r="B42" s="904" t="s">
        <v>245</v>
      </c>
      <c r="C42" s="934" t="s">
        <v>246</v>
      </c>
      <c r="D42" s="905" t="s">
        <v>544</v>
      </c>
      <c r="E42" s="906"/>
      <c r="F42" s="907" t="s">
        <v>194</v>
      </c>
      <c r="G42" s="907">
        <v>4.83</v>
      </c>
      <c r="H42" s="908" t="s">
        <v>78</v>
      </c>
      <c r="I42" s="907" t="s">
        <v>116</v>
      </c>
      <c r="J42" s="905" t="s">
        <v>280</v>
      </c>
      <c r="K42" s="905" t="s">
        <v>297</v>
      </c>
      <c r="L42" s="909" t="s">
        <v>10</v>
      </c>
      <c r="M42" s="910">
        <v>1</v>
      </c>
      <c r="N42" s="348"/>
      <c r="O42" s="349"/>
      <c r="P42" s="619">
        <f t="shared" si="12"/>
        <v>0</v>
      </c>
      <c r="Q42" s="911">
        <f t="shared" si="25"/>
        <v>0</v>
      </c>
      <c r="R42" s="621"/>
      <c r="S42" s="622"/>
      <c r="T42" s="912"/>
      <c r="U42" s="895"/>
      <c r="V42" s="913" t="e">
        <f t="shared" si="26"/>
        <v>#DIV/0!</v>
      </c>
      <c r="W42" s="914" t="e">
        <f t="shared" si="27"/>
        <v>#DIV/0!</v>
      </c>
      <c r="X42" s="915"/>
      <c r="Y42" s="895"/>
      <c r="Z42" s="912"/>
      <c r="AA42" s="895"/>
      <c r="AB42" s="913" t="e">
        <f t="shared" si="28"/>
        <v>#DIV/0!</v>
      </c>
      <c r="AC42" s="914" t="e">
        <f t="shared" si="29"/>
        <v>#DIV/0!</v>
      </c>
      <c r="AD42" s="915"/>
      <c r="AE42" s="895"/>
      <c r="AF42" s="912"/>
      <c r="AG42" s="895"/>
      <c r="AH42" s="913" t="e">
        <f t="shared" si="30"/>
        <v>#DIV/0!</v>
      </c>
      <c r="AI42" s="901" t="e">
        <f t="shared" si="31"/>
        <v>#DIV/0!</v>
      </c>
      <c r="AJ42" s="915"/>
      <c r="AK42" s="895"/>
      <c r="AL42" s="912"/>
      <c r="AM42" s="895"/>
      <c r="AN42" s="913" t="e">
        <f t="shared" si="32"/>
        <v>#DIV/0!</v>
      </c>
      <c r="AO42" s="901" t="e">
        <f t="shared" si="33"/>
        <v>#DIV/0!</v>
      </c>
      <c r="AP42" s="915"/>
      <c r="AQ42" s="895"/>
      <c r="AR42" s="912"/>
      <c r="AS42" s="895"/>
      <c r="AT42" s="913" t="e">
        <f t="shared" si="34"/>
        <v>#DIV/0!</v>
      </c>
      <c r="AU42" s="901" t="e">
        <f t="shared" si="35"/>
        <v>#DIV/0!</v>
      </c>
      <c r="AV42" s="915"/>
      <c r="AW42" s="895"/>
      <c r="AX42" s="912"/>
    </row>
    <row r="43" spans="1:50" s="902" customFormat="1" ht="25.5" x14ac:dyDescent="0.25">
      <c r="A43" s="903">
        <v>4</v>
      </c>
      <c r="B43" s="904" t="s">
        <v>245</v>
      </c>
      <c r="C43" s="934" t="s">
        <v>246</v>
      </c>
      <c r="D43" s="905" t="s">
        <v>544</v>
      </c>
      <c r="E43" s="906"/>
      <c r="F43" s="907" t="s">
        <v>194</v>
      </c>
      <c r="G43" s="907">
        <v>4.83</v>
      </c>
      <c r="H43" s="908" t="s">
        <v>78</v>
      </c>
      <c r="I43" s="907" t="s">
        <v>116</v>
      </c>
      <c r="J43" s="905" t="s">
        <v>280</v>
      </c>
      <c r="K43" s="905" t="s">
        <v>298</v>
      </c>
      <c r="L43" s="909" t="s">
        <v>10</v>
      </c>
      <c r="M43" s="910">
        <v>1</v>
      </c>
      <c r="N43" s="348"/>
      <c r="O43" s="349"/>
      <c r="P43" s="619">
        <f t="shared" si="12"/>
        <v>0</v>
      </c>
      <c r="Q43" s="911">
        <f t="shared" si="25"/>
        <v>0</v>
      </c>
      <c r="R43" s="621"/>
      <c r="S43" s="622"/>
      <c r="T43" s="912"/>
      <c r="U43" s="895"/>
      <c r="V43" s="913" t="e">
        <f t="shared" si="26"/>
        <v>#DIV/0!</v>
      </c>
      <c r="W43" s="914" t="e">
        <f t="shared" si="27"/>
        <v>#DIV/0!</v>
      </c>
      <c r="X43" s="915"/>
      <c r="Y43" s="895"/>
      <c r="Z43" s="912"/>
      <c r="AA43" s="895"/>
      <c r="AB43" s="913" t="e">
        <f t="shared" si="28"/>
        <v>#DIV/0!</v>
      </c>
      <c r="AC43" s="914" t="e">
        <f t="shared" si="29"/>
        <v>#DIV/0!</v>
      </c>
      <c r="AD43" s="915"/>
      <c r="AE43" s="895"/>
      <c r="AF43" s="912"/>
      <c r="AG43" s="895"/>
      <c r="AH43" s="913" t="e">
        <f t="shared" si="30"/>
        <v>#DIV/0!</v>
      </c>
      <c r="AI43" s="901" t="e">
        <f t="shared" si="31"/>
        <v>#DIV/0!</v>
      </c>
      <c r="AJ43" s="915"/>
      <c r="AK43" s="895"/>
      <c r="AL43" s="912"/>
      <c r="AM43" s="895"/>
      <c r="AN43" s="913" t="e">
        <f t="shared" si="32"/>
        <v>#DIV/0!</v>
      </c>
      <c r="AO43" s="901" t="e">
        <f t="shared" si="33"/>
        <v>#DIV/0!</v>
      </c>
      <c r="AP43" s="915"/>
      <c r="AQ43" s="895"/>
      <c r="AR43" s="912"/>
      <c r="AS43" s="895"/>
      <c r="AT43" s="913" t="e">
        <f t="shared" si="34"/>
        <v>#DIV/0!</v>
      </c>
      <c r="AU43" s="901" t="e">
        <f t="shared" si="35"/>
        <v>#DIV/0!</v>
      </c>
      <c r="AV43" s="915"/>
      <c r="AW43" s="895"/>
      <c r="AX43" s="912"/>
    </row>
    <row r="44" spans="1:50" s="902" customFormat="1" ht="25.5" x14ac:dyDescent="0.25">
      <c r="A44" s="903">
        <v>4</v>
      </c>
      <c r="B44" s="904" t="s">
        <v>245</v>
      </c>
      <c r="C44" s="934" t="s">
        <v>246</v>
      </c>
      <c r="D44" s="905" t="s">
        <v>544</v>
      </c>
      <c r="E44" s="906"/>
      <c r="F44" s="907" t="s">
        <v>194</v>
      </c>
      <c r="G44" s="907">
        <v>4.83</v>
      </c>
      <c r="H44" s="908" t="s">
        <v>78</v>
      </c>
      <c r="I44" s="907" t="s">
        <v>116</v>
      </c>
      <c r="J44" s="905" t="s">
        <v>280</v>
      </c>
      <c r="K44" s="905" t="s">
        <v>299</v>
      </c>
      <c r="L44" s="909" t="s">
        <v>10</v>
      </c>
      <c r="M44" s="910">
        <v>1</v>
      </c>
      <c r="N44" s="348"/>
      <c r="O44" s="349"/>
      <c r="P44" s="619">
        <f t="shared" si="12"/>
        <v>0</v>
      </c>
      <c r="Q44" s="911">
        <f t="shared" si="25"/>
        <v>0</v>
      </c>
      <c r="R44" s="621"/>
      <c r="S44" s="622"/>
      <c r="T44" s="912"/>
      <c r="U44" s="895"/>
      <c r="V44" s="913" t="e">
        <f t="shared" si="26"/>
        <v>#DIV/0!</v>
      </c>
      <c r="W44" s="914" t="e">
        <f t="shared" si="27"/>
        <v>#DIV/0!</v>
      </c>
      <c r="X44" s="915"/>
      <c r="Y44" s="895"/>
      <c r="Z44" s="912"/>
      <c r="AA44" s="895"/>
      <c r="AB44" s="913" t="e">
        <f t="shared" si="28"/>
        <v>#DIV/0!</v>
      </c>
      <c r="AC44" s="914" t="e">
        <f t="shared" si="29"/>
        <v>#DIV/0!</v>
      </c>
      <c r="AD44" s="915"/>
      <c r="AE44" s="895"/>
      <c r="AF44" s="912"/>
      <c r="AG44" s="895"/>
      <c r="AH44" s="913" t="e">
        <f t="shared" si="30"/>
        <v>#DIV/0!</v>
      </c>
      <c r="AI44" s="901" t="e">
        <f t="shared" si="31"/>
        <v>#DIV/0!</v>
      </c>
      <c r="AJ44" s="915"/>
      <c r="AK44" s="895"/>
      <c r="AL44" s="912"/>
      <c r="AM44" s="895"/>
      <c r="AN44" s="913" t="e">
        <f t="shared" si="32"/>
        <v>#DIV/0!</v>
      </c>
      <c r="AO44" s="901" t="e">
        <f t="shared" si="33"/>
        <v>#DIV/0!</v>
      </c>
      <c r="AP44" s="915"/>
      <c r="AQ44" s="895"/>
      <c r="AR44" s="912"/>
      <c r="AS44" s="895"/>
      <c r="AT44" s="913" t="e">
        <f t="shared" si="34"/>
        <v>#DIV/0!</v>
      </c>
      <c r="AU44" s="901" t="e">
        <f t="shared" si="35"/>
        <v>#DIV/0!</v>
      </c>
      <c r="AV44" s="915"/>
      <c r="AW44" s="895"/>
      <c r="AX44" s="912"/>
    </row>
    <row r="45" spans="1:50" s="902" customFormat="1" ht="25.5" x14ac:dyDescent="0.25">
      <c r="A45" s="903">
        <v>4</v>
      </c>
      <c r="B45" s="904" t="s">
        <v>245</v>
      </c>
      <c r="C45" s="934" t="s">
        <v>246</v>
      </c>
      <c r="D45" s="905" t="s">
        <v>544</v>
      </c>
      <c r="E45" s="906"/>
      <c r="F45" s="907" t="s">
        <v>194</v>
      </c>
      <c r="G45" s="907">
        <v>2.2999999999999998</v>
      </c>
      <c r="H45" s="908" t="s">
        <v>78</v>
      </c>
      <c r="I45" s="907" t="s">
        <v>116</v>
      </c>
      <c r="J45" s="905" t="s">
        <v>280</v>
      </c>
      <c r="K45" s="905" t="s">
        <v>300</v>
      </c>
      <c r="L45" s="909" t="s">
        <v>10</v>
      </c>
      <c r="M45" s="910">
        <v>1</v>
      </c>
      <c r="N45" s="348"/>
      <c r="O45" s="349"/>
      <c r="P45" s="619">
        <f t="shared" si="12"/>
        <v>0</v>
      </c>
      <c r="Q45" s="911">
        <f t="shared" si="25"/>
        <v>0</v>
      </c>
      <c r="R45" s="621"/>
      <c r="S45" s="622"/>
      <c r="T45" s="912"/>
      <c r="U45" s="895"/>
      <c r="V45" s="913" t="e">
        <f t="shared" si="26"/>
        <v>#DIV/0!</v>
      </c>
      <c r="W45" s="914" t="e">
        <f t="shared" si="27"/>
        <v>#DIV/0!</v>
      </c>
      <c r="X45" s="915"/>
      <c r="Y45" s="895"/>
      <c r="Z45" s="912"/>
      <c r="AA45" s="895"/>
      <c r="AB45" s="913" t="e">
        <f t="shared" si="28"/>
        <v>#DIV/0!</v>
      </c>
      <c r="AC45" s="914" t="e">
        <f t="shared" si="29"/>
        <v>#DIV/0!</v>
      </c>
      <c r="AD45" s="915"/>
      <c r="AE45" s="895"/>
      <c r="AF45" s="912"/>
      <c r="AG45" s="895"/>
      <c r="AH45" s="913" t="e">
        <f t="shared" si="30"/>
        <v>#DIV/0!</v>
      </c>
      <c r="AI45" s="901" t="e">
        <f t="shared" si="31"/>
        <v>#DIV/0!</v>
      </c>
      <c r="AJ45" s="915"/>
      <c r="AK45" s="895"/>
      <c r="AL45" s="912"/>
      <c r="AM45" s="895"/>
      <c r="AN45" s="913" t="e">
        <f t="shared" si="32"/>
        <v>#DIV/0!</v>
      </c>
      <c r="AO45" s="901" t="e">
        <f t="shared" si="33"/>
        <v>#DIV/0!</v>
      </c>
      <c r="AP45" s="915"/>
      <c r="AQ45" s="895"/>
      <c r="AR45" s="912"/>
      <c r="AS45" s="895"/>
      <c r="AT45" s="913" t="e">
        <f t="shared" si="34"/>
        <v>#DIV/0!</v>
      </c>
      <c r="AU45" s="901" t="e">
        <f t="shared" si="35"/>
        <v>#DIV/0!</v>
      </c>
      <c r="AV45" s="915"/>
      <c r="AW45" s="895"/>
      <c r="AX45" s="912"/>
    </row>
    <row r="46" spans="1:50" s="902" customFormat="1" ht="25.5" x14ac:dyDescent="0.25">
      <c r="A46" s="903">
        <v>4</v>
      </c>
      <c r="B46" s="904" t="s">
        <v>245</v>
      </c>
      <c r="C46" s="934" t="s">
        <v>246</v>
      </c>
      <c r="D46" s="905" t="s">
        <v>544</v>
      </c>
      <c r="E46" s="906"/>
      <c r="F46" s="907" t="s">
        <v>194</v>
      </c>
      <c r="G46" s="907">
        <v>2.2999999999999998</v>
      </c>
      <c r="H46" s="908" t="s">
        <v>78</v>
      </c>
      <c r="I46" s="907" t="s">
        <v>116</v>
      </c>
      <c r="J46" s="905" t="s">
        <v>280</v>
      </c>
      <c r="K46" s="905" t="s">
        <v>301</v>
      </c>
      <c r="L46" s="909" t="s">
        <v>10</v>
      </c>
      <c r="M46" s="910">
        <v>1</v>
      </c>
      <c r="N46" s="348"/>
      <c r="O46" s="349"/>
      <c r="P46" s="619">
        <f t="shared" si="12"/>
        <v>0</v>
      </c>
      <c r="Q46" s="911">
        <f t="shared" si="25"/>
        <v>0</v>
      </c>
      <c r="R46" s="621"/>
      <c r="S46" s="622"/>
      <c r="T46" s="912"/>
      <c r="U46" s="895"/>
      <c r="V46" s="913" t="e">
        <f t="shared" si="26"/>
        <v>#DIV/0!</v>
      </c>
      <c r="W46" s="914" t="e">
        <f t="shared" si="27"/>
        <v>#DIV/0!</v>
      </c>
      <c r="X46" s="915"/>
      <c r="Y46" s="895"/>
      <c r="Z46" s="912"/>
      <c r="AA46" s="895"/>
      <c r="AB46" s="913" t="e">
        <f t="shared" si="28"/>
        <v>#DIV/0!</v>
      </c>
      <c r="AC46" s="914" t="e">
        <f t="shared" si="29"/>
        <v>#DIV/0!</v>
      </c>
      <c r="AD46" s="915"/>
      <c r="AE46" s="895"/>
      <c r="AF46" s="912"/>
      <c r="AG46" s="895"/>
      <c r="AH46" s="913" t="e">
        <f t="shared" si="30"/>
        <v>#DIV/0!</v>
      </c>
      <c r="AI46" s="901" t="e">
        <f t="shared" si="31"/>
        <v>#DIV/0!</v>
      </c>
      <c r="AJ46" s="915"/>
      <c r="AK46" s="895"/>
      <c r="AL46" s="912"/>
      <c r="AM46" s="895"/>
      <c r="AN46" s="913" t="e">
        <f t="shared" si="32"/>
        <v>#DIV/0!</v>
      </c>
      <c r="AO46" s="901" t="e">
        <f t="shared" si="33"/>
        <v>#DIV/0!</v>
      </c>
      <c r="AP46" s="915"/>
      <c r="AQ46" s="895"/>
      <c r="AR46" s="912"/>
      <c r="AS46" s="895"/>
      <c r="AT46" s="913" t="e">
        <f t="shared" si="34"/>
        <v>#DIV/0!</v>
      </c>
      <c r="AU46" s="901" t="e">
        <f t="shared" si="35"/>
        <v>#DIV/0!</v>
      </c>
      <c r="AV46" s="915"/>
      <c r="AW46" s="895"/>
      <c r="AX46" s="912"/>
    </row>
    <row r="47" spans="1:50" s="902" customFormat="1" ht="26.25" thickBot="1" x14ac:dyDescent="0.3">
      <c r="A47" s="917">
        <v>4</v>
      </c>
      <c r="B47" s="918" t="s">
        <v>245</v>
      </c>
      <c r="C47" s="935" t="s">
        <v>246</v>
      </c>
      <c r="D47" s="905" t="s">
        <v>544</v>
      </c>
      <c r="E47" s="920"/>
      <c r="F47" s="921" t="s">
        <v>194</v>
      </c>
      <c r="G47" s="921">
        <v>2.36</v>
      </c>
      <c r="H47" s="922" t="s">
        <v>78</v>
      </c>
      <c r="I47" s="921" t="s">
        <v>116</v>
      </c>
      <c r="J47" s="919" t="s">
        <v>280</v>
      </c>
      <c r="K47" s="919" t="s">
        <v>302</v>
      </c>
      <c r="L47" s="923" t="s">
        <v>10</v>
      </c>
      <c r="M47" s="924">
        <v>1</v>
      </c>
      <c r="N47" s="354"/>
      <c r="O47" s="355"/>
      <c r="P47" s="635">
        <f t="shared" si="12"/>
        <v>0</v>
      </c>
      <c r="Q47" s="925">
        <f t="shared" si="25"/>
        <v>0</v>
      </c>
      <c r="R47" s="625"/>
      <c r="S47" s="626"/>
      <c r="T47" s="926"/>
      <c r="U47" s="895"/>
      <c r="V47" s="927" t="e">
        <f t="shared" si="26"/>
        <v>#DIV/0!</v>
      </c>
      <c r="W47" s="928" t="e">
        <f t="shared" si="27"/>
        <v>#DIV/0!</v>
      </c>
      <c r="X47" s="929"/>
      <c r="Y47" s="930"/>
      <c r="Z47" s="926"/>
      <c r="AA47" s="895"/>
      <c r="AB47" s="927" t="e">
        <f t="shared" si="28"/>
        <v>#DIV/0!</v>
      </c>
      <c r="AC47" s="928" t="e">
        <f t="shared" si="29"/>
        <v>#DIV/0!</v>
      </c>
      <c r="AD47" s="929"/>
      <c r="AE47" s="930"/>
      <c r="AF47" s="926"/>
      <c r="AG47" s="895"/>
      <c r="AH47" s="927" t="e">
        <f t="shared" si="30"/>
        <v>#DIV/0!</v>
      </c>
      <c r="AI47" s="936" t="e">
        <f t="shared" si="31"/>
        <v>#DIV/0!</v>
      </c>
      <c r="AJ47" s="929"/>
      <c r="AK47" s="930"/>
      <c r="AL47" s="926"/>
      <c r="AM47" s="895"/>
      <c r="AN47" s="927" t="e">
        <f t="shared" si="32"/>
        <v>#DIV/0!</v>
      </c>
      <c r="AO47" s="936" t="e">
        <f t="shared" si="33"/>
        <v>#DIV/0!</v>
      </c>
      <c r="AP47" s="929"/>
      <c r="AQ47" s="930"/>
      <c r="AR47" s="926"/>
      <c r="AS47" s="895"/>
      <c r="AT47" s="927" t="e">
        <f t="shared" si="34"/>
        <v>#DIV/0!</v>
      </c>
      <c r="AU47" s="936" t="e">
        <f t="shared" si="35"/>
        <v>#DIV/0!</v>
      </c>
      <c r="AV47" s="929"/>
      <c r="AW47" s="930"/>
      <c r="AX47" s="926"/>
    </row>
    <row r="48" spans="1:50" s="902" customFormat="1" ht="25.5" x14ac:dyDescent="0.25">
      <c r="A48" s="938">
        <v>4</v>
      </c>
      <c r="B48" s="939" t="s">
        <v>245</v>
      </c>
      <c r="C48" s="940" t="s">
        <v>246</v>
      </c>
      <c r="D48" s="887" t="s">
        <v>544</v>
      </c>
      <c r="E48" s="888" t="str">
        <f t="shared" ref="E48" si="36">CONCATENATE(C48,I48)</f>
        <v>044009TTPL</v>
      </c>
      <c r="F48" s="941" t="s">
        <v>173</v>
      </c>
      <c r="G48" s="941">
        <v>277.02</v>
      </c>
      <c r="H48" s="942" t="s">
        <v>78</v>
      </c>
      <c r="I48" s="941" t="s">
        <v>114</v>
      </c>
      <c r="J48" s="943" t="s">
        <v>280</v>
      </c>
      <c r="K48" s="943" t="s">
        <v>281</v>
      </c>
      <c r="L48" s="944" t="s">
        <v>10</v>
      </c>
      <c r="M48" s="945">
        <v>1</v>
      </c>
      <c r="N48" s="346"/>
      <c r="O48" s="347"/>
      <c r="P48" s="946">
        <f t="shared" si="12"/>
        <v>0</v>
      </c>
      <c r="Q48" s="947">
        <f t="shared" ref="Q48:Q50" si="37">P48/12</f>
        <v>0</v>
      </c>
      <c r="R48" s="617">
        <f>SUM(P48:P72)</f>
        <v>0</v>
      </c>
      <c r="S48" s="618">
        <f>SUM(Q48:Q72)</f>
        <v>0</v>
      </c>
      <c r="T48" s="894"/>
      <c r="U48" s="895"/>
      <c r="V48" s="900" t="e">
        <f t="shared" ref="V48:V50" si="38">P48*$E$11</f>
        <v>#DIV/0!</v>
      </c>
      <c r="W48" s="901" t="e">
        <f t="shared" ref="W48:W50" si="39">V48/12</f>
        <v>#DIV/0!</v>
      </c>
      <c r="X48" s="898" t="e">
        <f>SUM(V48:V72)</f>
        <v>#DIV/0!</v>
      </c>
      <c r="Y48" s="899" t="e">
        <f>SUM(W48:W72)</f>
        <v>#DIV/0!</v>
      </c>
      <c r="Z48" s="894"/>
      <c r="AA48" s="895"/>
      <c r="AB48" s="900" t="e">
        <f t="shared" ref="AB48:AB50" si="40">P48*$E$12</f>
        <v>#DIV/0!</v>
      </c>
      <c r="AC48" s="901" t="e">
        <f t="shared" ref="AC48:AC50" si="41">AB48/12</f>
        <v>#DIV/0!</v>
      </c>
      <c r="AD48" s="898" t="e">
        <f>SUM(AB48:AB72)</f>
        <v>#DIV/0!</v>
      </c>
      <c r="AE48" s="899" t="e">
        <f>SUM(AC48:AC72)</f>
        <v>#DIV/0!</v>
      </c>
      <c r="AF48" s="894"/>
      <c r="AG48" s="895"/>
      <c r="AH48" s="900" t="e">
        <f t="shared" ref="AH48:AH50" si="42">P48*$E$13</f>
        <v>#DIV/0!</v>
      </c>
      <c r="AI48" s="901" t="e">
        <f t="shared" ref="AI48:AI50" si="43">AH48/12</f>
        <v>#DIV/0!</v>
      </c>
      <c r="AJ48" s="898" t="e">
        <f>SUM(AH48:AH72)</f>
        <v>#DIV/0!</v>
      </c>
      <c r="AK48" s="899" t="e">
        <f>SUM(AI48:AI72)</f>
        <v>#DIV/0!</v>
      </c>
      <c r="AL48" s="894"/>
      <c r="AM48" s="895"/>
      <c r="AN48" s="900" t="e">
        <f t="shared" ref="AN48:AN50" si="44">P48*$E$14</f>
        <v>#DIV/0!</v>
      </c>
      <c r="AO48" s="901" t="e">
        <f t="shared" ref="AO48:AO50" si="45">AN48/12</f>
        <v>#DIV/0!</v>
      </c>
      <c r="AP48" s="898" t="e">
        <f>SUM(AN48:AN72)</f>
        <v>#DIV/0!</v>
      </c>
      <c r="AQ48" s="899" t="e">
        <f>SUM(AO48:AO72)</f>
        <v>#DIV/0!</v>
      </c>
      <c r="AR48" s="894"/>
      <c r="AS48" s="895"/>
      <c r="AT48" s="900" t="e">
        <f t="shared" ref="AT48:AT50" si="46">P48*$E$15</f>
        <v>#DIV/0!</v>
      </c>
      <c r="AU48" s="901" t="e">
        <f t="shared" ref="AU48:AU50" si="47">AT48/12</f>
        <v>#DIV/0!</v>
      </c>
      <c r="AV48" s="898" t="e">
        <f>SUM(AT48:AT72)</f>
        <v>#DIV/0!</v>
      </c>
      <c r="AW48" s="899" t="e">
        <f>SUM(AU48:AU72)</f>
        <v>#DIV/0!</v>
      </c>
      <c r="AX48" s="894"/>
    </row>
    <row r="49" spans="1:50" s="902" customFormat="1" ht="25.5" x14ac:dyDescent="0.25">
      <c r="A49" s="948">
        <v>4</v>
      </c>
      <c r="B49" s="904" t="s">
        <v>245</v>
      </c>
      <c r="C49" s="934" t="s">
        <v>246</v>
      </c>
      <c r="D49" s="905" t="s">
        <v>544</v>
      </c>
      <c r="E49" s="906"/>
      <c r="F49" s="907" t="s">
        <v>179</v>
      </c>
      <c r="G49" s="907">
        <v>25.88</v>
      </c>
      <c r="H49" s="908" t="s">
        <v>78</v>
      </c>
      <c r="I49" s="907" t="s">
        <v>114</v>
      </c>
      <c r="J49" s="905" t="s">
        <v>280</v>
      </c>
      <c r="K49" s="905" t="s">
        <v>282</v>
      </c>
      <c r="L49" s="949" t="s">
        <v>10</v>
      </c>
      <c r="M49" s="950">
        <v>1</v>
      </c>
      <c r="N49" s="348"/>
      <c r="O49" s="349"/>
      <c r="P49" s="951">
        <f t="shared" si="12"/>
        <v>0</v>
      </c>
      <c r="Q49" s="911">
        <f t="shared" si="37"/>
        <v>0</v>
      </c>
      <c r="R49" s="621"/>
      <c r="S49" s="622"/>
      <c r="T49" s="912"/>
      <c r="U49" s="895"/>
      <c r="V49" s="913" t="e">
        <f t="shared" si="38"/>
        <v>#DIV/0!</v>
      </c>
      <c r="W49" s="914" t="e">
        <f t="shared" si="39"/>
        <v>#DIV/0!</v>
      </c>
      <c r="X49" s="915"/>
      <c r="Y49" s="895"/>
      <c r="Z49" s="912"/>
      <c r="AA49" s="895"/>
      <c r="AB49" s="913" t="e">
        <f t="shared" si="40"/>
        <v>#DIV/0!</v>
      </c>
      <c r="AC49" s="901" t="e">
        <f t="shared" si="41"/>
        <v>#DIV/0!</v>
      </c>
      <c r="AD49" s="915"/>
      <c r="AE49" s="895"/>
      <c r="AF49" s="912"/>
      <c r="AG49" s="895"/>
      <c r="AH49" s="913" t="e">
        <f t="shared" si="42"/>
        <v>#DIV/0!</v>
      </c>
      <c r="AI49" s="901" t="e">
        <f t="shared" si="43"/>
        <v>#DIV/0!</v>
      </c>
      <c r="AJ49" s="915"/>
      <c r="AK49" s="895"/>
      <c r="AL49" s="912"/>
      <c r="AM49" s="895"/>
      <c r="AN49" s="913" t="e">
        <f t="shared" si="44"/>
        <v>#DIV/0!</v>
      </c>
      <c r="AO49" s="901" t="e">
        <f t="shared" si="45"/>
        <v>#DIV/0!</v>
      </c>
      <c r="AP49" s="915"/>
      <c r="AQ49" s="895"/>
      <c r="AR49" s="912"/>
      <c r="AS49" s="895"/>
      <c r="AT49" s="913" t="e">
        <f t="shared" si="46"/>
        <v>#DIV/0!</v>
      </c>
      <c r="AU49" s="914" t="e">
        <f t="shared" si="47"/>
        <v>#DIV/0!</v>
      </c>
      <c r="AV49" s="915"/>
      <c r="AW49" s="895"/>
      <c r="AX49" s="912"/>
    </row>
    <row r="50" spans="1:50" s="902" customFormat="1" ht="25.5" x14ac:dyDescent="0.25">
      <c r="A50" s="948">
        <v>4</v>
      </c>
      <c r="B50" s="904" t="s">
        <v>245</v>
      </c>
      <c r="C50" s="934" t="s">
        <v>246</v>
      </c>
      <c r="D50" s="905" t="s">
        <v>544</v>
      </c>
      <c r="E50" s="906"/>
      <c r="F50" s="907" t="s">
        <v>173</v>
      </c>
      <c r="G50" s="907">
        <v>58.83</v>
      </c>
      <c r="H50" s="908" t="s">
        <v>78</v>
      </c>
      <c r="I50" s="907" t="s">
        <v>114</v>
      </c>
      <c r="J50" s="905" t="s">
        <v>280</v>
      </c>
      <c r="K50" s="905" t="s">
        <v>283</v>
      </c>
      <c r="L50" s="949" t="s">
        <v>10</v>
      </c>
      <c r="M50" s="950">
        <v>1</v>
      </c>
      <c r="N50" s="348"/>
      <c r="O50" s="349"/>
      <c r="P50" s="951">
        <f t="shared" si="12"/>
        <v>0</v>
      </c>
      <c r="Q50" s="911">
        <f t="shared" si="37"/>
        <v>0</v>
      </c>
      <c r="R50" s="621"/>
      <c r="S50" s="622"/>
      <c r="T50" s="912"/>
      <c r="U50" s="895"/>
      <c r="V50" s="913" t="e">
        <f t="shared" si="38"/>
        <v>#DIV/0!</v>
      </c>
      <c r="W50" s="914" t="e">
        <f t="shared" si="39"/>
        <v>#DIV/0!</v>
      </c>
      <c r="X50" s="915"/>
      <c r="Y50" s="895"/>
      <c r="Z50" s="912"/>
      <c r="AA50" s="895"/>
      <c r="AB50" s="913" t="e">
        <f t="shared" si="40"/>
        <v>#DIV/0!</v>
      </c>
      <c r="AC50" s="901" t="e">
        <f t="shared" si="41"/>
        <v>#DIV/0!</v>
      </c>
      <c r="AD50" s="915"/>
      <c r="AE50" s="895"/>
      <c r="AF50" s="912"/>
      <c r="AG50" s="895"/>
      <c r="AH50" s="913" t="e">
        <f t="shared" si="42"/>
        <v>#DIV/0!</v>
      </c>
      <c r="AI50" s="901" t="e">
        <f t="shared" si="43"/>
        <v>#DIV/0!</v>
      </c>
      <c r="AJ50" s="915"/>
      <c r="AK50" s="895"/>
      <c r="AL50" s="912"/>
      <c r="AM50" s="895"/>
      <c r="AN50" s="913" t="e">
        <f t="shared" si="44"/>
        <v>#DIV/0!</v>
      </c>
      <c r="AO50" s="901" t="e">
        <f t="shared" si="45"/>
        <v>#DIV/0!</v>
      </c>
      <c r="AP50" s="915"/>
      <c r="AQ50" s="895"/>
      <c r="AR50" s="912"/>
      <c r="AS50" s="895"/>
      <c r="AT50" s="913" t="e">
        <f t="shared" si="46"/>
        <v>#DIV/0!</v>
      </c>
      <c r="AU50" s="914" t="e">
        <f t="shared" si="47"/>
        <v>#DIV/0!</v>
      </c>
      <c r="AV50" s="915"/>
      <c r="AW50" s="895"/>
      <c r="AX50" s="912"/>
    </row>
    <row r="51" spans="1:50" s="902" customFormat="1" ht="25.5" x14ac:dyDescent="0.25">
      <c r="A51" s="948">
        <v>4</v>
      </c>
      <c r="B51" s="904" t="s">
        <v>245</v>
      </c>
      <c r="C51" s="934" t="s">
        <v>246</v>
      </c>
      <c r="D51" s="905" t="s">
        <v>544</v>
      </c>
      <c r="E51" s="906"/>
      <c r="F51" s="907" t="s">
        <v>179</v>
      </c>
      <c r="G51" s="907">
        <v>13.35</v>
      </c>
      <c r="H51" s="908" t="s">
        <v>78</v>
      </c>
      <c r="I51" s="907" t="s">
        <v>114</v>
      </c>
      <c r="J51" s="905" t="s">
        <v>286</v>
      </c>
      <c r="K51" s="905" t="s">
        <v>281</v>
      </c>
      <c r="L51" s="949" t="s">
        <v>10</v>
      </c>
      <c r="M51" s="950">
        <v>1</v>
      </c>
      <c r="N51" s="348"/>
      <c r="O51" s="349"/>
      <c r="P51" s="951">
        <f t="shared" si="12"/>
        <v>0</v>
      </c>
      <c r="Q51" s="911">
        <f t="shared" si="25"/>
        <v>0</v>
      </c>
      <c r="R51" s="621"/>
      <c r="S51" s="622"/>
      <c r="T51" s="912"/>
      <c r="U51" s="895"/>
      <c r="V51" s="913" t="e">
        <f>P51*$E$11</f>
        <v>#DIV/0!</v>
      </c>
      <c r="W51" s="914" t="e">
        <f t="shared" si="27"/>
        <v>#DIV/0!</v>
      </c>
      <c r="X51" s="915"/>
      <c r="Y51" s="895"/>
      <c r="Z51" s="912"/>
      <c r="AA51" s="895"/>
      <c r="AB51" s="913" t="e">
        <f>P51*$E$12</f>
        <v>#DIV/0!</v>
      </c>
      <c r="AC51" s="901" t="e">
        <f t="shared" si="29"/>
        <v>#DIV/0!</v>
      </c>
      <c r="AD51" s="915"/>
      <c r="AE51" s="895"/>
      <c r="AF51" s="912"/>
      <c r="AG51" s="895"/>
      <c r="AH51" s="913" t="e">
        <f>P51*$E$13</f>
        <v>#DIV/0!</v>
      </c>
      <c r="AI51" s="901" t="e">
        <f t="shared" si="31"/>
        <v>#DIV/0!</v>
      </c>
      <c r="AJ51" s="915"/>
      <c r="AK51" s="895"/>
      <c r="AL51" s="912"/>
      <c r="AM51" s="895"/>
      <c r="AN51" s="913" t="e">
        <f>P51*$E$14</f>
        <v>#DIV/0!</v>
      </c>
      <c r="AO51" s="901" t="e">
        <f t="shared" si="33"/>
        <v>#DIV/0!</v>
      </c>
      <c r="AP51" s="915"/>
      <c r="AQ51" s="895"/>
      <c r="AR51" s="912"/>
      <c r="AS51" s="895"/>
      <c r="AT51" s="913" t="e">
        <f>P51*$E$15</f>
        <v>#DIV/0!</v>
      </c>
      <c r="AU51" s="914" t="e">
        <f t="shared" si="35"/>
        <v>#DIV/0!</v>
      </c>
      <c r="AV51" s="915"/>
      <c r="AW51" s="895"/>
      <c r="AX51" s="912"/>
    </row>
    <row r="52" spans="1:50" s="902" customFormat="1" ht="25.5" x14ac:dyDescent="0.25">
      <c r="A52" s="903">
        <v>4</v>
      </c>
      <c r="B52" s="904" t="s">
        <v>245</v>
      </c>
      <c r="C52" s="934" t="s">
        <v>246</v>
      </c>
      <c r="D52" s="905" t="s">
        <v>544</v>
      </c>
      <c r="E52" s="906"/>
      <c r="F52" s="907" t="s">
        <v>179</v>
      </c>
      <c r="G52" s="907">
        <v>13.35</v>
      </c>
      <c r="H52" s="908" t="s">
        <v>78</v>
      </c>
      <c r="I52" s="907" t="s">
        <v>114</v>
      </c>
      <c r="J52" s="905" t="s">
        <v>286</v>
      </c>
      <c r="K52" s="905" t="s">
        <v>282</v>
      </c>
      <c r="L52" s="949" t="s">
        <v>10</v>
      </c>
      <c r="M52" s="950">
        <v>1</v>
      </c>
      <c r="N52" s="348"/>
      <c r="O52" s="349"/>
      <c r="P52" s="951">
        <f t="shared" si="12"/>
        <v>0</v>
      </c>
      <c r="Q52" s="911">
        <f t="shared" si="25"/>
        <v>0</v>
      </c>
      <c r="R52" s="621"/>
      <c r="S52" s="622"/>
      <c r="T52" s="912"/>
      <c r="U52" s="895"/>
      <c r="V52" s="913" t="e">
        <f t="shared" ref="V52:V57" si="48">P52*$E$11</f>
        <v>#DIV/0!</v>
      </c>
      <c r="W52" s="914" t="e">
        <f t="shared" si="27"/>
        <v>#DIV/0!</v>
      </c>
      <c r="X52" s="915"/>
      <c r="Y52" s="895"/>
      <c r="Z52" s="912"/>
      <c r="AA52" s="895"/>
      <c r="AB52" s="913" t="e">
        <f t="shared" ref="AB52:AB57" si="49">P52*$E$12</f>
        <v>#DIV/0!</v>
      </c>
      <c r="AC52" s="901" t="e">
        <f t="shared" si="29"/>
        <v>#DIV/0!</v>
      </c>
      <c r="AD52" s="915"/>
      <c r="AE52" s="895"/>
      <c r="AF52" s="912"/>
      <c r="AG52" s="895"/>
      <c r="AH52" s="913" t="e">
        <f t="shared" ref="AH52:AH57" si="50">P52*$E$13</f>
        <v>#DIV/0!</v>
      </c>
      <c r="AI52" s="901" t="e">
        <f t="shared" si="31"/>
        <v>#DIV/0!</v>
      </c>
      <c r="AJ52" s="915"/>
      <c r="AK52" s="895"/>
      <c r="AL52" s="912"/>
      <c r="AM52" s="895"/>
      <c r="AN52" s="913" t="e">
        <f t="shared" ref="AN52:AN57" si="51">P52*$E$14</f>
        <v>#DIV/0!</v>
      </c>
      <c r="AO52" s="901" t="e">
        <f t="shared" si="33"/>
        <v>#DIV/0!</v>
      </c>
      <c r="AP52" s="915"/>
      <c r="AQ52" s="895"/>
      <c r="AR52" s="912"/>
      <c r="AS52" s="895"/>
      <c r="AT52" s="913" t="e">
        <f t="shared" ref="AT52:AT57" si="52">P52*$E$15</f>
        <v>#DIV/0!</v>
      </c>
      <c r="AU52" s="914" t="e">
        <f t="shared" si="35"/>
        <v>#DIV/0!</v>
      </c>
      <c r="AV52" s="915"/>
      <c r="AW52" s="895"/>
      <c r="AX52" s="912"/>
    </row>
    <row r="53" spans="1:50" s="902" customFormat="1" ht="25.5" x14ac:dyDescent="0.25">
      <c r="A53" s="948">
        <v>4</v>
      </c>
      <c r="B53" s="904" t="s">
        <v>245</v>
      </c>
      <c r="C53" s="934" t="s">
        <v>246</v>
      </c>
      <c r="D53" s="905" t="s">
        <v>544</v>
      </c>
      <c r="E53" s="906"/>
      <c r="F53" s="907" t="s">
        <v>179</v>
      </c>
      <c r="G53" s="907">
        <v>6.5</v>
      </c>
      <c r="H53" s="908" t="s">
        <v>78</v>
      </c>
      <c r="I53" s="907" t="s">
        <v>114</v>
      </c>
      <c r="J53" s="905" t="s">
        <v>286</v>
      </c>
      <c r="K53" s="905" t="s">
        <v>283</v>
      </c>
      <c r="L53" s="949" t="s">
        <v>10</v>
      </c>
      <c r="M53" s="950">
        <v>1</v>
      </c>
      <c r="N53" s="348"/>
      <c r="O53" s="349"/>
      <c r="P53" s="951">
        <f t="shared" si="12"/>
        <v>0</v>
      </c>
      <c r="Q53" s="911">
        <f t="shared" ref="Q53" si="53">P53/12</f>
        <v>0</v>
      </c>
      <c r="R53" s="621"/>
      <c r="S53" s="622"/>
      <c r="T53" s="912"/>
      <c r="U53" s="895"/>
      <c r="V53" s="913" t="e">
        <f t="shared" ref="V53" si="54">P53*$E$11</f>
        <v>#DIV/0!</v>
      </c>
      <c r="W53" s="914" t="e">
        <f t="shared" ref="W53" si="55">V53/12</f>
        <v>#DIV/0!</v>
      </c>
      <c r="X53" s="915"/>
      <c r="Y53" s="895"/>
      <c r="Z53" s="912"/>
      <c r="AA53" s="895"/>
      <c r="AB53" s="913" t="e">
        <f t="shared" ref="AB53" si="56">P53*$E$12</f>
        <v>#DIV/0!</v>
      </c>
      <c r="AC53" s="901" t="e">
        <f t="shared" ref="AC53" si="57">AB53/12</f>
        <v>#DIV/0!</v>
      </c>
      <c r="AD53" s="915"/>
      <c r="AE53" s="895"/>
      <c r="AF53" s="912"/>
      <c r="AG53" s="895"/>
      <c r="AH53" s="913" t="e">
        <f t="shared" ref="AH53" si="58">P53*$E$13</f>
        <v>#DIV/0!</v>
      </c>
      <c r="AI53" s="901" t="e">
        <f t="shared" ref="AI53" si="59">AH53/12</f>
        <v>#DIV/0!</v>
      </c>
      <c r="AJ53" s="915"/>
      <c r="AK53" s="895"/>
      <c r="AL53" s="912"/>
      <c r="AM53" s="895"/>
      <c r="AN53" s="913" t="e">
        <f t="shared" ref="AN53" si="60">P53*$E$14</f>
        <v>#DIV/0!</v>
      </c>
      <c r="AO53" s="901" t="e">
        <f t="shared" ref="AO53" si="61">AN53/12</f>
        <v>#DIV/0!</v>
      </c>
      <c r="AP53" s="915"/>
      <c r="AQ53" s="895"/>
      <c r="AR53" s="912"/>
      <c r="AS53" s="895"/>
      <c r="AT53" s="913" t="e">
        <f t="shared" ref="AT53" si="62">P53*$E$15</f>
        <v>#DIV/0!</v>
      </c>
      <c r="AU53" s="914" t="e">
        <f t="shared" ref="AU53" si="63">AT53/12</f>
        <v>#DIV/0!</v>
      </c>
      <c r="AV53" s="915"/>
      <c r="AW53" s="895"/>
      <c r="AX53" s="912"/>
    </row>
    <row r="54" spans="1:50" s="902" customFormat="1" ht="25.5" x14ac:dyDescent="0.25">
      <c r="A54" s="903">
        <v>4</v>
      </c>
      <c r="B54" s="904" t="s">
        <v>245</v>
      </c>
      <c r="C54" s="934" t="s">
        <v>246</v>
      </c>
      <c r="D54" s="905" t="s">
        <v>544</v>
      </c>
      <c r="E54" s="906"/>
      <c r="F54" s="907" t="s">
        <v>173</v>
      </c>
      <c r="G54" s="907">
        <v>7.2</v>
      </c>
      <c r="H54" s="908" t="s">
        <v>78</v>
      </c>
      <c r="I54" s="907" t="s">
        <v>114</v>
      </c>
      <c r="J54" s="905" t="s">
        <v>286</v>
      </c>
      <c r="K54" s="905" t="s">
        <v>284</v>
      </c>
      <c r="L54" s="949" t="s">
        <v>10</v>
      </c>
      <c r="M54" s="950">
        <v>1</v>
      </c>
      <c r="N54" s="348"/>
      <c r="O54" s="349"/>
      <c r="P54" s="951">
        <f t="shared" si="12"/>
        <v>0</v>
      </c>
      <c r="Q54" s="911">
        <f t="shared" si="25"/>
        <v>0</v>
      </c>
      <c r="R54" s="621"/>
      <c r="S54" s="622"/>
      <c r="T54" s="912"/>
      <c r="U54" s="895"/>
      <c r="V54" s="913" t="e">
        <f t="shared" si="48"/>
        <v>#DIV/0!</v>
      </c>
      <c r="W54" s="914" t="e">
        <f t="shared" si="27"/>
        <v>#DIV/0!</v>
      </c>
      <c r="X54" s="915"/>
      <c r="Y54" s="895"/>
      <c r="Z54" s="912"/>
      <c r="AA54" s="895"/>
      <c r="AB54" s="913" t="e">
        <f t="shared" si="49"/>
        <v>#DIV/0!</v>
      </c>
      <c r="AC54" s="901" t="e">
        <f t="shared" si="29"/>
        <v>#DIV/0!</v>
      </c>
      <c r="AD54" s="915"/>
      <c r="AE54" s="895"/>
      <c r="AF54" s="912"/>
      <c r="AG54" s="895"/>
      <c r="AH54" s="913" t="e">
        <f t="shared" si="50"/>
        <v>#DIV/0!</v>
      </c>
      <c r="AI54" s="901" t="e">
        <f t="shared" si="31"/>
        <v>#DIV/0!</v>
      </c>
      <c r="AJ54" s="915"/>
      <c r="AK54" s="895"/>
      <c r="AL54" s="912"/>
      <c r="AM54" s="895"/>
      <c r="AN54" s="913" t="e">
        <f t="shared" si="51"/>
        <v>#DIV/0!</v>
      </c>
      <c r="AO54" s="901" t="e">
        <f t="shared" si="33"/>
        <v>#DIV/0!</v>
      </c>
      <c r="AP54" s="915"/>
      <c r="AQ54" s="895"/>
      <c r="AR54" s="912"/>
      <c r="AS54" s="895"/>
      <c r="AT54" s="913" t="e">
        <f t="shared" si="52"/>
        <v>#DIV/0!</v>
      </c>
      <c r="AU54" s="914" t="e">
        <f t="shared" si="35"/>
        <v>#DIV/0!</v>
      </c>
      <c r="AV54" s="915"/>
      <c r="AW54" s="895"/>
      <c r="AX54" s="912"/>
    </row>
    <row r="55" spans="1:50" s="902" customFormat="1" ht="25.5" x14ac:dyDescent="0.25">
      <c r="A55" s="903">
        <v>4</v>
      </c>
      <c r="B55" s="904" t="s">
        <v>245</v>
      </c>
      <c r="C55" s="934" t="s">
        <v>246</v>
      </c>
      <c r="D55" s="905" t="s">
        <v>544</v>
      </c>
      <c r="E55" s="906"/>
      <c r="F55" s="907" t="s">
        <v>179</v>
      </c>
      <c r="G55" s="907">
        <v>13.35</v>
      </c>
      <c r="H55" s="908" t="s">
        <v>78</v>
      </c>
      <c r="I55" s="907" t="s">
        <v>114</v>
      </c>
      <c r="J55" s="905" t="s">
        <v>288</v>
      </c>
      <c r="K55" s="905" t="s">
        <v>281</v>
      </c>
      <c r="L55" s="949" t="s">
        <v>10</v>
      </c>
      <c r="M55" s="950">
        <v>1</v>
      </c>
      <c r="N55" s="348"/>
      <c r="O55" s="349"/>
      <c r="P55" s="951">
        <f t="shared" si="12"/>
        <v>0</v>
      </c>
      <c r="Q55" s="911">
        <f t="shared" si="25"/>
        <v>0</v>
      </c>
      <c r="R55" s="621"/>
      <c r="S55" s="622"/>
      <c r="T55" s="912"/>
      <c r="U55" s="895"/>
      <c r="V55" s="913" t="e">
        <f t="shared" si="48"/>
        <v>#DIV/0!</v>
      </c>
      <c r="W55" s="914" t="e">
        <f t="shared" si="27"/>
        <v>#DIV/0!</v>
      </c>
      <c r="X55" s="915"/>
      <c r="Y55" s="895"/>
      <c r="Z55" s="912"/>
      <c r="AA55" s="895"/>
      <c r="AB55" s="913" t="e">
        <f t="shared" si="49"/>
        <v>#DIV/0!</v>
      </c>
      <c r="AC55" s="901" t="e">
        <f t="shared" si="29"/>
        <v>#DIV/0!</v>
      </c>
      <c r="AD55" s="915"/>
      <c r="AE55" s="895"/>
      <c r="AF55" s="912"/>
      <c r="AG55" s="895"/>
      <c r="AH55" s="913" t="e">
        <f t="shared" si="50"/>
        <v>#DIV/0!</v>
      </c>
      <c r="AI55" s="901" t="e">
        <f t="shared" si="31"/>
        <v>#DIV/0!</v>
      </c>
      <c r="AJ55" s="915"/>
      <c r="AK55" s="895"/>
      <c r="AL55" s="912"/>
      <c r="AM55" s="895"/>
      <c r="AN55" s="913" t="e">
        <f t="shared" si="51"/>
        <v>#DIV/0!</v>
      </c>
      <c r="AO55" s="901" t="e">
        <f t="shared" si="33"/>
        <v>#DIV/0!</v>
      </c>
      <c r="AP55" s="915"/>
      <c r="AQ55" s="895"/>
      <c r="AR55" s="912"/>
      <c r="AS55" s="895"/>
      <c r="AT55" s="913" t="e">
        <f t="shared" si="52"/>
        <v>#DIV/0!</v>
      </c>
      <c r="AU55" s="914" t="e">
        <f t="shared" si="35"/>
        <v>#DIV/0!</v>
      </c>
      <c r="AV55" s="915"/>
      <c r="AW55" s="895"/>
      <c r="AX55" s="912"/>
    </row>
    <row r="56" spans="1:50" s="902" customFormat="1" ht="25.5" x14ac:dyDescent="0.25">
      <c r="A56" s="903">
        <v>4</v>
      </c>
      <c r="B56" s="904" t="s">
        <v>245</v>
      </c>
      <c r="C56" s="934" t="s">
        <v>246</v>
      </c>
      <c r="D56" s="905" t="s">
        <v>544</v>
      </c>
      <c r="E56" s="906"/>
      <c r="F56" s="907" t="s">
        <v>179</v>
      </c>
      <c r="G56" s="907">
        <v>13.35</v>
      </c>
      <c r="H56" s="908" t="s">
        <v>78</v>
      </c>
      <c r="I56" s="907" t="s">
        <v>114</v>
      </c>
      <c r="J56" s="905" t="s">
        <v>288</v>
      </c>
      <c r="K56" s="905" t="s">
        <v>282</v>
      </c>
      <c r="L56" s="949" t="s">
        <v>10</v>
      </c>
      <c r="M56" s="950">
        <v>1</v>
      </c>
      <c r="N56" s="348"/>
      <c r="O56" s="349"/>
      <c r="P56" s="951">
        <f t="shared" si="12"/>
        <v>0</v>
      </c>
      <c r="Q56" s="911">
        <f t="shared" si="25"/>
        <v>0</v>
      </c>
      <c r="R56" s="621"/>
      <c r="S56" s="622"/>
      <c r="T56" s="912"/>
      <c r="U56" s="895"/>
      <c r="V56" s="913" t="e">
        <f t="shared" si="48"/>
        <v>#DIV/0!</v>
      </c>
      <c r="W56" s="914" t="e">
        <f t="shared" si="27"/>
        <v>#DIV/0!</v>
      </c>
      <c r="X56" s="915"/>
      <c r="Y56" s="895"/>
      <c r="Z56" s="912"/>
      <c r="AA56" s="895"/>
      <c r="AB56" s="913" t="e">
        <f t="shared" si="49"/>
        <v>#DIV/0!</v>
      </c>
      <c r="AC56" s="901" t="e">
        <f t="shared" si="29"/>
        <v>#DIV/0!</v>
      </c>
      <c r="AD56" s="915"/>
      <c r="AE56" s="895"/>
      <c r="AF56" s="912"/>
      <c r="AG56" s="895"/>
      <c r="AH56" s="913" t="e">
        <f t="shared" si="50"/>
        <v>#DIV/0!</v>
      </c>
      <c r="AI56" s="901" t="e">
        <f t="shared" si="31"/>
        <v>#DIV/0!</v>
      </c>
      <c r="AJ56" s="915"/>
      <c r="AK56" s="895"/>
      <c r="AL56" s="912"/>
      <c r="AM56" s="895"/>
      <c r="AN56" s="913" t="e">
        <f t="shared" si="51"/>
        <v>#DIV/0!</v>
      </c>
      <c r="AO56" s="901" t="e">
        <f t="shared" si="33"/>
        <v>#DIV/0!</v>
      </c>
      <c r="AP56" s="915"/>
      <c r="AQ56" s="895"/>
      <c r="AR56" s="912"/>
      <c r="AS56" s="895"/>
      <c r="AT56" s="913" t="e">
        <f t="shared" si="52"/>
        <v>#DIV/0!</v>
      </c>
      <c r="AU56" s="914" t="e">
        <f t="shared" si="35"/>
        <v>#DIV/0!</v>
      </c>
      <c r="AV56" s="915"/>
      <c r="AW56" s="895"/>
      <c r="AX56" s="912"/>
    </row>
    <row r="57" spans="1:50" s="902" customFormat="1" ht="25.5" x14ac:dyDescent="0.25">
      <c r="A57" s="903">
        <v>4</v>
      </c>
      <c r="B57" s="904" t="s">
        <v>245</v>
      </c>
      <c r="C57" s="934" t="s">
        <v>246</v>
      </c>
      <c r="D57" s="905" t="s">
        <v>544</v>
      </c>
      <c r="E57" s="906"/>
      <c r="F57" s="907" t="s">
        <v>179</v>
      </c>
      <c r="G57" s="907">
        <v>6.5</v>
      </c>
      <c r="H57" s="908" t="s">
        <v>78</v>
      </c>
      <c r="I57" s="907" t="s">
        <v>114</v>
      </c>
      <c r="J57" s="905" t="s">
        <v>288</v>
      </c>
      <c r="K57" s="905" t="s">
        <v>283</v>
      </c>
      <c r="L57" s="949" t="s">
        <v>10</v>
      </c>
      <c r="M57" s="950">
        <v>1</v>
      </c>
      <c r="N57" s="348"/>
      <c r="O57" s="349"/>
      <c r="P57" s="951">
        <f t="shared" si="12"/>
        <v>0</v>
      </c>
      <c r="Q57" s="911">
        <f t="shared" si="25"/>
        <v>0</v>
      </c>
      <c r="R57" s="621"/>
      <c r="S57" s="622"/>
      <c r="T57" s="912"/>
      <c r="U57" s="895"/>
      <c r="V57" s="913" t="e">
        <f t="shared" si="48"/>
        <v>#DIV/0!</v>
      </c>
      <c r="W57" s="914" t="e">
        <f t="shared" si="27"/>
        <v>#DIV/0!</v>
      </c>
      <c r="X57" s="915"/>
      <c r="Y57" s="895"/>
      <c r="Z57" s="912"/>
      <c r="AA57" s="895"/>
      <c r="AB57" s="931" t="e">
        <f t="shared" si="49"/>
        <v>#DIV/0!</v>
      </c>
      <c r="AC57" s="937" t="e">
        <f t="shared" si="29"/>
        <v>#DIV/0!</v>
      </c>
      <c r="AD57" s="915"/>
      <c r="AE57" s="895"/>
      <c r="AF57" s="912"/>
      <c r="AG57" s="895"/>
      <c r="AH57" s="931" t="e">
        <f t="shared" si="50"/>
        <v>#DIV/0!</v>
      </c>
      <c r="AI57" s="937" t="e">
        <f t="shared" si="31"/>
        <v>#DIV/0!</v>
      </c>
      <c r="AJ57" s="915"/>
      <c r="AK57" s="895"/>
      <c r="AL57" s="912"/>
      <c r="AM57" s="895"/>
      <c r="AN57" s="931" t="e">
        <f t="shared" si="51"/>
        <v>#DIV/0!</v>
      </c>
      <c r="AO57" s="937" t="e">
        <f t="shared" si="33"/>
        <v>#DIV/0!</v>
      </c>
      <c r="AP57" s="915"/>
      <c r="AQ57" s="895"/>
      <c r="AR57" s="912"/>
      <c r="AS57" s="895"/>
      <c r="AT57" s="913" t="e">
        <f t="shared" si="52"/>
        <v>#DIV/0!</v>
      </c>
      <c r="AU57" s="914" t="e">
        <f t="shared" si="35"/>
        <v>#DIV/0!</v>
      </c>
      <c r="AV57" s="915"/>
      <c r="AW57" s="895"/>
      <c r="AX57" s="912"/>
    </row>
    <row r="58" spans="1:50" s="902" customFormat="1" ht="25.5" x14ac:dyDescent="0.25">
      <c r="A58" s="903">
        <v>4</v>
      </c>
      <c r="B58" s="904" t="s">
        <v>245</v>
      </c>
      <c r="C58" s="934" t="s">
        <v>246</v>
      </c>
      <c r="D58" s="905" t="s">
        <v>544</v>
      </c>
      <c r="E58" s="906"/>
      <c r="F58" s="907" t="s">
        <v>179</v>
      </c>
      <c r="G58" s="907">
        <v>13.35</v>
      </c>
      <c r="H58" s="908" t="s">
        <v>78</v>
      </c>
      <c r="I58" s="907" t="s">
        <v>114</v>
      </c>
      <c r="J58" s="905" t="s">
        <v>303</v>
      </c>
      <c r="K58" s="905" t="s">
        <v>281</v>
      </c>
      <c r="L58" s="949" t="s">
        <v>10</v>
      </c>
      <c r="M58" s="950">
        <v>1</v>
      </c>
      <c r="N58" s="348"/>
      <c r="O58" s="349"/>
      <c r="P58" s="951">
        <f t="shared" si="12"/>
        <v>0</v>
      </c>
      <c r="Q58" s="911">
        <f t="shared" si="25"/>
        <v>0</v>
      </c>
      <c r="R58" s="621"/>
      <c r="S58" s="622"/>
      <c r="T58" s="912"/>
      <c r="U58" s="895"/>
      <c r="V58" s="913" t="e">
        <f t="shared" si="26"/>
        <v>#DIV/0!</v>
      </c>
      <c r="W58" s="914" t="e">
        <f t="shared" si="27"/>
        <v>#DIV/0!</v>
      </c>
      <c r="X58" s="915"/>
      <c r="Y58" s="895"/>
      <c r="Z58" s="912"/>
      <c r="AA58" s="895"/>
      <c r="AB58" s="913" t="e">
        <f t="shared" si="28"/>
        <v>#DIV/0!</v>
      </c>
      <c r="AC58" s="914" t="e">
        <f t="shared" si="29"/>
        <v>#DIV/0!</v>
      </c>
      <c r="AD58" s="915"/>
      <c r="AE58" s="895"/>
      <c r="AF58" s="912"/>
      <c r="AG58" s="895"/>
      <c r="AH58" s="913" t="e">
        <f t="shared" si="30"/>
        <v>#DIV/0!</v>
      </c>
      <c r="AI58" s="914" t="e">
        <f t="shared" si="31"/>
        <v>#DIV/0!</v>
      </c>
      <c r="AJ58" s="915"/>
      <c r="AK58" s="895"/>
      <c r="AL58" s="912"/>
      <c r="AM58" s="895"/>
      <c r="AN58" s="913" t="e">
        <f t="shared" si="32"/>
        <v>#DIV/0!</v>
      </c>
      <c r="AO58" s="914" t="e">
        <f t="shared" si="33"/>
        <v>#DIV/0!</v>
      </c>
      <c r="AP58" s="915"/>
      <c r="AQ58" s="895"/>
      <c r="AR58" s="912"/>
      <c r="AS58" s="895"/>
      <c r="AT58" s="913" t="e">
        <f t="shared" si="34"/>
        <v>#DIV/0!</v>
      </c>
      <c r="AU58" s="914" t="e">
        <f t="shared" si="35"/>
        <v>#DIV/0!</v>
      </c>
      <c r="AV58" s="915"/>
      <c r="AW58" s="895"/>
      <c r="AX58" s="912"/>
    </row>
    <row r="59" spans="1:50" s="902" customFormat="1" ht="25.5" x14ac:dyDescent="0.25">
      <c r="A59" s="903">
        <v>4</v>
      </c>
      <c r="B59" s="904" t="s">
        <v>245</v>
      </c>
      <c r="C59" s="934" t="s">
        <v>246</v>
      </c>
      <c r="D59" s="905" t="s">
        <v>544</v>
      </c>
      <c r="E59" s="906"/>
      <c r="F59" s="907" t="s">
        <v>179</v>
      </c>
      <c r="G59" s="907">
        <v>13.35</v>
      </c>
      <c r="H59" s="908" t="s">
        <v>78</v>
      </c>
      <c r="I59" s="907" t="s">
        <v>114</v>
      </c>
      <c r="J59" s="905" t="s">
        <v>303</v>
      </c>
      <c r="K59" s="905" t="s">
        <v>282</v>
      </c>
      <c r="L59" s="949" t="s">
        <v>10</v>
      </c>
      <c r="M59" s="950">
        <v>1</v>
      </c>
      <c r="N59" s="348"/>
      <c r="O59" s="349"/>
      <c r="P59" s="951">
        <f t="shared" si="12"/>
        <v>0</v>
      </c>
      <c r="Q59" s="911">
        <f t="shared" si="25"/>
        <v>0</v>
      </c>
      <c r="R59" s="621"/>
      <c r="S59" s="622"/>
      <c r="T59" s="912"/>
      <c r="U59" s="895"/>
      <c r="V59" s="913" t="e">
        <f t="shared" si="26"/>
        <v>#DIV/0!</v>
      </c>
      <c r="W59" s="914" t="e">
        <f t="shared" si="27"/>
        <v>#DIV/0!</v>
      </c>
      <c r="X59" s="915"/>
      <c r="Y59" s="895"/>
      <c r="Z59" s="912"/>
      <c r="AA59" s="895"/>
      <c r="AB59" s="913" t="e">
        <f t="shared" si="28"/>
        <v>#DIV/0!</v>
      </c>
      <c r="AC59" s="914" t="e">
        <f t="shared" si="29"/>
        <v>#DIV/0!</v>
      </c>
      <c r="AD59" s="915"/>
      <c r="AE59" s="895"/>
      <c r="AF59" s="912"/>
      <c r="AG59" s="895"/>
      <c r="AH59" s="913" t="e">
        <f t="shared" si="30"/>
        <v>#DIV/0!</v>
      </c>
      <c r="AI59" s="914" t="e">
        <f t="shared" si="31"/>
        <v>#DIV/0!</v>
      </c>
      <c r="AJ59" s="915"/>
      <c r="AK59" s="895"/>
      <c r="AL59" s="912"/>
      <c r="AM59" s="895"/>
      <c r="AN59" s="913" t="e">
        <f t="shared" si="32"/>
        <v>#DIV/0!</v>
      </c>
      <c r="AO59" s="914" t="e">
        <f t="shared" si="33"/>
        <v>#DIV/0!</v>
      </c>
      <c r="AP59" s="915"/>
      <c r="AQ59" s="895"/>
      <c r="AR59" s="912"/>
      <c r="AS59" s="895"/>
      <c r="AT59" s="913" t="e">
        <f t="shared" si="34"/>
        <v>#DIV/0!</v>
      </c>
      <c r="AU59" s="914" t="e">
        <f t="shared" si="35"/>
        <v>#DIV/0!</v>
      </c>
      <c r="AV59" s="915"/>
      <c r="AW59" s="895"/>
      <c r="AX59" s="912"/>
    </row>
    <row r="60" spans="1:50" s="902" customFormat="1" ht="25.5" x14ac:dyDescent="0.25">
      <c r="A60" s="903">
        <v>4</v>
      </c>
      <c r="B60" s="904" t="s">
        <v>245</v>
      </c>
      <c r="C60" s="934" t="s">
        <v>246</v>
      </c>
      <c r="D60" s="905" t="s">
        <v>544</v>
      </c>
      <c r="E60" s="906"/>
      <c r="F60" s="907" t="s">
        <v>179</v>
      </c>
      <c r="G60" s="907">
        <v>6.5</v>
      </c>
      <c r="H60" s="908" t="s">
        <v>78</v>
      </c>
      <c r="I60" s="907" t="s">
        <v>114</v>
      </c>
      <c r="J60" s="905" t="s">
        <v>303</v>
      </c>
      <c r="K60" s="905" t="s">
        <v>283</v>
      </c>
      <c r="L60" s="949" t="s">
        <v>10</v>
      </c>
      <c r="M60" s="950">
        <v>1</v>
      </c>
      <c r="N60" s="348"/>
      <c r="O60" s="349"/>
      <c r="P60" s="951">
        <f t="shared" si="12"/>
        <v>0</v>
      </c>
      <c r="Q60" s="911">
        <f t="shared" si="25"/>
        <v>0</v>
      </c>
      <c r="R60" s="621"/>
      <c r="S60" s="622"/>
      <c r="T60" s="912"/>
      <c r="U60" s="895"/>
      <c r="V60" s="913" t="e">
        <f t="shared" si="26"/>
        <v>#DIV/0!</v>
      </c>
      <c r="W60" s="914" t="e">
        <f t="shared" si="27"/>
        <v>#DIV/0!</v>
      </c>
      <c r="X60" s="915"/>
      <c r="Y60" s="895"/>
      <c r="Z60" s="912"/>
      <c r="AA60" s="895"/>
      <c r="AB60" s="913" t="e">
        <f t="shared" si="28"/>
        <v>#DIV/0!</v>
      </c>
      <c r="AC60" s="914" t="e">
        <f t="shared" si="29"/>
        <v>#DIV/0!</v>
      </c>
      <c r="AD60" s="915"/>
      <c r="AE60" s="895"/>
      <c r="AF60" s="912"/>
      <c r="AG60" s="895"/>
      <c r="AH60" s="913" t="e">
        <f t="shared" si="30"/>
        <v>#DIV/0!</v>
      </c>
      <c r="AI60" s="914" t="e">
        <f t="shared" si="31"/>
        <v>#DIV/0!</v>
      </c>
      <c r="AJ60" s="915"/>
      <c r="AK60" s="895"/>
      <c r="AL60" s="912"/>
      <c r="AM60" s="895"/>
      <c r="AN60" s="913" t="e">
        <f t="shared" si="32"/>
        <v>#DIV/0!</v>
      </c>
      <c r="AO60" s="914" t="e">
        <f t="shared" si="33"/>
        <v>#DIV/0!</v>
      </c>
      <c r="AP60" s="915"/>
      <c r="AQ60" s="895"/>
      <c r="AR60" s="912"/>
      <c r="AS60" s="895"/>
      <c r="AT60" s="913" t="e">
        <f t="shared" si="34"/>
        <v>#DIV/0!</v>
      </c>
      <c r="AU60" s="914" t="e">
        <f t="shared" si="35"/>
        <v>#DIV/0!</v>
      </c>
      <c r="AV60" s="915"/>
      <c r="AW60" s="895"/>
      <c r="AX60" s="912"/>
    </row>
    <row r="61" spans="1:50" s="902" customFormat="1" ht="25.5" x14ac:dyDescent="0.25">
      <c r="A61" s="903">
        <v>4</v>
      </c>
      <c r="B61" s="904" t="s">
        <v>245</v>
      </c>
      <c r="C61" s="934" t="s">
        <v>246</v>
      </c>
      <c r="D61" s="905" t="s">
        <v>544</v>
      </c>
      <c r="E61" s="906"/>
      <c r="F61" s="907" t="s">
        <v>179</v>
      </c>
      <c r="G61" s="907">
        <v>13.35</v>
      </c>
      <c r="H61" s="908" t="s">
        <v>78</v>
      </c>
      <c r="I61" s="907" t="s">
        <v>114</v>
      </c>
      <c r="J61" s="905" t="s">
        <v>304</v>
      </c>
      <c r="K61" s="905" t="s">
        <v>281</v>
      </c>
      <c r="L61" s="949" t="s">
        <v>10</v>
      </c>
      <c r="M61" s="950">
        <v>1</v>
      </c>
      <c r="N61" s="348"/>
      <c r="O61" s="349"/>
      <c r="P61" s="951">
        <f t="shared" si="12"/>
        <v>0</v>
      </c>
      <c r="Q61" s="911">
        <f t="shared" si="25"/>
        <v>0</v>
      </c>
      <c r="R61" s="621"/>
      <c r="S61" s="622"/>
      <c r="T61" s="912"/>
      <c r="U61" s="895"/>
      <c r="V61" s="913" t="e">
        <f t="shared" si="26"/>
        <v>#DIV/0!</v>
      </c>
      <c r="W61" s="914" t="e">
        <f t="shared" si="27"/>
        <v>#DIV/0!</v>
      </c>
      <c r="X61" s="915"/>
      <c r="Y61" s="895"/>
      <c r="Z61" s="912"/>
      <c r="AA61" s="895"/>
      <c r="AB61" s="913" t="e">
        <f t="shared" si="28"/>
        <v>#DIV/0!</v>
      </c>
      <c r="AC61" s="914" t="e">
        <f t="shared" si="29"/>
        <v>#DIV/0!</v>
      </c>
      <c r="AD61" s="915"/>
      <c r="AE61" s="895"/>
      <c r="AF61" s="912"/>
      <c r="AG61" s="895"/>
      <c r="AH61" s="913" t="e">
        <f t="shared" si="30"/>
        <v>#DIV/0!</v>
      </c>
      <c r="AI61" s="914" t="e">
        <f t="shared" si="31"/>
        <v>#DIV/0!</v>
      </c>
      <c r="AJ61" s="915"/>
      <c r="AK61" s="895"/>
      <c r="AL61" s="912"/>
      <c r="AM61" s="895"/>
      <c r="AN61" s="913" t="e">
        <f t="shared" si="32"/>
        <v>#DIV/0!</v>
      </c>
      <c r="AO61" s="914" t="e">
        <f t="shared" si="33"/>
        <v>#DIV/0!</v>
      </c>
      <c r="AP61" s="915"/>
      <c r="AQ61" s="895"/>
      <c r="AR61" s="912"/>
      <c r="AS61" s="895"/>
      <c r="AT61" s="913" t="e">
        <f t="shared" si="34"/>
        <v>#DIV/0!</v>
      </c>
      <c r="AU61" s="914" t="e">
        <f t="shared" si="35"/>
        <v>#DIV/0!</v>
      </c>
      <c r="AV61" s="915"/>
      <c r="AW61" s="895"/>
      <c r="AX61" s="912"/>
    </row>
    <row r="62" spans="1:50" s="902" customFormat="1" ht="25.5" x14ac:dyDescent="0.25">
      <c r="A62" s="952">
        <v>4</v>
      </c>
      <c r="B62" s="904" t="s">
        <v>245</v>
      </c>
      <c r="C62" s="934" t="s">
        <v>246</v>
      </c>
      <c r="D62" s="905" t="s">
        <v>544</v>
      </c>
      <c r="E62" s="906"/>
      <c r="F62" s="907" t="s">
        <v>179</v>
      </c>
      <c r="G62" s="907">
        <v>13.35</v>
      </c>
      <c r="H62" s="908" t="s">
        <v>78</v>
      </c>
      <c r="I62" s="907" t="s">
        <v>114</v>
      </c>
      <c r="J62" s="905" t="s">
        <v>304</v>
      </c>
      <c r="K62" s="905" t="s">
        <v>282</v>
      </c>
      <c r="L62" s="949" t="s">
        <v>10</v>
      </c>
      <c r="M62" s="950">
        <v>1</v>
      </c>
      <c r="N62" s="348"/>
      <c r="O62" s="349"/>
      <c r="P62" s="951">
        <f t="shared" si="12"/>
        <v>0</v>
      </c>
      <c r="Q62" s="911">
        <f t="shared" si="25"/>
        <v>0</v>
      </c>
      <c r="R62" s="621"/>
      <c r="S62" s="622"/>
      <c r="T62" s="912"/>
      <c r="U62" s="895"/>
      <c r="V62" s="913" t="e">
        <f t="shared" si="26"/>
        <v>#DIV/0!</v>
      </c>
      <c r="W62" s="914" t="e">
        <f t="shared" si="27"/>
        <v>#DIV/0!</v>
      </c>
      <c r="X62" s="915"/>
      <c r="Y62" s="895"/>
      <c r="Z62" s="912"/>
      <c r="AA62" s="895"/>
      <c r="AB62" s="900" t="e">
        <f t="shared" si="28"/>
        <v>#DIV/0!</v>
      </c>
      <c r="AC62" s="953" t="e">
        <f t="shared" si="29"/>
        <v>#DIV/0!</v>
      </c>
      <c r="AD62" s="915"/>
      <c r="AE62" s="895"/>
      <c r="AF62" s="912"/>
      <c r="AG62" s="895"/>
      <c r="AH62" s="900" t="e">
        <f t="shared" si="30"/>
        <v>#DIV/0!</v>
      </c>
      <c r="AI62" s="953" t="e">
        <f t="shared" si="31"/>
        <v>#DIV/0!</v>
      </c>
      <c r="AJ62" s="915"/>
      <c r="AK62" s="895"/>
      <c r="AL62" s="912"/>
      <c r="AM62" s="895"/>
      <c r="AN62" s="900" t="e">
        <f t="shared" si="32"/>
        <v>#DIV/0!</v>
      </c>
      <c r="AO62" s="953" t="e">
        <f t="shared" si="33"/>
        <v>#DIV/0!</v>
      </c>
      <c r="AP62" s="915"/>
      <c r="AQ62" s="895"/>
      <c r="AR62" s="912"/>
      <c r="AS62" s="895"/>
      <c r="AT62" s="913" t="e">
        <f t="shared" si="34"/>
        <v>#DIV/0!</v>
      </c>
      <c r="AU62" s="914" t="e">
        <f t="shared" si="35"/>
        <v>#DIV/0!</v>
      </c>
      <c r="AV62" s="915"/>
      <c r="AW62" s="895"/>
      <c r="AX62" s="912"/>
    </row>
    <row r="63" spans="1:50" s="902" customFormat="1" ht="25.5" x14ac:dyDescent="0.25">
      <c r="A63" s="952">
        <v>4</v>
      </c>
      <c r="B63" s="904" t="s">
        <v>245</v>
      </c>
      <c r="C63" s="934" t="s">
        <v>246</v>
      </c>
      <c r="D63" s="905" t="s">
        <v>544</v>
      </c>
      <c r="E63" s="906"/>
      <c r="F63" s="907" t="s">
        <v>179</v>
      </c>
      <c r="G63" s="907">
        <v>6.5</v>
      </c>
      <c r="H63" s="908" t="s">
        <v>78</v>
      </c>
      <c r="I63" s="907" t="s">
        <v>114</v>
      </c>
      <c r="J63" s="905" t="s">
        <v>304</v>
      </c>
      <c r="K63" s="905" t="s">
        <v>283</v>
      </c>
      <c r="L63" s="949" t="s">
        <v>10</v>
      </c>
      <c r="M63" s="950">
        <v>1</v>
      </c>
      <c r="N63" s="348"/>
      <c r="O63" s="349"/>
      <c r="P63" s="951">
        <f t="shared" si="12"/>
        <v>0</v>
      </c>
      <c r="Q63" s="911">
        <f t="shared" si="25"/>
        <v>0</v>
      </c>
      <c r="R63" s="621"/>
      <c r="S63" s="622"/>
      <c r="T63" s="912"/>
      <c r="U63" s="895"/>
      <c r="V63" s="913" t="e">
        <f t="shared" si="26"/>
        <v>#DIV/0!</v>
      </c>
      <c r="W63" s="914" t="e">
        <f t="shared" si="27"/>
        <v>#DIV/0!</v>
      </c>
      <c r="X63" s="915"/>
      <c r="Y63" s="895"/>
      <c r="Z63" s="912"/>
      <c r="AA63" s="895"/>
      <c r="AB63" s="913" t="e">
        <f t="shared" si="28"/>
        <v>#DIV/0!</v>
      </c>
      <c r="AC63" s="953" t="e">
        <f t="shared" si="29"/>
        <v>#DIV/0!</v>
      </c>
      <c r="AD63" s="915"/>
      <c r="AE63" s="895"/>
      <c r="AF63" s="912"/>
      <c r="AG63" s="895"/>
      <c r="AH63" s="913" t="e">
        <f t="shared" si="30"/>
        <v>#DIV/0!</v>
      </c>
      <c r="AI63" s="953" t="e">
        <f t="shared" si="31"/>
        <v>#DIV/0!</v>
      </c>
      <c r="AJ63" s="915"/>
      <c r="AK63" s="895"/>
      <c r="AL63" s="912"/>
      <c r="AM63" s="895"/>
      <c r="AN63" s="913" t="e">
        <f t="shared" si="32"/>
        <v>#DIV/0!</v>
      </c>
      <c r="AO63" s="953" t="e">
        <f t="shared" si="33"/>
        <v>#DIV/0!</v>
      </c>
      <c r="AP63" s="915"/>
      <c r="AQ63" s="895"/>
      <c r="AR63" s="912"/>
      <c r="AS63" s="895"/>
      <c r="AT63" s="913" t="e">
        <f t="shared" si="34"/>
        <v>#DIV/0!</v>
      </c>
      <c r="AU63" s="914" t="e">
        <f t="shared" si="35"/>
        <v>#DIV/0!</v>
      </c>
      <c r="AV63" s="915"/>
      <c r="AW63" s="895"/>
      <c r="AX63" s="912"/>
    </row>
    <row r="64" spans="1:50" s="902" customFormat="1" ht="25.5" x14ac:dyDescent="0.25">
      <c r="A64" s="952">
        <v>4</v>
      </c>
      <c r="B64" s="904" t="s">
        <v>245</v>
      </c>
      <c r="C64" s="934" t="s">
        <v>246</v>
      </c>
      <c r="D64" s="905" t="s">
        <v>544</v>
      </c>
      <c r="E64" s="906"/>
      <c r="F64" s="907" t="s">
        <v>179</v>
      </c>
      <c r="G64" s="907">
        <v>13.35</v>
      </c>
      <c r="H64" s="908" t="s">
        <v>78</v>
      </c>
      <c r="I64" s="907" t="s">
        <v>114</v>
      </c>
      <c r="J64" s="905" t="s">
        <v>305</v>
      </c>
      <c r="K64" s="905" t="s">
        <v>281</v>
      </c>
      <c r="L64" s="949" t="s">
        <v>10</v>
      </c>
      <c r="M64" s="950">
        <v>1</v>
      </c>
      <c r="N64" s="348"/>
      <c r="O64" s="349"/>
      <c r="P64" s="951">
        <f t="shared" si="12"/>
        <v>0</v>
      </c>
      <c r="Q64" s="911">
        <f t="shared" si="25"/>
        <v>0</v>
      </c>
      <c r="R64" s="621"/>
      <c r="S64" s="622"/>
      <c r="T64" s="912"/>
      <c r="U64" s="895"/>
      <c r="V64" s="913" t="e">
        <f t="shared" si="26"/>
        <v>#DIV/0!</v>
      </c>
      <c r="W64" s="914" t="e">
        <f t="shared" si="27"/>
        <v>#DIV/0!</v>
      </c>
      <c r="X64" s="915"/>
      <c r="Y64" s="895"/>
      <c r="Z64" s="912"/>
      <c r="AA64" s="895"/>
      <c r="AB64" s="913" t="e">
        <f t="shared" si="28"/>
        <v>#DIV/0!</v>
      </c>
      <c r="AC64" s="953" t="e">
        <f t="shared" si="29"/>
        <v>#DIV/0!</v>
      </c>
      <c r="AD64" s="915"/>
      <c r="AE64" s="895"/>
      <c r="AF64" s="912"/>
      <c r="AG64" s="895"/>
      <c r="AH64" s="913" t="e">
        <f t="shared" si="30"/>
        <v>#DIV/0!</v>
      </c>
      <c r="AI64" s="953" t="e">
        <f t="shared" si="31"/>
        <v>#DIV/0!</v>
      </c>
      <c r="AJ64" s="915"/>
      <c r="AK64" s="895"/>
      <c r="AL64" s="912"/>
      <c r="AM64" s="895"/>
      <c r="AN64" s="913" t="e">
        <f t="shared" si="32"/>
        <v>#DIV/0!</v>
      </c>
      <c r="AO64" s="953" t="e">
        <f t="shared" si="33"/>
        <v>#DIV/0!</v>
      </c>
      <c r="AP64" s="915"/>
      <c r="AQ64" s="895"/>
      <c r="AR64" s="912"/>
      <c r="AS64" s="895"/>
      <c r="AT64" s="913" t="e">
        <f t="shared" si="34"/>
        <v>#DIV/0!</v>
      </c>
      <c r="AU64" s="914" t="e">
        <f t="shared" si="35"/>
        <v>#DIV/0!</v>
      </c>
      <c r="AV64" s="915"/>
      <c r="AW64" s="895"/>
      <c r="AX64" s="912"/>
    </row>
    <row r="65" spans="1:50" s="902" customFormat="1" ht="25.5" x14ac:dyDescent="0.25">
      <c r="A65" s="952">
        <v>4</v>
      </c>
      <c r="B65" s="904" t="s">
        <v>245</v>
      </c>
      <c r="C65" s="934" t="s">
        <v>246</v>
      </c>
      <c r="D65" s="905" t="s">
        <v>544</v>
      </c>
      <c r="E65" s="906"/>
      <c r="F65" s="907" t="s">
        <v>179</v>
      </c>
      <c r="G65" s="907">
        <v>13.35</v>
      </c>
      <c r="H65" s="908" t="s">
        <v>78</v>
      </c>
      <c r="I65" s="907" t="s">
        <v>114</v>
      </c>
      <c r="J65" s="905" t="s">
        <v>305</v>
      </c>
      <c r="K65" s="905" t="s">
        <v>282</v>
      </c>
      <c r="L65" s="949" t="s">
        <v>10</v>
      </c>
      <c r="M65" s="950">
        <v>1</v>
      </c>
      <c r="N65" s="348"/>
      <c r="O65" s="349"/>
      <c r="P65" s="951">
        <f t="shared" si="12"/>
        <v>0</v>
      </c>
      <c r="Q65" s="911">
        <f t="shared" si="25"/>
        <v>0</v>
      </c>
      <c r="R65" s="621"/>
      <c r="S65" s="622"/>
      <c r="T65" s="912"/>
      <c r="U65" s="895"/>
      <c r="V65" s="913" t="e">
        <f t="shared" si="26"/>
        <v>#DIV/0!</v>
      </c>
      <c r="W65" s="914" t="e">
        <f t="shared" si="27"/>
        <v>#DIV/0!</v>
      </c>
      <c r="X65" s="915"/>
      <c r="Y65" s="895"/>
      <c r="Z65" s="912"/>
      <c r="AA65" s="895"/>
      <c r="AB65" s="913" t="e">
        <f t="shared" si="28"/>
        <v>#DIV/0!</v>
      </c>
      <c r="AC65" s="953" t="e">
        <f t="shared" si="29"/>
        <v>#DIV/0!</v>
      </c>
      <c r="AD65" s="915"/>
      <c r="AE65" s="895"/>
      <c r="AF65" s="912"/>
      <c r="AG65" s="895"/>
      <c r="AH65" s="913" t="e">
        <f t="shared" si="30"/>
        <v>#DIV/0!</v>
      </c>
      <c r="AI65" s="953" t="e">
        <f t="shared" si="31"/>
        <v>#DIV/0!</v>
      </c>
      <c r="AJ65" s="915"/>
      <c r="AK65" s="895"/>
      <c r="AL65" s="912"/>
      <c r="AM65" s="895"/>
      <c r="AN65" s="913" t="e">
        <f t="shared" si="32"/>
        <v>#DIV/0!</v>
      </c>
      <c r="AO65" s="953" t="e">
        <f t="shared" si="33"/>
        <v>#DIV/0!</v>
      </c>
      <c r="AP65" s="915"/>
      <c r="AQ65" s="895"/>
      <c r="AR65" s="912"/>
      <c r="AS65" s="895"/>
      <c r="AT65" s="913" t="e">
        <f t="shared" si="34"/>
        <v>#DIV/0!</v>
      </c>
      <c r="AU65" s="914" t="e">
        <f t="shared" si="35"/>
        <v>#DIV/0!</v>
      </c>
      <c r="AV65" s="915"/>
      <c r="AW65" s="895"/>
      <c r="AX65" s="912"/>
    </row>
    <row r="66" spans="1:50" s="884" customFormat="1" ht="25.5" x14ac:dyDescent="0.25">
      <c r="A66" s="952">
        <v>4</v>
      </c>
      <c r="B66" s="904" t="s">
        <v>245</v>
      </c>
      <c r="C66" s="934" t="s">
        <v>246</v>
      </c>
      <c r="D66" s="905" t="s">
        <v>544</v>
      </c>
      <c r="E66" s="906"/>
      <c r="F66" s="907" t="s">
        <v>179</v>
      </c>
      <c r="G66" s="907">
        <v>6.5</v>
      </c>
      <c r="H66" s="908" t="s">
        <v>78</v>
      </c>
      <c r="I66" s="907" t="s">
        <v>114</v>
      </c>
      <c r="J66" s="905" t="s">
        <v>305</v>
      </c>
      <c r="K66" s="905" t="s">
        <v>283</v>
      </c>
      <c r="L66" s="949" t="s">
        <v>10</v>
      </c>
      <c r="M66" s="950">
        <v>1</v>
      </c>
      <c r="N66" s="348"/>
      <c r="O66" s="349"/>
      <c r="P66" s="951">
        <f t="shared" si="12"/>
        <v>0</v>
      </c>
      <c r="Q66" s="911">
        <f t="shared" ref="Q66:Q116" si="64">P66/12</f>
        <v>0</v>
      </c>
      <c r="R66" s="621"/>
      <c r="S66" s="622"/>
      <c r="T66" s="912"/>
      <c r="U66" s="895"/>
      <c r="V66" s="913" t="e">
        <f t="shared" ref="V66:V116" si="65">P66*$E$11</f>
        <v>#DIV/0!</v>
      </c>
      <c r="W66" s="914" t="e">
        <f t="shared" ref="W66:W116" si="66">V66/12</f>
        <v>#DIV/0!</v>
      </c>
      <c r="X66" s="915"/>
      <c r="Y66" s="895"/>
      <c r="Z66" s="912"/>
      <c r="AA66" s="895"/>
      <c r="AB66" s="900" t="e">
        <f t="shared" ref="AB66:AB116" si="67">P66*$E$12</f>
        <v>#DIV/0!</v>
      </c>
      <c r="AC66" s="953" t="e">
        <f t="shared" ref="AC66:AC116" si="68">AB66/12</f>
        <v>#DIV/0!</v>
      </c>
      <c r="AD66" s="915"/>
      <c r="AE66" s="895"/>
      <c r="AF66" s="912"/>
      <c r="AG66" s="895"/>
      <c r="AH66" s="900" t="e">
        <f t="shared" ref="AH66:AH116" si="69">P66*$E$13</f>
        <v>#DIV/0!</v>
      </c>
      <c r="AI66" s="953" t="e">
        <f t="shared" ref="AI66:AI116" si="70">AH66/12</f>
        <v>#DIV/0!</v>
      </c>
      <c r="AJ66" s="915"/>
      <c r="AK66" s="895"/>
      <c r="AL66" s="912"/>
      <c r="AM66" s="895"/>
      <c r="AN66" s="900" t="e">
        <f t="shared" ref="AN66:AN116" si="71">P66*$E$14</f>
        <v>#DIV/0!</v>
      </c>
      <c r="AO66" s="953" t="e">
        <f t="shared" ref="AO66:AO116" si="72">AN66/12</f>
        <v>#DIV/0!</v>
      </c>
      <c r="AP66" s="915"/>
      <c r="AQ66" s="895"/>
      <c r="AR66" s="912"/>
      <c r="AS66" s="895"/>
      <c r="AT66" s="913" t="e">
        <f t="shared" ref="AT66:AT116" si="73">P66*$E$15</f>
        <v>#DIV/0!</v>
      </c>
      <c r="AU66" s="914" t="e">
        <f t="shared" ref="AU66:AU116" si="74">AT66/12</f>
        <v>#DIV/0!</v>
      </c>
      <c r="AV66" s="915"/>
      <c r="AW66" s="895"/>
      <c r="AX66" s="912"/>
    </row>
    <row r="67" spans="1:50" s="884" customFormat="1" ht="25.5" x14ac:dyDescent="0.25">
      <c r="A67" s="952">
        <v>4</v>
      </c>
      <c r="B67" s="904" t="s">
        <v>245</v>
      </c>
      <c r="C67" s="934" t="s">
        <v>246</v>
      </c>
      <c r="D67" s="905" t="s">
        <v>544</v>
      </c>
      <c r="E67" s="906"/>
      <c r="F67" s="907" t="s">
        <v>179</v>
      </c>
      <c r="G67" s="907">
        <v>13.35</v>
      </c>
      <c r="H67" s="908" t="s">
        <v>78</v>
      </c>
      <c r="I67" s="907" t="s">
        <v>114</v>
      </c>
      <c r="J67" s="905" t="s">
        <v>306</v>
      </c>
      <c r="K67" s="905" t="s">
        <v>281</v>
      </c>
      <c r="L67" s="949" t="s">
        <v>10</v>
      </c>
      <c r="M67" s="950">
        <v>1</v>
      </c>
      <c r="N67" s="348"/>
      <c r="O67" s="349"/>
      <c r="P67" s="951">
        <f t="shared" si="12"/>
        <v>0</v>
      </c>
      <c r="Q67" s="911">
        <f t="shared" si="64"/>
        <v>0</v>
      </c>
      <c r="R67" s="621"/>
      <c r="S67" s="622"/>
      <c r="T67" s="912"/>
      <c r="U67" s="895"/>
      <c r="V67" s="913" t="e">
        <f t="shared" si="65"/>
        <v>#DIV/0!</v>
      </c>
      <c r="W67" s="914" t="e">
        <f t="shared" si="66"/>
        <v>#DIV/0!</v>
      </c>
      <c r="X67" s="915"/>
      <c r="Y67" s="895"/>
      <c r="Z67" s="912"/>
      <c r="AA67" s="895"/>
      <c r="AB67" s="913" t="e">
        <f t="shared" si="67"/>
        <v>#DIV/0!</v>
      </c>
      <c r="AC67" s="953" t="e">
        <f t="shared" si="68"/>
        <v>#DIV/0!</v>
      </c>
      <c r="AD67" s="915"/>
      <c r="AE67" s="895"/>
      <c r="AF67" s="912"/>
      <c r="AG67" s="895"/>
      <c r="AH67" s="913" t="e">
        <f t="shared" si="69"/>
        <v>#DIV/0!</v>
      </c>
      <c r="AI67" s="953" t="e">
        <f t="shared" si="70"/>
        <v>#DIV/0!</v>
      </c>
      <c r="AJ67" s="915"/>
      <c r="AK67" s="895"/>
      <c r="AL67" s="912"/>
      <c r="AM67" s="895"/>
      <c r="AN67" s="913" t="e">
        <f t="shared" si="71"/>
        <v>#DIV/0!</v>
      </c>
      <c r="AO67" s="953" t="e">
        <f t="shared" si="72"/>
        <v>#DIV/0!</v>
      </c>
      <c r="AP67" s="915"/>
      <c r="AQ67" s="895"/>
      <c r="AR67" s="912"/>
      <c r="AS67" s="895"/>
      <c r="AT67" s="913" t="e">
        <f t="shared" si="73"/>
        <v>#DIV/0!</v>
      </c>
      <c r="AU67" s="914" t="e">
        <f t="shared" si="74"/>
        <v>#DIV/0!</v>
      </c>
      <c r="AV67" s="915"/>
      <c r="AW67" s="895"/>
      <c r="AX67" s="912"/>
    </row>
    <row r="68" spans="1:50" s="884" customFormat="1" ht="25.5" x14ac:dyDescent="0.25">
      <c r="A68" s="952">
        <v>4</v>
      </c>
      <c r="B68" s="904" t="s">
        <v>245</v>
      </c>
      <c r="C68" s="934" t="s">
        <v>246</v>
      </c>
      <c r="D68" s="905" t="s">
        <v>544</v>
      </c>
      <c r="E68" s="906"/>
      <c r="F68" s="907" t="s">
        <v>179</v>
      </c>
      <c r="G68" s="907">
        <v>13.35</v>
      </c>
      <c r="H68" s="908" t="s">
        <v>78</v>
      </c>
      <c r="I68" s="907" t="s">
        <v>114</v>
      </c>
      <c r="J68" s="905" t="s">
        <v>306</v>
      </c>
      <c r="K68" s="905" t="s">
        <v>282</v>
      </c>
      <c r="L68" s="949" t="s">
        <v>10</v>
      </c>
      <c r="M68" s="950">
        <v>1</v>
      </c>
      <c r="N68" s="348"/>
      <c r="O68" s="349"/>
      <c r="P68" s="951">
        <f t="shared" si="12"/>
        <v>0</v>
      </c>
      <c r="Q68" s="911">
        <f t="shared" si="64"/>
        <v>0</v>
      </c>
      <c r="R68" s="621"/>
      <c r="S68" s="622"/>
      <c r="T68" s="912"/>
      <c r="U68" s="895"/>
      <c r="V68" s="913" t="e">
        <f t="shared" si="65"/>
        <v>#DIV/0!</v>
      </c>
      <c r="W68" s="914" t="e">
        <f t="shared" si="66"/>
        <v>#DIV/0!</v>
      </c>
      <c r="X68" s="915"/>
      <c r="Y68" s="895"/>
      <c r="Z68" s="912"/>
      <c r="AA68" s="895"/>
      <c r="AB68" s="913" t="e">
        <f t="shared" si="67"/>
        <v>#DIV/0!</v>
      </c>
      <c r="AC68" s="953" t="e">
        <f t="shared" si="68"/>
        <v>#DIV/0!</v>
      </c>
      <c r="AD68" s="915"/>
      <c r="AE68" s="895"/>
      <c r="AF68" s="912"/>
      <c r="AG68" s="895"/>
      <c r="AH68" s="913" t="e">
        <f t="shared" si="69"/>
        <v>#DIV/0!</v>
      </c>
      <c r="AI68" s="953" t="e">
        <f t="shared" si="70"/>
        <v>#DIV/0!</v>
      </c>
      <c r="AJ68" s="915"/>
      <c r="AK68" s="895"/>
      <c r="AL68" s="912"/>
      <c r="AM68" s="895"/>
      <c r="AN68" s="913" t="e">
        <f t="shared" si="71"/>
        <v>#DIV/0!</v>
      </c>
      <c r="AO68" s="953" t="e">
        <f t="shared" si="72"/>
        <v>#DIV/0!</v>
      </c>
      <c r="AP68" s="915"/>
      <c r="AQ68" s="895"/>
      <c r="AR68" s="912"/>
      <c r="AS68" s="895"/>
      <c r="AT68" s="913" t="e">
        <f t="shared" si="73"/>
        <v>#DIV/0!</v>
      </c>
      <c r="AU68" s="914" t="e">
        <f t="shared" si="74"/>
        <v>#DIV/0!</v>
      </c>
      <c r="AV68" s="915"/>
      <c r="AW68" s="895"/>
      <c r="AX68" s="912"/>
    </row>
    <row r="69" spans="1:50" s="884" customFormat="1" ht="25.5" x14ac:dyDescent="0.25">
      <c r="A69" s="952">
        <v>4</v>
      </c>
      <c r="B69" s="904" t="s">
        <v>245</v>
      </c>
      <c r="C69" s="934" t="s">
        <v>246</v>
      </c>
      <c r="D69" s="905" t="s">
        <v>544</v>
      </c>
      <c r="E69" s="906"/>
      <c r="F69" s="907" t="s">
        <v>179</v>
      </c>
      <c r="G69" s="907">
        <v>6.5</v>
      </c>
      <c r="H69" s="908" t="s">
        <v>78</v>
      </c>
      <c r="I69" s="907" t="s">
        <v>114</v>
      </c>
      <c r="J69" s="905" t="s">
        <v>306</v>
      </c>
      <c r="K69" s="905" t="s">
        <v>283</v>
      </c>
      <c r="L69" s="949" t="s">
        <v>10</v>
      </c>
      <c r="M69" s="950">
        <v>1</v>
      </c>
      <c r="N69" s="348"/>
      <c r="O69" s="349"/>
      <c r="P69" s="951">
        <f t="shared" si="12"/>
        <v>0</v>
      </c>
      <c r="Q69" s="911">
        <f t="shared" si="64"/>
        <v>0</v>
      </c>
      <c r="R69" s="621"/>
      <c r="S69" s="622"/>
      <c r="T69" s="912"/>
      <c r="U69" s="895"/>
      <c r="V69" s="913" t="e">
        <f t="shared" si="65"/>
        <v>#DIV/0!</v>
      </c>
      <c r="W69" s="914" t="e">
        <f t="shared" si="66"/>
        <v>#DIV/0!</v>
      </c>
      <c r="X69" s="915"/>
      <c r="Y69" s="895"/>
      <c r="Z69" s="912"/>
      <c r="AA69" s="895"/>
      <c r="AB69" s="913" t="e">
        <f t="shared" si="67"/>
        <v>#DIV/0!</v>
      </c>
      <c r="AC69" s="953" t="e">
        <f t="shared" si="68"/>
        <v>#DIV/0!</v>
      </c>
      <c r="AD69" s="915"/>
      <c r="AE69" s="895"/>
      <c r="AF69" s="912"/>
      <c r="AG69" s="895"/>
      <c r="AH69" s="913" t="e">
        <f t="shared" si="69"/>
        <v>#DIV/0!</v>
      </c>
      <c r="AI69" s="953" t="e">
        <f t="shared" si="70"/>
        <v>#DIV/0!</v>
      </c>
      <c r="AJ69" s="915"/>
      <c r="AK69" s="895"/>
      <c r="AL69" s="912"/>
      <c r="AM69" s="895"/>
      <c r="AN69" s="913" t="e">
        <f t="shared" si="71"/>
        <v>#DIV/0!</v>
      </c>
      <c r="AO69" s="953" t="e">
        <f t="shared" si="72"/>
        <v>#DIV/0!</v>
      </c>
      <c r="AP69" s="915"/>
      <c r="AQ69" s="895"/>
      <c r="AR69" s="912"/>
      <c r="AS69" s="895"/>
      <c r="AT69" s="913" t="e">
        <f t="shared" si="73"/>
        <v>#DIV/0!</v>
      </c>
      <c r="AU69" s="914" t="e">
        <f t="shared" si="74"/>
        <v>#DIV/0!</v>
      </c>
      <c r="AV69" s="915"/>
      <c r="AW69" s="895"/>
      <c r="AX69" s="912"/>
    </row>
    <row r="70" spans="1:50" s="884" customFormat="1" ht="25.5" x14ac:dyDescent="0.25">
      <c r="A70" s="952">
        <v>4</v>
      </c>
      <c r="B70" s="904" t="s">
        <v>245</v>
      </c>
      <c r="C70" s="934" t="s">
        <v>246</v>
      </c>
      <c r="D70" s="905" t="s">
        <v>544</v>
      </c>
      <c r="E70" s="906"/>
      <c r="F70" s="907" t="s">
        <v>179</v>
      </c>
      <c r="G70" s="907">
        <v>55.18</v>
      </c>
      <c r="H70" s="908" t="s">
        <v>78</v>
      </c>
      <c r="I70" s="907" t="s">
        <v>114</v>
      </c>
      <c r="J70" s="905" t="s">
        <v>307</v>
      </c>
      <c r="K70" s="905" t="s">
        <v>281</v>
      </c>
      <c r="L70" s="949" t="s">
        <v>10</v>
      </c>
      <c r="M70" s="950">
        <v>1</v>
      </c>
      <c r="N70" s="348"/>
      <c r="O70" s="349"/>
      <c r="P70" s="951">
        <f t="shared" si="12"/>
        <v>0</v>
      </c>
      <c r="Q70" s="911">
        <f t="shared" si="64"/>
        <v>0</v>
      </c>
      <c r="R70" s="621"/>
      <c r="S70" s="622"/>
      <c r="T70" s="912"/>
      <c r="U70" s="895"/>
      <c r="V70" s="913" t="e">
        <f t="shared" si="65"/>
        <v>#DIV/0!</v>
      </c>
      <c r="W70" s="914" t="e">
        <f t="shared" si="66"/>
        <v>#DIV/0!</v>
      </c>
      <c r="X70" s="915"/>
      <c r="Y70" s="895"/>
      <c r="Z70" s="912"/>
      <c r="AA70" s="895"/>
      <c r="AB70" s="900" t="e">
        <f t="shared" si="67"/>
        <v>#DIV/0!</v>
      </c>
      <c r="AC70" s="953" t="e">
        <f t="shared" si="68"/>
        <v>#DIV/0!</v>
      </c>
      <c r="AD70" s="915"/>
      <c r="AE70" s="895"/>
      <c r="AF70" s="912"/>
      <c r="AG70" s="895"/>
      <c r="AH70" s="900" t="e">
        <f t="shared" si="69"/>
        <v>#DIV/0!</v>
      </c>
      <c r="AI70" s="953" t="e">
        <f t="shared" si="70"/>
        <v>#DIV/0!</v>
      </c>
      <c r="AJ70" s="915"/>
      <c r="AK70" s="895"/>
      <c r="AL70" s="912"/>
      <c r="AM70" s="895"/>
      <c r="AN70" s="900" t="e">
        <f t="shared" si="71"/>
        <v>#DIV/0!</v>
      </c>
      <c r="AO70" s="953" t="e">
        <f t="shared" si="72"/>
        <v>#DIV/0!</v>
      </c>
      <c r="AP70" s="915"/>
      <c r="AQ70" s="895"/>
      <c r="AR70" s="912"/>
      <c r="AS70" s="895"/>
      <c r="AT70" s="913" t="e">
        <f t="shared" si="73"/>
        <v>#DIV/0!</v>
      </c>
      <c r="AU70" s="914" t="e">
        <f t="shared" si="74"/>
        <v>#DIV/0!</v>
      </c>
      <c r="AV70" s="915"/>
      <c r="AW70" s="895"/>
      <c r="AX70" s="912"/>
    </row>
    <row r="71" spans="1:50" s="884" customFormat="1" ht="25.5" x14ac:dyDescent="0.25">
      <c r="A71" s="952">
        <v>4</v>
      </c>
      <c r="B71" s="904" t="s">
        <v>245</v>
      </c>
      <c r="C71" s="934" t="s">
        <v>246</v>
      </c>
      <c r="D71" s="905" t="s">
        <v>544</v>
      </c>
      <c r="E71" s="906"/>
      <c r="F71" s="907" t="s">
        <v>179</v>
      </c>
      <c r="G71" s="907">
        <v>64.05</v>
      </c>
      <c r="H71" s="908" t="s">
        <v>78</v>
      </c>
      <c r="I71" s="907" t="s">
        <v>114</v>
      </c>
      <c r="J71" s="905" t="s">
        <v>307</v>
      </c>
      <c r="K71" s="905" t="s">
        <v>282</v>
      </c>
      <c r="L71" s="949" t="s">
        <v>10</v>
      </c>
      <c r="M71" s="950">
        <v>1</v>
      </c>
      <c r="N71" s="348"/>
      <c r="O71" s="349"/>
      <c r="P71" s="951">
        <f t="shared" si="12"/>
        <v>0</v>
      </c>
      <c r="Q71" s="911">
        <f t="shared" si="64"/>
        <v>0</v>
      </c>
      <c r="R71" s="621"/>
      <c r="S71" s="622"/>
      <c r="T71" s="912"/>
      <c r="U71" s="895"/>
      <c r="V71" s="913" t="e">
        <f t="shared" si="65"/>
        <v>#DIV/0!</v>
      </c>
      <c r="W71" s="914" t="e">
        <f t="shared" si="66"/>
        <v>#DIV/0!</v>
      </c>
      <c r="X71" s="915"/>
      <c r="Y71" s="895"/>
      <c r="Z71" s="912"/>
      <c r="AA71" s="895"/>
      <c r="AB71" s="913" t="e">
        <f t="shared" si="67"/>
        <v>#DIV/0!</v>
      </c>
      <c r="AC71" s="953" t="e">
        <f t="shared" si="68"/>
        <v>#DIV/0!</v>
      </c>
      <c r="AD71" s="915"/>
      <c r="AE71" s="895"/>
      <c r="AF71" s="912"/>
      <c r="AG71" s="895"/>
      <c r="AH71" s="913" t="e">
        <f t="shared" si="69"/>
        <v>#DIV/0!</v>
      </c>
      <c r="AI71" s="953" t="e">
        <f t="shared" si="70"/>
        <v>#DIV/0!</v>
      </c>
      <c r="AJ71" s="915"/>
      <c r="AK71" s="895"/>
      <c r="AL71" s="912"/>
      <c r="AM71" s="895"/>
      <c r="AN71" s="913" t="e">
        <f t="shared" si="71"/>
        <v>#DIV/0!</v>
      </c>
      <c r="AO71" s="953" t="e">
        <f t="shared" si="72"/>
        <v>#DIV/0!</v>
      </c>
      <c r="AP71" s="915"/>
      <c r="AQ71" s="895"/>
      <c r="AR71" s="912"/>
      <c r="AS71" s="895"/>
      <c r="AT71" s="913" t="e">
        <f t="shared" si="73"/>
        <v>#DIV/0!</v>
      </c>
      <c r="AU71" s="914" t="e">
        <f t="shared" si="74"/>
        <v>#DIV/0!</v>
      </c>
      <c r="AV71" s="915"/>
      <c r="AW71" s="895"/>
      <c r="AX71" s="912"/>
    </row>
    <row r="72" spans="1:50" s="884" customFormat="1" ht="26.25" thickBot="1" x14ac:dyDescent="0.3">
      <c r="A72" s="954">
        <v>4</v>
      </c>
      <c r="B72" s="918" t="s">
        <v>245</v>
      </c>
      <c r="C72" s="935" t="s">
        <v>246</v>
      </c>
      <c r="D72" s="905" t="s">
        <v>544</v>
      </c>
      <c r="E72" s="920"/>
      <c r="F72" s="921" t="s">
        <v>172</v>
      </c>
      <c r="G72" s="921">
        <v>300.26</v>
      </c>
      <c r="H72" s="922" t="s">
        <v>78</v>
      </c>
      <c r="I72" s="921" t="s">
        <v>114</v>
      </c>
      <c r="J72" s="919" t="s">
        <v>291</v>
      </c>
      <c r="K72" s="919" t="s">
        <v>281</v>
      </c>
      <c r="L72" s="955" t="s">
        <v>10</v>
      </c>
      <c r="M72" s="956">
        <v>1</v>
      </c>
      <c r="N72" s="354"/>
      <c r="O72" s="355"/>
      <c r="P72" s="957">
        <f t="shared" si="12"/>
        <v>0</v>
      </c>
      <c r="Q72" s="925">
        <f t="shared" si="64"/>
        <v>0</v>
      </c>
      <c r="R72" s="625"/>
      <c r="S72" s="626"/>
      <c r="T72" s="926"/>
      <c r="U72" s="895"/>
      <c r="V72" s="931" t="e">
        <f t="shared" si="65"/>
        <v>#DIV/0!</v>
      </c>
      <c r="W72" s="932" t="e">
        <f t="shared" si="66"/>
        <v>#DIV/0!</v>
      </c>
      <c r="X72" s="929"/>
      <c r="Y72" s="930"/>
      <c r="Z72" s="926"/>
      <c r="AA72" s="895"/>
      <c r="AB72" s="931" t="e">
        <f t="shared" si="67"/>
        <v>#DIV/0!</v>
      </c>
      <c r="AC72" s="958" t="e">
        <f t="shared" si="68"/>
        <v>#DIV/0!</v>
      </c>
      <c r="AD72" s="929"/>
      <c r="AE72" s="930"/>
      <c r="AF72" s="926"/>
      <c r="AG72" s="895"/>
      <c r="AH72" s="931" t="e">
        <f t="shared" si="69"/>
        <v>#DIV/0!</v>
      </c>
      <c r="AI72" s="958" t="e">
        <f t="shared" si="70"/>
        <v>#DIV/0!</v>
      </c>
      <c r="AJ72" s="929"/>
      <c r="AK72" s="930"/>
      <c r="AL72" s="926"/>
      <c r="AM72" s="895"/>
      <c r="AN72" s="931" t="e">
        <f t="shared" si="71"/>
        <v>#DIV/0!</v>
      </c>
      <c r="AO72" s="958" t="e">
        <f t="shared" si="72"/>
        <v>#DIV/0!</v>
      </c>
      <c r="AP72" s="915"/>
      <c r="AQ72" s="930"/>
      <c r="AR72" s="926"/>
      <c r="AS72" s="895"/>
      <c r="AT72" s="931" t="e">
        <f t="shared" si="73"/>
        <v>#DIV/0!</v>
      </c>
      <c r="AU72" s="932" t="e">
        <f t="shared" si="74"/>
        <v>#DIV/0!</v>
      </c>
      <c r="AV72" s="929"/>
      <c r="AW72" s="930"/>
      <c r="AX72" s="926"/>
    </row>
    <row r="73" spans="1:50" s="884" customFormat="1" ht="25.5" x14ac:dyDescent="0.25">
      <c r="A73" s="959">
        <v>4</v>
      </c>
      <c r="B73" s="886" t="s">
        <v>247</v>
      </c>
      <c r="C73" s="933" t="s">
        <v>248</v>
      </c>
      <c r="D73" s="889" t="s">
        <v>544</v>
      </c>
      <c r="E73" s="888" t="str">
        <f t="shared" ref="E73:E114" si="75">CONCATENATE(C73,I73)</f>
        <v>044101TTPL</v>
      </c>
      <c r="F73" s="889" t="s">
        <v>189</v>
      </c>
      <c r="G73" s="889">
        <v>312.81</v>
      </c>
      <c r="H73" s="890" t="s">
        <v>78</v>
      </c>
      <c r="I73" s="889" t="s">
        <v>114</v>
      </c>
      <c r="J73" s="887" t="s">
        <v>291</v>
      </c>
      <c r="K73" s="887" t="s">
        <v>281</v>
      </c>
      <c r="L73" s="960" t="s">
        <v>10</v>
      </c>
      <c r="M73" s="945">
        <v>1</v>
      </c>
      <c r="N73" s="346"/>
      <c r="O73" s="347"/>
      <c r="P73" s="961">
        <f t="shared" si="12"/>
        <v>0</v>
      </c>
      <c r="Q73" s="893">
        <f t="shared" si="64"/>
        <v>0</v>
      </c>
      <c r="R73" s="617">
        <f>SUM(P73:P75)</f>
        <v>0</v>
      </c>
      <c r="S73" s="618">
        <f>SUM(Q73:Q75)</f>
        <v>0</v>
      </c>
      <c r="T73" s="894"/>
      <c r="U73" s="895"/>
      <c r="V73" s="896" t="e">
        <f t="shared" si="65"/>
        <v>#DIV/0!</v>
      </c>
      <c r="W73" s="897" t="e">
        <f t="shared" si="66"/>
        <v>#DIV/0!</v>
      </c>
      <c r="X73" s="898" t="e">
        <f>SUM(V73:V75)</f>
        <v>#DIV/0!</v>
      </c>
      <c r="Y73" s="899" t="e">
        <f>SUM(W73:W75)</f>
        <v>#DIV/0!</v>
      </c>
      <c r="Z73" s="894"/>
      <c r="AA73" s="895"/>
      <c r="AB73" s="896" t="e">
        <f t="shared" si="67"/>
        <v>#DIV/0!</v>
      </c>
      <c r="AC73" s="897" t="e">
        <f t="shared" si="68"/>
        <v>#DIV/0!</v>
      </c>
      <c r="AD73" s="898" t="e">
        <f>SUM(AB73:AB75)</f>
        <v>#DIV/0!</v>
      </c>
      <c r="AE73" s="899" t="e">
        <f>SUM(AC73:AC75)</f>
        <v>#DIV/0!</v>
      </c>
      <c r="AF73" s="894"/>
      <c r="AG73" s="895"/>
      <c r="AH73" s="896" t="e">
        <f t="shared" si="69"/>
        <v>#DIV/0!</v>
      </c>
      <c r="AI73" s="897" t="e">
        <f t="shared" si="70"/>
        <v>#DIV/0!</v>
      </c>
      <c r="AJ73" s="898" t="e">
        <f>SUM(AH73:AH75)</f>
        <v>#DIV/0!</v>
      </c>
      <c r="AK73" s="899" t="e">
        <f>SUM(AI73:AI75)</f>
        <v>#DIV/0!</v>
      </c>
      <c r="AL73" s="894"/>
      <c r="AM73" s="895"/>
      <c r="AN73" s="896" t="e">
        <f t="shared" si="71"/>
        <v>#DIV/0!</v>
      </c>
      <c r="AO73" s="962" t="e">
        <f t="shared" si="72"/>
        <v>#DIV/0!</v>
      </c>
      <c r="AP73" s="899" t="e">
        <f>SUM(AN73:AN75)</f>
        <v>#DIV/0!</v>
      </c>
      <c r="AQ73" s="899" t="e">
        <f>SUM(AO73:AO75)</f>
        <v>#DIV/0!</v>
      </c>
      <c r="AR73" s="894"/>
      <c r="AS73" s="895"/>
      <c r="AT73" s="896" t="e">
        <f t="shared" si="73"/>
        <v>#DIV/0!</v>
      </c>
      <c r="AU73" s="897" t="e">
        <f t="shared" si="74"/>
        <v>#DIV/0!</v>
      </c>
      <c r="AV73" s="898" t="e">
        <f>SUM(AT73:AT75)</f>
        <v>#DIV/0!</v>
      </c>
      <c r="AW73" s="899" t="e">
        <f>SUM(AU73:AU75)</f>
        <v>#DIV/0!</v>
      </c>
      <c r="AX73" s="894"/>
    </row>
    <row r="74" spans="1:50" s="884" customFormat="1" ht="25.5" x14ac:dyDescent="0.25">
      <c r="A74" s="952">
        <v>4</v>
      </c>
      <c r="B74" s="904" t="s">
        <v>247</v>
      </c>
      <c r="C74" s="934" t="s">
        <v>248</v>
      </c>
      <c r="D74" s="907" t="s">
        <v>544</v>
      </c>
      <c r="E74" s="906"/>
      <c r="F74" s="907" t="s">
        <v>174</v>
      </c>
      <c r="G74" s="907">
        <v>249.54</v>
      </c>
      <c r="H74" s="908" t="s">
        <v>78</v>
      </c>
      <c r="I74" s="907" t="s">
        <v>114</v>
      </c>
      <c r="J74" s="905" t="s">
        <v>285</v>
      </c>
      <c r="K74" s="905" t="s">
        <v>290</v>
      </c>
      <c r="L74" s="949" t="s">
        <v>10</v>
      </c>
      <c r="M74" s="950">
        <v>1</v>
      </c>
      <c r="N74" s="348"/>
      <c r="O74" s="349"/>
      <c r="P74" s="951">
        <f t="shared" si="12"/>
        <v>0</v>
      </c>
      <c r="Q74" s="911">
        <f t="shared" si="64"/>
        <v>0</v>
      </c>
      <c r="R74" s="621"/>
      <c r="S74" s="622"/>
      <c r="T74" s="912"/>
      <c r="U74" s="895"/>
      <c r="V74" s="913" t="e">
        <f t="shared" si="65"/>
        <v>#DIV/0!</v>
      </c>
      <c r="W74" s="914" t="e">
        <f t="shared" si="66"/>
        <v>#DIV/0!</v>
      </c>
      <c r="X74" s="915"/>
      <c r="Y74" s="895"/>
      <c r="Z74" s="912"/>
      <c r="AA74" s="895"/>
      <c r="AB74" s="913" t="e">
        <f t="shared" si="67"/>
        <v>#DIV/0!</v>
      </c>
      <c r="AC74" s="901" t="e">
        <f t="shared" si="68"/>
        <v>#DIV/0!</v>
      </c>
      <c r="AD74" s="915"/>
      <c r="AE74" s="895"/>
      <c r="AF74" s="912"/>
      <c r="AG74" s="895"/>
      <c r="AH74" s="913" t="e">
        <f t="shared" si="69"/>
        <v>#DIV/0!</v>
      </c>
      <c r="AI74" s="901" t="e">
        <f t="shared" si="70"/>
        <v>#DIV/0!</v>
      </c>
      <c r="AJ74" s="915"/>
      <c r="AK74" s="895"/>
      <c r="AL74" s="912"/>
      <c r="AM74" s="895"/>
      <c r="AN74" s="913" t="e">
        <f t="shared" si="71"/>
        <v>#DIV/0!</v>
      </c>
      <c r="AO74" s="953" t="e">
        <f t="shared" si="72"/>
        <v>#DIV/0!</v>
      </c>
      <c r="AP74" s="895"/>
      <c r="AQ74" s="895"/>
      <c r="AR74" s="912"/>
      <c r="AS74" s="895"/>
      <c r="AT74" s="913" t="e">
        <f t="shared" si="73"/>
        <v>#DIV/0!</v>
      </c>
      <c r="AU74" s="901" t="e">
        <f t="shared" si="74"/>
        <v>#DIV/0!</v>
      </c>
      <c r="AV74" s="915"/>
      <c r="AW74" s="895"/>
      <c r="AX74" s="912"/>
    </row>
    <row r="75" spans="1:50" s="884" customFormat="1" ht="26.25" thickBot="1" x14ac:dyDescent="0.3">
      <c r="A75" s="954">
        <v>4</v>
      </c>
      <c r="B75" s="918" t="s">
        <v>247</v>
      </c>
      <c r="C75" s="935" t="s">
        <v>248</v>
      </c>
      <c r="D75" s="921" t="s">
        <v>544</v>
      </c>
      <c r="E75" s="920"/>
      <c r="F75" s="921" t="s">
        <v>172</v>
      </c>
      <c r="G75" s="921">
        <v>35.99</v>
      </c>
      <c r="H75" s="922" t="s">
        <v>78</v>
      </c>
      <c r="I75" s="921" t="s">
        <v>114</v>
      </c>
      <c r="J75" s="919" t="s">
        <v>285</v>
      </c>
      <c r="K75" s="919" t="s">
        <v>281</v>
      </c>
      <c r="L75" s="955" t="s">
        <v>10</v>
      </c>
      <c r="M75" s="956">
        <v>1</v>
      </c>
      <c r="N75" s="354"/>
      <c r="O75" s="355"/>
      <c r="P75" s="957">
        <f t="shared" si="12"/>
        <v>0</v>
      </c>
      <c r="Q75" s="925">
        <f t="shared" si="64"/>
        <v>0</v>
      </c>
      <c r="R75" s="625"/>
      <c r="S75" s="626"/>
      <c r="T75" s="926"/>
      <c r="U75" s="895"/>
      <c r="V75" s="927" t="e">
        <f t="shared" si="65"/>
        <v>#DIV/0!</v>
      </c>
      <c r="W75" s="928" t="e">
        <f t="shared" si="66"/>
        <v>#DIV/0!</v>
      </c>
      <c r="X75" s="929"/>
      <c r="Y75" s="930"/>
      <c r="Z75" s="926"/>
      <c r="AA75" s="895"/>
      <c r="AB75" s="927" t="e">
        <f t="shared" si="67"/>
        <v>#DIV/0!</v>
      </c>
      <c r="AC75" s="936" t="e">
        <f t="shared" si="68"/>
        <v>#DIV/0!</v>
      </c>
      <c r="AD75" s="929"/>
      <c r="AE75" s="930"/>
      <c r="AF75" s="926"/>
      <c r="AG75" s="895"/>
      <c r="AH75" s="927" t="e">
        <f t="shared" si="69"/>
        <v>#DIV/0!</v>
      </c>
      <c r="AI75" s="936" t="e">
        <f t="shared" si="70"/>
        <v>#DIV/0!</v>
      </c>
      <c r="AJ75" s="929"/>
      <c r="AK75" s="930"/>
      <c r="AL75" s="926"/>
      <c r="AM75" s="895"/>
      <c r="AN75" s="927" t="e">
        <f t="shared" si="71"/>
        <v>#DIV/0!</v>
      </c>
      <c r="AO75" s="963" t="e">
        <f t="shared" si="72"/>
        <v>#DIV/0!</v>
      </c>
      <c r="AP75" s="930"/>
      <c r="AQ75" s="930"/>
      <c r="AR75" s="926"/>
      <c r="AS75" s="895"/>
      <c r="AT75" s="927" t="e">
        <f t="shared" si="73"/>
        <v>#DIV/0!</v>
      </c>
      <c r="AU75" s="936" t="e">
        <f t="shared" si="74"/>
        <v>#DIV/0!</v>
      </c>
      <c r="AV75" s="929"/>
      <c r="AW75" s="930"/>
      <c r="AX75" s="926"/>
    </row>
    <row r="76" spans="1:50" s="884" customFormat="1" ht="25.5" x14ac:dyDescent="0.25">
      <c r="A76" s="959">
        <v>4</v>
      </c>
      <c r="B76" s="886" t="s">
        <v>249</v>
      </c>
      <c r="C76" s="933" t="s">
        <v>250</v>
      </c>
      <c r="D76" s="889" t="s">
        <v>544</v>
      </c>
      <c r="E76" s="888" t="str">
        <f t="shared" si="75"/>
        <v>044102TTPL</v>
      </c>
      <c r="F76" s="889" t="s">
        <v>189</v>
      </c>
      <c r="G76" s="889">
        <v>312.81</v>
      </c>
      <c r="H76" s="890" t="s">
        <v>78</v>
      </c>
      <c r="I76" s="889" t="s">
        <v>114</v>
      </c>
      <c r="J76" s="887" t="s">
        <v>291</v>
      </c>
      <c r="K76" s="887" t="s">
        <v>281</v>
      </c>
      <c r="L76" s="960" t="s">
        <v>10</v>
      </c>
      <c r="M76" s="945">
        <v>1</v>
      </c>
      <c r="N76" s="346"/>
      <c r="O76" s="347"/>
      <c r="P76" s="961">
        <f t="shared" si="12"/>
        <v>0</v>
      </c>
      <c r="Q76" s="893">
        <f t="shared" si="64"/>
        <v>0</v>
      </c>
      <c r="R76" s="617">
        <f>SUM(P76:P79)</f>
        <v>0</v>
      </c>
      <c r="S76" s="618">
        <f>SUM(Q76:Q79)</f>
        <v>0</v>
      </c>
      <c r="T76" s="894"/>
      <c r="U76" s="895"/>
      <c r="V76" s="900" t="e">
        <f t="shared" si="65"/>
        <v>#DIV/0!</v>
      </c>
      <c r="W76" s="901" t="e">
        <f t="shared" si="66"/>
        <v>#DIV/0!</v>
      </c>
      <c r="X76" s="898" t="e">
        <f>SUM(V76:V79)</f>
        <v>#DIV/0!</v>
      </c>
      <c r="Y76" s="899" t="e">
        <f>SUM(W76:W79)</f>
        <v>#DIV/0!</v>
      </c>
      <c r="Z76" s="894"/>
      <c r="AA76" s="895"/>
      <c r="AB76" s="896" t="e">
        <f t="shared" si="67"/>
        <v>#DIV/0!</v>
      </c>
      <c r="AC76" s="897" t="e">
        <f t="shared" si="68"/>
        <v>#DIV/0!</v>
      </c>
      <c r="AD76" s="898" t="e">
        <f>SUM(AB76:AB79)</f>
        <v>#DIV/0!</v>
      </c>
      <c r="AE76" s="899" t="e">
        <f>SUM(AC76:AC79)</f>
        <v>#DIV/0!</v>
      </c>
      <c r="AF76" s="894"/>
      <c r="AG76" s="895"/>
      <c r="AH76" s="900" t="e">
        <f t="shared" si="69"/>
        <v>#DIV/0!</v>
      </c>
      <c r="AI76" s="953" t="e">
        <f t="shared" si="70"/>
        <v>#DIV/0!</v>
      </c>
      <c r="AJ76" s="898" t="e">
        <f>SUM(AH76:AH79)</f>
        <v>#DIV/0!</v>
      </c>
      <c r="AK76" s="899" t="e">
        <f>SUM(AI76:AI79)</f>
        <v>#DIV/0!</v>
      </c>
      <c r="AL76" s="894"/>
      <c r="AM76" s="895"/>
      <c r="AN76" s="900" t="e">
        <f t="shared" si="71"/>
        <v>#DIV/0!</v>
      </c>
      <c r="AO76" s="953" t="e">
        <f t="shared" si="72"/>
        <v>#DIV/0!</v>
      </c>
      <c r="AP76" s="915" t="e">
        <f>SUM(AN76:AN79)</f>
        <v>#DIV/0!</v>
      </c>
      <c r="AQ76" s="899" t="e">
        <f>SUM(AO76:AO79)</f>
        <v>#DIV/0!</v>
      </c>
      <c r="AR76" s="894"/>
      <c r="AS76" s="895"/>
      <c r="AT76" s="900" t="e">
        <f t="shared" si="73"/>
        <v>#DIV/0!</v>
      </c>
      <c r="AU76" s="953" t="e">
        <f t="shared" si="74"/>
        <v>#DIV/0!</v>
      </c>
      <c r="AV76" s="898" t="e">
        <f>SUM(AT76:AT79)</f>
        <v>#DIV/0!</v>
      </c>
      <c r="AW76" s="899" t="e">
        <f>SUM(AU76:AU79)</f>
        <v>#DIV/0!</v>
      </c>
      <c r="AX76" s="894"/>
    </row>
    <row r="77" spans="1:50" s="884" customFormat="1" ht="25.5" x14ac:dyDescent="0.25">
      <c r="A77" s="952">
        <v>4</v>
      </c>
      <c r="B77" s="904" t="s">
        <v>249</v>
      </c>
      <c r="C77" s="934" t="s">
        <v>250</v>
      </c>
      <c r="D77" s="907" t="s">
        <v>544</v>
      </c>
      <c r="E77" s="906"/>
      <c r="F77" s="907" t="s">
        <v>174</v>
      </c>
      <c r="G77" s="907">
        <v>257.04000000000002</v>
      </c>
      <c r="H77" s="908" t="s">
        <v>78</v>
      </c>
      <c r="I77" s="907" t="s">
        <v>114</v>
      </c>
      <c r="J77" s="905" t="s">
        <v>285</v>
      </c>
      <c r="K77" s="905" t="s">
        <v>290</v>
      </c>
      <c r="L77" s="949" t="s">
        <v>10</v>
      </c>
      <c r="M77" s="950">
        <v>1</v>
      </c>
      <c r="N77" s="348"/>
      <c r="O77" s="349"/>
      <c r="P77" s="951">
        <f t="shared" si="12"/>
        <v>0</v>
      </c>
      <c r="Q77" s="911">
        <f t="shared" si="64"/>
        <v>0</v>
      </c>
      <c r="R77" s="621"/>
      <c r="S77" s="622"/>
      <c r="T77" s="912"/>
      <c r="U77" s="895"/>
      <c r="V77" s="913" t="e">
        <f t="shared" si="65"/>
        <v>#DIV/0!</v>
      </c>
      <c r="W77" s="914" t="e">
        <f t="shared" si="66"/>
        <v>#DIV/0!</v>
      </c>
      <c r="X77" s="915"/>
      <c r="Y77" s="895"/>
      <c r="Z77" s="912"/>
      <c r="AA77" s="895"/>
      <c r="AB77" s="913" t="e">
        <f t="shared" si="67"/>
        <v>#DIV/0!</v>
      </c>
      <c r="AC77" s="901" t="e">
        <f t="shared" si="68"/>
        <v>#DIV/0!</v>
      </c>
      <c r="AD77" s="915"/>
      <c r="AE77" s="895"/>
      <c r="AF77" s="912"/>
      <c r="AG77" s="895"/>
      <c r="AH77" s="913" t="e">
        <f t="shared" si="69"/>
        <v>#DIV/0!</v>
      </c>
      <c r="AI77" s="953" t="e">
        <f t="shared" si="70"/>
        <v>#DIV/0!</v>
      </c>
      <c r="AJ77" s="915"/>
      <c r="AK77" s="895"/>
      <c r="AL77" s="912"/>
      <c r="AM77" s="895"/>
      <c r="AN77" s="913" t="e">
        <f t="shared" si="71"/>
        <v>#DIV/0!</v>
      </c>
      <c r="AO77" s="953" t="e">
        <f t="shared" si="72"/>
        <v>#DIV/0!</v>
      </c>
      <c r="AP77" s="915"/>
      <c r="AQ77" s="895"/>
      <c r="AR77" s="912"/>
      <c r="AS77" s="895"/>
      <c r="AT77" s="913" t="e">
        <f t="shared" si="73"/>
        <v>#DIV/0!</v>
      </c>
      <c r="AU77" s="953" t="e">
        <f t="shared" si="74"/>
        <v>#DIV/0!</v>
      </c>
      <c r="AV77" s="915"/>
      <c r="AW77" s="895"/>
      <c r="AX77" s="912"/>
    </row>
    <row r="78" spans="1:50" s="884" customFormat="1" ht="25.5" x14ac:dyDescent="0.25">
      <c r="A78" s="952">
        <v>4</v>
      </c>
      <c r="B78" s="904" t="s">
        <v>249</v>
      </c>
      <c r="C78" s="934" t="s">
        <v>250</v>
      </c>
      <c r="D78" s="907" t="s">
        <v>544</v>
      </c>
      <c r="E78" s="906"/>
      <c r="F78" s="907" t="s">
        <v>172</v>
      </c>
      <c r="G78" s="907">
        <v>23.37</v>
      </c>
      <c r="H78" s="908" t="s">
        <v>78</v>
      </c>
      <c r="I78" s="907" t="s">
        <v>114</v>
      </c>
      <c r="J78" s="905" t="s">
        <v>285</v>
      </c>
      <c r="K78" s="905" t="s">
        <v>281</v>
      </c>
      <c r="L78" s="949" t="s">
        <v>10</v>
      </c>
      <c r="M78" s="950">
        <v>1</v>
      </c>
      <c r="N78" s="348"/>
      <c r="O78" s="349"/>
      <c r="P78" s="951">
        <f t="shared" si="12"/>
        <v>0</v>
      </c>
      <c r="Q78" s="911">
        <f t="shared" si="64"/>
        <v>0</v>
      </c>
      <c r="R78" s="621"/>
      <c r="S78" s="622"/>
      <c r="T78" s="912"/>
      <c r="U78" s="895"/>
      <c r="V78" s="913" t="e">
        <f t="shared" si="65"/>
        <v>#DIV/0!</v>
      </c>
      <c r="W78" s="914" t="e">
        <f t="shared" si="66"/>
        <v>#DIV/0!</v>
      </c>
      <c r="X78" s="915"/>
      <c r="Y78" s="895"/>
      <c r="Z78" s="912"/>
      <c r="AA78" s="895"/>
      <c r="AB78" s="913" t="e">
        <f t="shared" si="67"/>
        <v>#DIV/0!</v>
      </c>
      <c r="AC78" s="901" t="e">
        <f t="shared" si="68"/>
        <v>#DIV/0!</v>
      </c>
      <c r="AD78" s="915"/>
      <c r="AE78" s="895"/>
      <c r="AF78" s="912"/>
      <c r="AG78" s="895"/>
      <c r="AH78" s="913" t="e">
        <f t="shared" si="69"/>
        <v>#DIV/0!</v>
      </c>
      <c r="AI78" s="953" t="e">
        <f t="shared" si="70"/>
        <v>#DIV/0!</v>
      </c>
      <c r="AJ78" s="915"/>
      <c r="AK78" s="895"/>
      <c r="AL78" s="912"/>
      <c r="AM78" s="895"/>
      <c r="AN78" s="913" t="e">
        <f t="shared" si="71"/>
        <v>#DIV/0!</v>
      </c>
      <c r="AO78" s="953" t="e">
        <f t="shared" si="72"/>
        <v>#DIV/0!</v>
      </c>
      <c r="AP78" s="915"/>
      <c r="AQ78" s="895"/>
      <c r="AR78" s="912"/>
      <c r="AS78" s="895"/>
      <c r="AT78" s="913" t="e">
        <f t="shared" si="73"/>
        <v>#DIV/0!</v>
      </c>
      <c r="AU78" s="953" t="e">
        <f t="shared" si="74"/>
        <v>#DIV/0!</v>
      </c>
      <c r="AV78" s="915"/>
      <c r="AW78" s="895"/>
      <c r="AX78" s="912"/>
    </row>
    <row r="79" spans="1:50" s="884" customFormat="1" ht="26.25" thickBot="1" x14ac:dyDescent="0.3">
      <c r="A79" s="954">
        <v>4</v>
      </c>
      <c r="B79" s="918" t="s">
        <v>249</v>
      </c>
      <c r="C79" s="935" t="s">
        <v>250</v>
      </c>
      <c r="D79" s="921" t="s">
        <v>544</v>
      </c>
      <c r="E79" s="920"/>
      <c r="F79" s="921" t="s">
        <v>172</v>
      </c>
      <c r="G79" s="921">
        <v>12.33</v>
      </c>
      <c r="H79" s="922" t="s">
        <v>78</v>
      </c>
      <c r="I79" s="921" t="s">
        <v>114</v>
      </c>
      <c r="J79" s="919" t="s">
        <v>285</v>
      </c>
      <c r="K79" s="919" t="s">
        <v>282</v>
      </c>
      <c r="L79" s="955" t="s">
        <v>10</v>
      </c>
      <c r="M79" s="956">
        <v>1</v>
      </c>
      <c r="N79" s="354"/>
      <c r="O79" s="355"/>
      <c r="P79" s="957">
        <f t="shared" si="12"/>
        <v>0</v>
      </c>
      <c r="Q79" s="925">
        <f t="shared" si="64"/>
        <v>0</v>
      </c>
      <c r="R79" s="625"/>
      <c r="S79" s="626"/>
      <c r="T79" s="926"/>
      <c r="U79" s="895"/>
      <c r="V79" s="931" t="e">
        <f t="shared" si="65"/>
        <v>#DIV/0!</v>
      </c>
      <c r="W79" s="932" t="e">
        <f t="shared" si="66"/>
        <v>#DIV/0!</v>
      </c>
      <c r="X79" s="929"/>
      <c r="Y79" s="930"/>
      <c r="Z79" s="926"/>
      <c r="AA79" s="895"/>
      <c r="AB79" s="927" t="e">
        <f t="shared" si="67"/>
        <v>#DIV/0!</v>
      </c>
      <c r="AC79" s="936" t="e">
        <f t="shared" si="68"/>
        <v>#DIV/0!</v>
      </c>
      <c r="AD79" s="929"/>
      <c r="AE79" s="930"/>
      <c r="AF79" s="926"/>
      <c r="AG79" s="895"/>
      <c r="AH79" s="931" t="e">
        <f t="shared" si="69"/>
        <v>#DIV/0!</v>
      </c>
      <c r="AI79" s="958" t="e">
        <f t="shared" si="70"/>
        <v>#DIV/0!</v>
      </c>
      <c r="AJ79" s="929"/>
      <c r="AK79" s="930"/>
      <c r="AL79" s="926"/>
      <c r="AM79" s="895"/>
      <c r="AN79" s="931" t="e">
        <f t="shared" si="71"/>
        <v>#DIV/0!</v>
      </c>
      <c r="AO79" s="958" t="e">
        <f t="shared" si="72"/>
        <v>#DIV/0!</v>
      </c>
      <c r="AP79" s="915"/>
      <c r="AQ79" s="930"/>
      <c r="AR79" s="926"/>
      <c r="AS79" s="895"/>
      <c r="AT79" s="931" t="e">
        <f t="shared" si="73"/>
        <v>#DIV/0!</v>
      </c>
      <c r="AU79" s="958" t="e">
        <f t="shared" si="74"/>
        <v>#DIV/0!</v>
      </c>
      <c r="AV79" s="929"/>
      <c r="AW79" s="930"/>
      <c r="AX79" s="926"/>
    </row>
    <row r="80" spans="1:50" s="884" customFormat="1" ht="25.5" x14ac:dyDescent="0.25">
      <c r="A80" s="959">
        <v>4</v>
      </c>
      <c r="B80" s="886" t="s">
        <v>251</v>
      </c>
      <c r="C80" s="933" t="s">
        <v>252</v>
      </c>
      <c r="D80" s="889" t="s">
        <v>544</v>
      </c>
      <c r="E80" s="888" t="str">
        <f t="shared" si="75"/>
        <v>044103TTPL</v>
      </c>
      <c r="F80" s="889" t="s">
        <v>189</v>
      </c>
      <c r="G80" s="889">
        <v>312.81</v>
      </c>
      <c r="H80" s="890" t="s">
        <v>78</v>
      </c>
      <c r="I80" s="889" t="s">
        <v>114</v>
      </c>
      <c r="J80" s="887" t="s">
        <v>291</v>
      </c>
      <c r="K80" s="887" t="s">
        <v>281</v>
      </c>
      <c r="L80" s="960" t="s">
        <v>10</v>
      </c>
      <c r="M80" s="945">
        <v>1</v>
      </c>
      <c r="N80" s="346"/>
      <c r="O80" s="347"/>
      <c r="P80" s="961">
        <f t="shared" si="12"/>
        <v>0</v>
      </c>
      <c r="Q80" s="893">
        <f t="shared" si="64"/>
        <v>0</v>
      </c>
      <c r="R80" s="617">
        <f>SUM(P80:P83)</f>
        <v>0</v>
      </c>
      <c r="S80" s="618">
        <f>SUM(Q80:Q83)</f>
        <v>0</v>
      </c>
      <c r="T80" s="894"/>
      <c r="U80" s="895"/>
      <c r="V80" s="896" t="e">
        <f t="shared" si="65"/>
        <v>#DIV/0!</v>
      </c>
      <c r="W80" s="897" t="e">
        <f t="shared" si="66"/>
        <v>#DIV/0!</v>
      </c>
      <c r="X80" s="898" t="e">
        <f>SUM(V80:V83)</f>
        <v>#DIV/0!</v>
      </c>
      <c r="Y80" s="899" t="e">
        <f>SUM(W80:W83)</f>
        <v>#DIV/0!</v>
      </c>
      <c r="Z80" s="894"/>
      <c r="AA80" s="895"/>
      <c r="AB80" s="896" t="e">
        <f t="shared" si="67"/>
        <v>#DIV/0!</v>
      </c>
      <c r="AC80" s="897" t="e">
        <f t="shared" si="68"/>
        <v>#DIV/0!</v>
      </c>
      <c r="AD80" s="898" t="e">
        <f>SUM(AB80:AB83)</f>
        <v>#DIV/0!</v>
      </c>
      <c r="AE80" s="899" t="e">
        <f>SUM(AC80:AC83)</f>
        <v>#DIV/0!</v>
      </c>
      <c r="AF80" s="894"/>
      <c r="AG80" s="895"/>
      <c r="AH80" s="896" t="e">
        <f t="shared" si="69"/>
        <v>#DIV/0!</v>
      </c>
      <c r="AI80" s="897" t="e">
        <f t="shared" si="70"/>
        <v>#DIV/0!</v>
      </c>
      <c r="AJ80" s="898" t="e">
        <f>SUM(AH80:AH83)</f>
        <v>#DIV/0!</v>
      </c>
      <c r="AK80" s="899" t="e">
        <f>SUM(AI80:AI83)</f>
        <v>#DIV/0!</v>
      </c>
      <c r="AL80" s="894"/>
      <c r="AM80" s="895"/>
      <c r="AN80" s="896" t="e">
        <f t="shared" si="71"/>
        <v>#DIV/0!</v>
      </c>
      <c r="AO80" s="962" t="e">
        <f t="shared" si="72"/>
        <v>#DIV/0!</v>
      </c>
      <c r="AP80" s="899" t="e">
        <f>SUM(AN80:AN83)</f>
        <v>#DIV/0!</v>
      </c>
      <c r="AQ80" s="899" t="e">
        <f>SUM(AO80:AO83)</f>
        <v>#DIV/0!</v>
      </c>
      <c r="AR80" s="894"/>
      <c r="AS80" s="895"/>
      <c r="AT80" s="896" t="e">
        <f t="shared" si="73"/>
        <v>#DIV/0!</v>
      </c>
      <c r="AU80" s="897" t="e">
        <f t="shared" si="74"/>
        <v>#DIV/0!</v>
      </c>
      <c r="AV80" s="898" t="e">
        <f>SUM(AT80:AT83)</f>
        <v>#DIV/0!</v>
      </c>
      <c r="AW80" s="899" t="e">
        <f>SUM(AU80:AU83)</f>
        <v>#DIV/0!</v>
      </c>
      <c r="AX80" s="894"/>
    </row>
    <row r="81" spans="1:50" s="884" customFormat="1" ht="25.5" x14ac:dyDescent="0.25">
      <c r="A81" s="952">
        <v>4</v>
      </c>
      <c r="B81" s="904" t="s">
        <v>251</v>
      </c>
      <c r="C81" s="934" t="s">
        <v>252</v>
      </c>
      <c r="D81" s="907" t="s">
        <v>544</v>
      </c>
      <c r="E81" s="906"/>
      <c r="F81" s="907" t="s">
        <v>174</v>
      </c>
      <c r="G81" s="907">
        <v>257.04000000000002</v>
      </c>
      <c r="H81" s="908" t="s">
        <v>78</v>
      </c>
      <c r="I81" s="907" t="s">
        <v>114</v>
      </c>
      <c r="J81" s="905" t="s">
        <v>285</v>
      </c>
      <c r="K81" s="905" t="s">
        <v>290</v>
      </c>
      <c r="L81" s="949" t="s">
        <v>10</v>
      </c>
      <c r="M81" s="950">
        <v>1</v>
      </c>
      <c r="N81" s="348"/>
      <c r="O81" s="349"/>
      <c r="P81" s="951">
        <f t="shared" si="12"/>
        <v>0</v>
      </c>
      <c r="Q81" s="911">
        <f t="shared" si="64"/>
        <v>0</v>
      </c>
      <c r="R81" s="621"/>
      <c r="S81" s="622"/>
      <c r="T81" s="912"/>
      <c r="U81" s="895"/>
      <c r="V81" s="913" t="e">
        <f t="shared" si="65"/>
        <v>#DIV/0!</v>
      </c>
      <c r="W81" s="914" t="e">
        <f t="shared" si="66"/>
        <v>#DIV/0!</v>
      </c>
      <c r="X81" s="915"/>
      <c r="Y81" s="895"/>
      <c r="Z81" s="912"/>
      <c r="AA81" s="895"/>
      <c r="AB81" s="913" t="e">
        <f t="shared" si="67"/>
        <v>#DIV/0!</v>
      </c>
      <c r="AC81" s="901" t="e">
        <f t="shared" si="68"/>
        <v>#DIV/0!</v>
      </c>
      <c r="AD81" s="915"/>
      <c r="AE81" s="895"/>
      <c r="AF81" s="912"/>
      <c r="AG81" s="895"/>
      <c r="AH81" s="913" t="e">
        <f t="shared" si="69"/>
        <v>#DIV/0!</v>
      </c>
      <c r="AI81" s="901" t="e">
        <f t="shared" si="70"/>
        <v>#DIV/0!</v>
      </c>
      <c r="AJ81" s="915"/>
      <c r="AK81" s="895"/>
      <c r="AL81" s="912"/>
      <c r="AM81" s="895"/>
      <c r="AN81" s="913" t="e">
        <f t="shared" si="71"/>
        <v>#DIV/0!</v>
      </c>
      <c r="AO81" s="953" t="e">
        <f t="shared" si="72"/>
        <v>#DIV/0!</v>
      </c>
      <c r="AP81" s="895"/>
      <c r="AQ81" s="895"/>
      <c r="AR81" s="912"/>
      <c r="AS81" s="895"/>
      <c r="AT81" s="913" t="e">
        <f t="shared" si="73"/>
        <v>#DIV/0!</v>
      </c>
      <c r="AU81" s="901" t="e">
        <f t="shared" si="74"/>
        <v>#DIV/0!</v>
      </c>
      <c r="AV81" s="915"/>
      <c r="AW81" s="895"/>
      <c r="AX81" s="912"/>
    </row>
    <row r="82" spans="1:50" s="884" customFormat="1" ht="25.5" x14ac:dyDescent="0.25">
      <c r="A82" s="952">
        <v>4</v>
      </c>
      <c r="B82" s="904" t="s">
        <v>251</v>
      </c>
      <c r="C82" s="934" t="s">
        <v>252</v>
      </c>
      <c r="D82" s="907" t="s">
        <v>544</v>
      </c>
      <c r="E82" s="906"/>
      <c r="F82" s="907" t="s">
        <v>172</v>
      </c>
      <c r="G82" s="907">
        <v>22.47</v>
      </c>
      <c r="H82" s="908" t="s">
        <v>78</v>
      </c>
      <c r="I82" s="907" t="s">
        <v>114</v>
      </c>
      <c r="J82" s="905" t="s">
        <v>285</v>
      </c>
      <c r="K82" s="905" t="s">
        <v>281</v>
      </c>
      <c r="L82" s="949" t="s">
        <v>10</v>
      </c>
      <c r="M82" s="950">
        <v>1</v>
      </c>
      <c r="N82" s="348"/>
      <c r="O82" s="349"/>
      <c r="P82" s="951">
        <f t="shared" si="12"/>
        <v>0</v>
      </c>
      <c r="Q82" s="911">
        <f t="shared" si="64"/>
        <v>0</v>
      </c>
      <c r="R82" s="621"/>
      <c r="S82" s="622"/>
      <c r="T82" s="912"/>
      <c r="U82" s="895"/>
      <c r="V82" s="913" t="e">
        <f t="shared" si="65"/>
        <v>#DIV/0!</v>
      </c>
      <c r="W82" s="914" t="e">
        <f t="shared" si="66"/>
        <v>#DIV/0!</v>
      </c>
      <c r="X82" s="915"/>
      <c r="Y82" s="895"/>
      <c r="Z82" s="912"/>
      <c r="AA82" s="895"/>
      <c r="AB82" s="913" t="e">
        <f t="shared" si="67"/>
        <v>#DIV/0!</v>
      </c>
      <c r="AC82" s="901" t="e">
        <f t="shared" si="68"/>
        <v>#DIV/0!</v>
      </c>
      <c r="AD82" s="915"/>
      <c r="AE82" s="895"/>
      <c r="AF82" s="912"/>
      <c r="AG82" s="895"/>
      <c r="AH82" s="913" t="e">
        <f t="shared" si="69"/>
        <v>#DIV/0!</v>
      </c>
      <c r="AI82" s="901" t="e">
        <f t="shared" si="70"/>
        <v>#DIV/0!</v>
      </c>
      <c r="AJ82" s="915"/>
      <c r="AK82" s="895"/>
      <c r="AL82" s="912"/>
      <c r="AM82" s="895"/>
      <c r="AN82" s="913" t="e">
        <f t="shared" si="71"/>
        <v>#DIV/0!</v>
      </c>
      <c r="AO82" s="953" t="e">
        <f t="shared" si="72"/>
        <v>#DIV/0!</v>
      </c>
      <c r="AP82" s="895"/>
      <c r="AQ82" s="895"/>
      <c r="AR82" s="912"/>
      <c r="AS82" s="895"/>
      <c r="AT82" s="913" t="e">
        <f t="shared" si="73"/>
        <v>#DIV/0!</v>
      </c>
      <c r="AU82" s="901" t="e">
        <f t="shared" si="74"/>
        <v>#DIV/0!</v>
      </c>
      <c r="AV82" s="915"/>
      <c r="AW82" s="895"/>
      <c r="AX82" s="912"/>
    </row>
    <row r="83" spans="1:50" s="884" customFormat="1" ht="26.25" thickBot="1" x14ac:dyDescent="0.3">
      <c r="A83" s="954">
        <v>4</v>
      </c>
      <c r="B83" s="918" t="s">
        <v>251</v>
      </c>
      <c r="C83" s="935" t="s">
        <v>252</v>
      </c>
      <c r="D83" s="921" t="s">
        <v>544</v>
      </c>
      <c r="E83" s="920"/>
      <c r="F83" s="921" t="s">
        <v>172</v>
      </c>
      <c r="G83" s="921">
        <v>12.16</v>
      </c>
      <c r="H83" s="922" t="s">
        <v>78</v>
      </c>
      <c r="I83" s="921" t="s">
        <v>114</v>
      </c>
      <c r="J83" s="919" t="s">
        <v>285</v>
      </c>
      <c r="K83" s="919" t="s">
        <v>282</v>
      </c>
      <c r="L83" s="955" t="s">
        <v>10</v>
      </c>
      <c r="M83" s="956">
        <v>1</v>
      </c>
      <c r="N83" s="354"/>
      <c r="O83" s="355"/>
      <c r="P83" s="957">
        <f t="shared" si="12"/>
        <v>0</v>
      </c>
      <c r="Q83" s="925">
        <f t="shared" si="64"/>
        <v>0</v>
      </c>
      <c r="R83" s="625"/>
      <c r="S83" s="626"/>
      <c r="T83" s="926"/>
      <c r="U83" s="895"/>
      <c r="V83" s="927" t="e">
        <f t="shared" si="65"/>
        <v>#DIV/0!</v>
      </c>
      <c r="W83" s="928" t="e">
        <f t="shared" si="66"/>
        <v>#DIV/0!</v>
      </c>
      <c r="X83" s="929"/>
      <c r="Y83" s="930"/>
      <c r="Z83" s="926"/>
      <c r="AA83" s="895"/>
      <c r="AB83" s="964" t="e">
        <f t="shared" si="67"/>
        <v>#DIV/0!</v>
      </c>
      <c r="AC83" s="936" t="e">
        <f t="shared" si="68"/>
        <v>#DIV/0!</v>
      </c>
      <c r="AD83" s="929"/>
      <c r="AE83" s="930"/>
      <c r="AF83" s="926"/>
      <c r="AG83" s="895"/>
      <c r="AH83" s="964" t="e">
        <f t="shared" si="69"/>
        <v>#DIV/0!</v>
      </c>
      <c r="AI83" s="936" t="e">
        <f t="shared" si="70"/>
        <v>#DIV/0!</v>
      </c>
      <c r="AJ83" s="929"/>
      <c r="AK83" s="930"/>
      <c r="AL83" s="926"/>
      <c r="AM83" s="895"/>
      <c r="AN83" s="964" t="e">
        <f t="shared" si="71"/>
        <v>#DIV/0!</v>
      </c>
      <c r="AO83" s="963" t="e">
        <f t="shared" si="72"/>
        <v>#DIV/0!</v>
      </c>
      <c r="AP83" s="930"/>
      <c r="AQ83" s="930"/>
      <c r="AR83" s="926"/>
      <c r="AS83" s="895"/>
      <c r="AT83" s="964" t="e">
        <f t="shared" si="73"/>
        <v>#DIV/0!</v>
      </c>
      <c r="AU83" s="936" t="e">
        <f t="shared" si="74"/>
        <v>#DIV/0!</v>
      </c>
      <c r="AV83" s="929"/>
      <c r="AW83" s="930"/>
      <c r="AX83" s="926"/>
    </row>
    <row r="84" spans="1:50" s="884" customFormat="1" ht="25.5" x14ac:dyDescent="0.25">
      <c r="A84" s="959">
        <v>4</v>
      </c>
      <c r="B84" s="886" t="s">
        <v>253</v>
      </c>
      <c r="C84" s="933" t="s">
        <v>254</v>
      </c>
      <c r="D84" s="889" t="s">
        <v>544</v>
      </c>
      <c r="E84" s="888" t="str">
        <f t="shared" si="75"/>
        <v>044104TTPL</v>
      </c>
      <c r="F84" s="889" t="s">
        <v>189</v>
      </c>
      <c r="G84" s="889">
        <v>312.81</v>
      </c>
      <c r="H84" s="890" t="s">
        <v>78</v>
      </c>
      <c r="I84" s="889" t="s">
        <v>114</v>
      </c>
      <c r="J84" s="887" t="s">
        <v>291</v>
      </c>
      <c r="K84" s="887" t="s">
        <v>281</v>
      </c>
      <c r="L84" s="960" t="s">
        <v>10</v>
      </c>
      <c r="M84" s="945">
        <v>1</v>
      </c>
      <c r="N84" s="346"/>
      <c r="O84" s="347"/>
      <c r="P84" s="961">
        <f t="shared" si="12"/>
        <v>0</v>
      </c>
      <c r="Q84" s="893">
        <f t="shared" si="64"/>
        <v>0</v>
      </c>
      <c r="R84" s="617">
        <f>SUM(P84:P87)</f>
        <v>0</v>
      </c>
      <c r="S84" s="618">
        <f>SUM(Q84:Q87)</f>
        <v>0</v>
      </c>
      <c r="T84" s="894"/>
      <c r="U84" s="895"/>
      <c r="V84" s="900" t="e">
        <f t="shared" si="65"/>
        <v>#DIV/0!</v>
      </c>
      <c r="W84" s="901" t="e">
        <f t="shared" si="66"/>
        <v>#DIV/0!</v>
      </c>
      <c r="X84" s="898" t="e">
        <f>SUM(V84:V87)</f>
        <v>#DIV/0!</v>
      </c>
      <c r="Y84" s="899" t="e">
        <f>SUM(W84:W87)</f>
        <v>#DIV/0!</v>
      </c>
      <c r="Z84" s="894"/>
      <c r="AA84" s="895"/>
      <c r="AB84" s="896" t="e">
        <f t="shared" si="67"/>
        <v>#DIV/0!</v>
      </c>
      <c r="AC84" s="897" t="e">
        <f t="shared" si="68"/>
        <v>#DIV/0!</v>
      </c>
      <c r="AD84" s="898" t="e">
        <f>SUM(AB84:AB87)</f>
        <v>#DIV/0!</v>
      </c>
      <c r="AE84" s="899" t="e">
        <f>SUM(AC84:AC87)</f>
        <v>#DIV/0!</v>
      </c>
      <c r="AF84" s="894"/>
      <c r="AG84" s="895"/>
      <c r="AH84" s="900" t="e">
        <f t="shared" si="69"/>
        <v>#DIV/0!</v>
      </c>
      <c r="AI84" s="953" t="e">
        <f t="shared" si="70"/>
        <v>#DIV/0!</v>
      </c>
      <c r="AJ84" s="898" t="e">
        <f>SUM(AH84:AH87)</f>
        <v>#DIV/0!</v>
      </c>
      <c r="AK84" s="899" t="e">
        <f>SUM(AI84:AI87)</f>
        <v>#DIV/0!</v>
      </c>
      <c r="AL84" s="894"/>
      <c r="AM84" s="895"/>
      <c r="AN84" s="900" t="e">
        <f t="shared" si="71"/>
        <v>#DIV/0!</v>
      </c>
      <c r="AO84" s="953" t="e">
        <f t="shared" si="72"/>
        <v>#DIV/0!</v>
      </c>
      <c r="AP84" s="915" t="e">
        <f>SUM(AN84:AN87)</f>
        <v>#DIV/0!</v>
      </c>
      <c r="AQ84" s="899" t="e">
        <f>SUM(AO84:AO87)</f>
        <v>#DIV/0!</v>
      </c>
      <c r="AR84" s="894"/>
      <c r="AS84" s="895"/>
      <c r="AT84" s="900" t="e">
        <f t="shared" si="73"/>
        <v>#DIV/0!</v>
      </c>
      <c r="AU84" s="953" t="e">
        <f t="shared" si="74"/>
        <v>#DIV/0!</v>
      </c>
      <c r="AV84" s="898" t="e">
        <f>SUM(AT84:AT87)</f>
        <v>#DIV/0!</v>
      </c>
      <c r="AW84" s="899" t="e">
        <f>SUM(AU84:AU87)</f>
        <v>#DIV/0!</v>
      </c>
      <c r="AX84" s="894"/>
    </row>
    <row r="85" spans="1:50" s="884" customFormat="1" ht="25.5" x14ac:dyDescent="0.25">
      <c r="A85" s="952">
        <v>4</v>
      </c>
      <c r="B85" s="904" t="s">
        <v>253</v>
      </c>
      <c r="C85" s="934" t="s">
        <v>254</v>
      </c>
      <c r="D85" s="907" t="s">
        <v>544</v>
      </c>
      <c r="E85" s="906"/>
      <c r="F85" s="907" t="s">
        <v>174</v>
      </c>
      <c r="G85" s="907">
        <v>257.04000000000002</v>
      </c>
      <c r="H85" s="908" t="s">
        <v>78</v>
      </c>
      <c r="I85" s="907" t="s">
        <v>114</v>
      </c>
      <c r="J85" s="905" t="s">
        <v>285</v>
      </c>
      <c r="K85" s="905" t="s">
        <v>290</v>
      </c>
      <c r="L85" s="949" t="s">
        <v>10</v>
      </c>
      <c r="M85" s="950">
        <v>1</v>
      </c>
      <c r="N85" s="348"/>
      <c r="O85" s="349"/>
      <c r="P85" s="951">
        <f t="shared" si="12"/>
        <v>0</v>
      </c>
      <c r="Q85" s="911">
        <f t="shared" si="64"/>
        <v>0</v>
      </c>
      <c r="R85" s="621"/>
      <c r="S85" s="622"/>
      <c r="T85" s="912"/>
      <c r="U85" s="895"/>
      <c r="V85" s="913" t="e">
        <f t="shared" si="65"/>
        <v>#DIV/0!</v>
      </c>
      <c r="W85" s="914" t="e">
        <f t="shared" si="66"/>
        <v>#DIV/0!</v>
      </c>
      <c r="X85" s="915"/>
      <c r="Y85" s="895"/>
      <c r="Z85" s="912"/>
      <c r="AA85" s="895"/>
      <c r="AB85" s="913" t="e">
        <f t="shared" si="67"/>
        <v>#DIV/0!</v>
      </c>
      <c r="AC85" s="901" t="e">
        <f t="shared" si="68"/>
        <v>#DIV/0!</v>
      </c>
      <c r="AD85" s="915"/>
      <c r="AE85" s="895"/>
      <c r="AF85" s="912"/>
      <c r="AG85" s="895"/>
      <c r="AH85" s="913" t="e">
        <f t="shared" si="69"/>
        <v>#DIV/0!</v>
      </c>
      <c r="AI85" s="953" t="e">
        <f t="shared" si="70"/>
        <v>#DIV/0!</v>
      </c>
      <c r="AJ85" s="915"/>
      <c r="AK85" s="895"/>
      <c r="AL85" s="912"/>
      <c r="AM85" s="895"/>
      <c r="AN85" s="913" t="e">
        <f t="shared" si="71"/>
        <v>#DIV/0!</v>
      </c>
      <c r="AO85" s="953" t="e">
        <f t="shared" si="72"/>
        <v>#DIV/0!</v>
      </c>
      <c r="AP85" s="915"/>
      <c r="AQ85" s="895"/>
      <c r="AR85" s="912"/>
      <c r="AS85" s="895"/>
      <c r="AT85" s="913" t="e">
        <f t="shared" si="73"/>
        <v>#DIV/0!</v>
      </c>
      <c r="AU85" s="953" t="e">
        <f t="shared" si="74"/>
        <v>#DIV/0!</v>
      </c>
      <c r="AV85" s="915"/>
      <c r="AW85" s="895"/>
      <c r="AX85" s="912"/>
    </row>
    <row r="86" spans="1:50" s="884" customFormat="1" ht="25.5" x14ac:dyDescent="0.25">
      <c r="A86" s="952">
        <v>4</v>
      </c>
      <c r="B86" s="904" t="s">
        <v>253</v>
      </c>
      <c r="C86" s="934" t="s">
        <v>254</v>
      </c>
      <c r="D86" s="907" t="s">
        <v>544</v>
      </c>
      <c r="E86" s="906"/>
      <c r="F86" s="907" t="s">
        <v>172</v>
      </c>
      <c r="G86" s="907">
        <v>22.94</v>
      </c>
      <c r="H86" s="908" t="s">
        <v>78</v>
      </c>
      <c r="I86" s="907" t="s">
        <v>114</v>
      </c>
      <c r="J86" s="905" t="s">
        <v>285</v>
      </c>
      <c r="K86" s="905" t="s">
        <v>281</v>
      </c>
      <c r="L86" s="949" t="s">
        <v>10</v>
      </c>
      <c r="M86" s="950">
        <v>1</v>
      </c>
      <c r="N86" s="348"/>
      <c r="O86" s="349"/>
      <c r="P86" s="951">
        <f t="shared" ref="P86:P125" si="76">N86*(O86+1)</f>
        <v>0</v>
      </c>
      <c r="Q86" s="911">
        <f t="shared" si="64"/>
        <v>0</v>
      </c>
      <c r="R86" s="621"/>
      <c r="S86" s="622"/>
      <c r="T86" s="912"/>
      <c r="U86" s="895"/>
      <c r="V86" s="913" t="e">
        <f t="shared" si="65"/>
        <v>#DIV/0!</v>
      </c>
      <c r="W86" s="914" t="e">
        <f t="shared" si="66"/>
        <v>#DIV/0!</v>
      </c>
      <c r="X86" s="915"/>
      <c r="Y86" s="895"/>
      <c r="Z86" s="912"/>
      <c r="AA86" s="895"/>
      <c r="AB86" s="900" t="e">
        <f t="shared" si="67"/>
        <v>#DIV/0!</v>
      </c>
      <c r="AC86" s="901" t="e">
        <f t="shared" si="68"/>
        <v>#DIV/0!</v>
      </c>
      <c r="AD86" s="915"/>
      <c r="AE86" s="895"/>
      <c r="AF86" s="912"/>
      <c r="AG86" s="895"/>
      <c r="AH86" s="900" t="e">
        <f t="shared" si="69"/>
        <v>#DIV/0!</v>
      </c>
      <c r="AI86" s="953" t="e">
        <f t="shared" si="70"/>
        <v>#DIV/0!</v>
      </c>
      <c r="AJ86" s="915"/>
      <c r="AK86" s="895"/>
      <c r="AL86" s="912"/>
      <c r="AM86" s="895"/>
      <c r="AN86" s="900" t="e">
        <f t="shared" si="71"/>
        <v>#DIV/0!</v>
      </c>
      <c r="AO86" s="953" t="e">
        <f t="shared" si="72"/>
        <v>#DIV/0!</v>
      </c>
      <c r="AP86" s="915"/>
      <c r="AQ86" s="895"/>
      <c r="AR86" s="912"/>
      <c r="AS86" s="895"/>
      <c r="AT86" s="900" t="e">
        <f t="shared" si="73"/>
        <v>#DIV/0!</v>
      </c>
      <c r="AU86" s="953" t="e">
        <f t="shared" si="74"/>
        <v>#DIV/0!</v>
      </c>
      <c r="AV86" s="915"/>
      <c r="AW86" s="895"/>
      <c r="AX86" s="912"/>
    </row>
    <row r="87" spans="1:50" s="884" customFormat="1" ht="26.25" thickBot="1" x14ac:dyDescent="0.3">
      <c r="A87" s="954">
        <v>4</v>
      </c>
      <c r="B87" s="918" t="s">
        <v>253</v>
      </c>
      <c r="C87" s="935" t="s">
        <v>254</v>
      </c>
      <c r="D87" s="921" t="s">
        <v>544</v>
      </c>
      <c r="E87" s="920"/>
      <c r="F87" s="921" t="s">
        <v>172</v>
      </c>
      <c r="G87" s="921">
        <v>12.12</v>
      </c>
      <c r="H87" s="922" t="s">
        <v>78</v>
      </c>
      <c r="I87" s="921" t="s">
        <v>114</v>
      </c>
      <c r="J87" s="919" t="s">
        <v>285</v>
      </c>
      <c r="K87" s="919" t="s">
        <v>282</v>
      </c>
      <c r="L87" s="955" t="s">
        <v>10</v>
      </c>
      <c r="M87" s="956">
        <v>1</v>
      </c>
      <c r="N87" s="354"/>
      <c r="O87" s="355"/>
      <c r="P87" s="957">
        <f t="shared" si="76"/>
        <v>0</v>
      </c>
      <c r="Q87" s="925">
        <f t="shared" si="64"/>
        <v>0</v>
      </c>
      <c r="R87" s="625"/>
      <c r="S87" s="626"/>
      <c r="T87" s="926"/>
      <c r="U87" s="895"/>
      <c r="V87" s="931" t="e">
        <f t="shared" si="65"/>
        <v>#DIV/0!</v>
      </c>
      <c r="W87" s="932" t="e">
        <f t="shared" si="66"/>
        <v>#DIV/0!</v>
      </c>
      <c r="X87" s="929"/>
      <c r="Y87" s="930"/>
      <c r="Z87" s="926"/>
      <c r="AA87" s="895"/>
      <c r="AB87" s="927" t="e">
        <f t="shared" si="67"/>
        <v>#DIV/0!</v>
      </c>
      <c r="AC87" s="936" t="e">
        <f t="shared" si="68"/>
        <v>#DIV/0!</v>
      </c>
      <c r="AD87" s="929"/>
      <c r="AE87" s="930"/>
      <c r="AF87" s="926"/>
      <c r="AG87" s="895"/>
      <c r="AH87" s="931" t="e">
        <f t="shared" si="69"/>
        <v>#DIV/0!</v>
      </c>
      <c r="AI87" s="958" t="e">
        <f t="shared" si="70"/>
        <v>#DIV/0!</v>
      </c>
      <c r="AJ87" s="929"/>
      <c r="AK87" s="930"/>
      <c r="AL87" s="926"/>
      <c r="AM87" s="895"/>
      <c r="AN87" s="931" t="e">
        <f t="shared" si="71"/>
        <v>#DIV/0!</v>
      </c>
      <c r="AO87" s="958" t="e">
        <f t="shared" si="72"/>
        <v>#DIV/0!</v>
      </c>
      <c r="AP87" s="915"/>
      <c r="AQ87" s="930"/>
      <c r="AR87" s="926"/>
      <c r="AS87" s="895"/>
      <c r="AT87" s="931" t="e">
        <f t="shared" si="73"/>
        <v>#DIV/0!</v>
      </c>
      <c r="AU87" s="958" t="e">
        <f t="shared" si="74"/>
        <v>#DIV/0!</v>
      </c>
      <c r="AV87" s="929"/>
      <c r="AW87" s="930"/>
      <c r="AX87" s="926"/>
    </row>
    <row r="88" spans="1:50" s="884" customFormat="1" ht="25.5" x14ac:dyDescent="0.25">
      <c r="A88" s="959">
        <v>4</v>
      </c>
      <c r="B88" s="886" t="s">
        <v>255</v>
      </c>
      <c r="C88" s="933" t="s">
        <v>256</v>
      </c>
      <c r="D88" s="889" t="s">
        <v>544</v>
      </c>
      <c r="E88" s="888" t="str">
        <f t="shared" si="75"/>
        <v>044105TTPL</v>
      </c>
      <c r="F88" s="889" t="s">
        <v>189</v>
      </c>
      <c r="G88" s="889">
        <v>314.3</v>
      </c>
      <c r="H88" s="890" t="s">
        <v>78</v>
      </c>
      <c r="I88" s="889" t="s">
        <v>114</v>
      </c>
      <c r="J88" s="887" t="s">
        <v>291</v>
      </c>
      <c r="K88" s="887" t="s">
        <v>281</v>
      </c>
      <c r="L88" s="960" t="s">
        <v>10</v>
      </c>
      <c r="M88" s="945">
        <v>1</v>
      </c>
      <c r="N88" s="346"/>
      <c r="O88" s="347"/>
      <c r="P88" s="961">
        <f t="shared" si="76"/>
        <v>0</v>
      </c>
      <c r="Q88" s="893">
        <f t="shared" si="64"/>
        <v>0</v>
      </c>
      <c r="R88" s="617">
        <f>SUM(P88:P91)</f>
        <v>0</v>
      </c>
      <c r="S88" s="618">
        <f>SUM(Q88:Q91)</f>
        <v>0</v>
      </c>
      <c r="T88" s="894"/>
      <c r="U88" s="895"/>
      <c r="V88" s="896" t="e">
        <f t="shared" si="65"/>
        <v>#DIV/0!</v>
      </c>
      <c r="W88" s="897" t="e">
        <f t="shared" si="66"/>
        <v>#DIV/0!</v>
      </c>
      <c r="X88" s="898" t="e">
        <f>SUM(V88:V91)</f>
        <v>#DIV/0!</v>
      </c>
      <c r="Y88" s="899" t="e">
        <f>SUM(W88:W91)</f>
        <v>#DIV/0!</v>
      </c>
      <c r="Z88" s="894"/>
      <c r="AA88" s="895"/>
      <c r="AB88" s="896" t="e">
        <f t="shared" si="67"/>
        <v>#DIV/0!</v>
      </c>
      <c r="AC88" s="897" t="e">
        <f t="shared" si="68"/>
        <v>#DIV/0!</v>
      </c>
      <c r="AD88" s="898" t="e">
        <f>SUM(AB88:AB91)</f>
        <v>#DIV/0!</v>
      </c>
      <c r="AE88" s="899" t="e">
        <f>SUM(AC88:AC91)</f>
        <v>#DIV/0!</v>
      </c>
      <c r="AF88" s="894"/>
      <c r="AG88" s="895"/>
      <c r="AH88" s="896" t="e">
        <f t="shared" si="69"/>
        <v>#DIV/0!</v>
      </c>
      <c r="AI88" s="897" t="e">
        <f t="shared" si="70"/>
        <v>#DIV/0!</v>
      </c>
      <c r="AJ88" s="898" t="e">
        <f>SUM(AH88:AH91)</f>
        <v>#DIV/0!</v>
      </c>
      <c r="AK88" s="899" t="e">
        <f>SUM(AI88:AI91)</f>
        <v>#DIV/0!</v>
      </c>
      <c r="AL88" s="894"/>
      <c r="AM88" s="895"/>
      <c r="AN88" s="896" t="e">
        <f t="shared" si="71"/>
        <v>#DIV/0!</v>
      </c>
      <c r="AO88" s="962" t="e">
        <f t="shared" si="72"/>
        <v>#DIV/0!</v>
      </c>
      <c r="AP88" s="899" t="e">
        <f>SUM(AN88:AN91)</f>
        <v>#DIV/0!</v>
      </c>
      <c r="AQ88" s="899" t="e">
        <f>SUM(AO88:AO91)</f>
        <v>#DIV/0!</v>
      </c>
      <c r="AR88" s="894"/>
      <c r="AS88" s="895"/>
      <c r="AT88" s="896" t="e">
        <f t="shared" si="73"/>
        <v>#DIV/0!</v>
      </c>
      <c r="AU88" s="897" t="e">
        <f t="shared" si="74"/>
        <v>#DIV/0!</v>
      </c>
      <c r="AV88" s="898" t="e">
        <f>SUM(AT88:AT91)</f>
        <v>#DIV/0!</v>
      </c>
      <c r="AW88" s="899" t="e">
        <f>SUM(AU88:AU91)</f>
        <v>#DIV/0!</v>
      </c>
      <c r="AX88" s="894"/>
    </row>
    <row r="89" spans="1:50" s="884" customFormat="1" ht="25.5" x14ac:dyDescent="0.25">
      <c r="A89" s="952">
        <v>4</v>
      </c>
      <c r="B89" s="904" t="s">
        <v>255</v>
      </c>
      <c r="C89" s="934" t="s">
        <v>256</v>
      </c>
      <c r="D89" s="907" t="s">
        <v>544</v>
      </c>
      <c r="E89" s="906"/>
      <c r="F89" s="907" t="s">
        <v>174</v>
      </c>
      <c r="G89" s="907">
        <v>257.04000000000002</v>
      </c>
      <c r="H89" s="908" t="s">
        <v>78</v>
      </c>
      <c r="I89" s="907" t="s">
        <v>114</v>
      </c>
      <c r="J89" s="905" t="s">
        <v>285</v>
      </c>
      <c r="K89" s="905" t="s">
        <v>290</v>
      </c>
      <c r="L89" s="949" t="s">
        <v>10</v>
      </c>
      <c r="M89" s="950">
        <v>1</v>
      </c>
      <c r="N89" s="348"/>
      <c r="O89" s="349"/>
      <c r="P89" s="951">
        <f t="shared" si="76"/>
        <v>0</v>
      </c>
      <c r="Q89" s="911">
        <f t="shared" si="64"/>
        <v>0</v>
      </c>
      <c r="R89" s="621"/>
      <c r="S89" s="622"/>
      <c r="T89" s="912"/>
      <c r="U89" s="895"/>
      <c r="V89" s="913" t="e">
        <f t="shared" si="65"/>
        <v>#DIV/0!</v>
      </c>
      <c r="W89" s="914" t="e">
        <f t="shared" si="66"/>
        <v>#DIV/0!</v>
      </c>
      <c r="X89" s="915"/>
      <c r="Y89" s="895"/>
      <c r="Z89" s="912"/>
      <c r="AA89" s="895"/>
      <c r="AB89" s="900" t="e">
        <f t="shared" si="67"/>
        <v>#DIV/0!</v>
      </c>
      <c r="AC89" s="901" t="e">
        <f t="shared" si="68"/>
        <v>#DIV/0!</v>
      </c>
      <c r="AD89" s="915"/>
      <c r="AE89" s="895"/>
      <c r="AF89" s="912"/>
      <c r="AG89" s="895"/>
      <c r="AH89" s="900" t="e">
        <f t="shared" si="69"/>
        <v>#DIV/0!</v>
      </c>
      <c r="AI89" s="901" t="e">
        <f t="shared" si="70"/>
        <v>#DIV/0!</v>
      </c>
      <c r="AJ89" s="915"/>
      <c r="AK89" s="895"/>
      <c r="AL89" s="912"/>
      <c r="AM89" s="895"/>
      <c r="AN89" s="900" t="e">
        <f t="shared" si="71"/>
        <v>#DIV/0!</v>
      </c>
      <c r="AO89" s="953" t="e">
        <f t="shared" si="72"/>
        <v>#DIV/0!</v>
      </c>
      <c r="AP89" s="895"/>
      <c r="AQ89" s="895"/>
      <c r="AR89" s="912"/>
      <c r="AS89" s="895"/>
      <c r="AT89" s="900" t="e">
        <f t="shared" si="73"/>
        <v>#DIV/0!</v>
      </c>
      <c r="AU89" s="901" t="e">
        <f t="shared" si="74"/>
        <v>#DIV/0!</v>
      </c>
      <c r="AV89" s="915"/>
      <c r="AW89" s="895"/>
      <c r="AX89" s="912"/>
    </row>
    <row r="90" spans="1:50" s="884" customFormat="1" ht="25.5" x14ac:dyDescent="0.25">
      <c r="A90" s="952">
        <v>4</v>
      </c>
      <c r="B90" s="904" t="s">
        <v>255</v>
      </c>
      <c r="C90" s="934" t="s">
        <v>256</v>
      </c>
      <c r="D90" s="907" t="s">
        <v>544</v>
      </c>
      <c r="E90" s="906"/>
      <c r="F90" s="907" t="s">
        <v>172</v>
      </c>
      <c r="G90" s="907">
        <v>23.37</v>
      </c>
      <c r="H90" s="908" t="s">
        <v>78</v>
      </c>
      <c r="I90" s="907" t="s">
        <v>114</v>
      </c>
      <c r="J90" s="905" t="s">
        <v>285</v>
      </c>
      <c r="K90" s="905" t="s">
        <v>281</v>
      </c>
      <c r="L90" s="949" t="s">
        <v>10</v>
      </c>
      <c r="M90" s="950">
        <v>1</v>
      </c>
      <c r="N90" s="348"/>
      <c r="O90" s="349"/>
      <c r="P90" s="951">
        <f t="shared" si="76"/>
        <v>0</v>
      </c>
      <c r="Q90" s="911">
        <f t="shared" si="64"/>
        <v>0</v>
      </c>
      <c r="R90" s="621"/>
      <c r="S90" s="622"/>
      <c r="T90" s="912"/>
      <c r="U90" s="895"/>
      <c r="V90" s="913" t="e">
        <f t="shared" si="65"/>
        <v>#DIV/0!</v>
      </c>
      <c r="W90" s="914" t="e">
        <f t="shared" si="66"/>
        <v>#DIV/0!</v>
      </c>
      <c r="X90" s="915"/>
      <c r="Y90" s="895"/>
      <c r="Z90" s="912"/>
      <c r="AA90" s="895"/>
      <c r="AB90" s="913" t="e">
        <f t="shared" si="67"/>
        <v>#DIV/0!</v>
      </c>
      <c r="AC90" s="901" t="e">
        <f t="shared" si="68"/>
        <v>#DIV/0!</v>
      </c>
      <c r="AD90" s="915"/>
      <c r="AE90" s="895"/>
      <c r="AF90" s="912"/>
      <c r="AG90" s="895"/>
      <c r="AH90" s="913" t="e">
        <f t="shared" si="69"/>
        <v>#DIV/0!</v>
      </c>
      <c r="AI90" s="901" t="e">
        <f t="shared" si="70"/>
        <v>#DIV/0!</v>
      </c>
      <c r="AJ90" s="915"/>
      <c r="AK90" s="895"/>
      <c r="AL90" s="912"/>
      <c r="AM90" s="895"/>
      <c r="AN90" s="913" t="e">
        <f t="shared" si="71"/>
        <v>#DIV/0!</v>
      </c>
      <c r="AO90" s="953" t="e">
        <f t="shared" si="72"/>
        <v>#DIV/0!</v>
      </c>
      <c r="AP90" s="895"/>
      <c r="AQ90" s="895"/>
      <c r="AR90" s="912"/>
      <c r="AS90" s="895"/>
      <c r="AT90" s="913" t="e">
        <f t="shared" si="73"/>
        <v>#DIV/0!</v>
      </c>
      <c r="AU90" s="901" t="e">
        <f t="shared" si="74"/>
        <v>#DIV/0!</v>
      </c>
      <c r="AV90" s="915"/>
      <c r="AW90" s="895"/>
      <c r="AX90" s="912"/>
    </row>
    <row r="91" spans="1:50" s="884" customFormat="1" ht="26.25" thickBot="1" x14ac:dyDescent="0.3">
      <c r="A91" s="954">
        <v>4</v>
      </c>
      <c r="B91" s="918" t="s">
        <v>255</v>
      </c>
      <c r="C91" s="935" t="s">
        <v>256</v>
      </c>
      <c r="D91" s="921" t="s">
        <v>544</v>
      </c>
      <c r="E91" s="920"/>
      <c r="F91" s="921" t="s">
        <v>172</v>
      </c>
      <c r="G91" s="921">
        <v>12.33</v>
      </c>
      <c r="H91" s="922" t="s">
        <v>78</v>
      </c>
      <c r="I91" s="921" t="s">
        <v>114</v>
      </c>
      <c r="J91" s="919" t="s">
        <v>285</v>
      </c>
      <c r="K91" s="919" t="s">
        <v>282</v>
      </c>
      <c r="L91" s="955" t="s">
        <v>10</v>
      </c>
      <c r="M91" s="956">
        <v>1</v>
      </c>
      <c r="N91" s="354"/>
      <c r="O91" s="355"/>
      <c r="P91" s="957">
        <f t="shared" si="76"/>
        <v>0</v>
      </c>
      <c r="Q91" s="925">
        <f t="shared" si="64"/>
        <v>0</v>
      </c>
      <c r="R91" s="625"/>
      <c r="S91" s="626"/>
      <c r="T91" s="926"/>
      <c r="U91" s="895"/>
      <c r="V91" s="927" t="e">
        <f t="shared" si="65"/>
        <v>#DIV/0!</v>
      </c>
      <c r="W91" s="928" t="e">
        <f t="shared" si="66"/>
        <v>#DIV/0!</v>
      </c>
      <c r="X91" s="929"/>
      <c r="Y91" s="930"/>
      <c r="Z91" s="926"/>
      <c r="AA91" s="895"/>
      <c r="AB91" s="927" t="e">
        <f t="shared" si="67"/>
        <v>#DIV/0!</v>
      </c>
      <c r="AC91" s="936" t="e">
        <f t="shared" si="68"/>
        <v>#DIV/0!</v>
      </c>
      <c r="AD91" s="929"/>
      <c r="AE91" s="930"/>
      <c r="AF91" s="926"/>
      <c r="AG91" s="895"/>
      <c r="AH91" s="927" t="e">
        <f t="shared" si="69"/>
        <v>#DIV/0!</v>
      </c>
      <c r="AI91" s="936" t="e">
        <f t="shared" si="70"/>
        <v>#DIV/0!</v>
      </c>
      <c r="AJ91" s="929"/>
      <c r="AK91" s="930"/>
      <c r="AL91" s="926"/>
      <c r="AM91" s="895"/>
      <c r="AN91" s="927" t="e">
        <f t="shared" si="71"/>
        <v>#DIV/0!</v>
      </c>
      <c r="AO91" s="963" t="e">
        <f t="shared" si="72"/>
        <v>#DIV/0!</v>
      </c>
      <c r="AP91" s="930"/>
      <c r="AQ91" s="930"/>
      <c r="AR91" s="926"/>
      <c r="AS91" s="895"/>
      <c r="AT91" s="927" t="e">
        <f t="shared" si="73"/>
        <v>#DIV/0!</v>
      </c>
      <c r="AU91" s="936" t="e">
        <f t="shared" si="74"/>
        <v>#DIV/0!</v>
      </c>
      <c r="AV91" s="929"/>
      <c r="AW91" s="930"/>
      <c r="AX91" s="926"/>
    </row>
    <row r="92" spans="1:50" s="884" customFormat="1" ht="25.5" x14ac:dyDescent="0.25">
      <c r="A92" s="959">
        <v>4</v>
      </c>
      <c r="B92" s="887" t="s">
        <v>257</v>
      </c>
      <c r="C92" s="965" t="s">
        <v>258</v>
      </c>
      <c r="D92" s="889" t="s">
        <v>544</v>
      </c>
      <c r="E92" s="888" t="str">
        <f t="shared" si="75"/>
        <v>044206TTPL</v>
      </c>
      <c r="F92" s="889" t="s">
        <v>174</v>
      </c>
      <c r="G92" s="889">
        <v>104.22</v>
      </c>
      <c r="H92" s="890" t="s">
        <v>78</v>
      </c>
      <c r="I92" s="889" t="s">
        <v>114</v>
      </c>
      <c r="J92" s="887" t="s">
        <v>290</v>
      </c>
      <c r="K92" s="887" t="s">
        <v>281</v>
      </c>
      <c r="L92" s="960" t="s">
        <v>10</v>
      </c>
      <c r="M92" s="945">
        <v>1</v>
      </c>
      <c r="N92" s="346"/>
      <c r="O92" s="347"/>
      <c r="P92" s="961">
        <f t="shared" si="76"/>
        <v>0</v>
      </c>
      <c r="Q92" s="893">
        <f t="shared" si="64"/>
        <v>0</v>
      </c>
      <c r="R92" s="617">
        <f>SUM(P92:P93)</f>
        <v>0</v>
      </c>
      <c r="S92" s="618">
        <f>SUM(Q92:Q93)</f>
        <v>0</v>
      </c>
      <c r="T92" s="894"/>
      <c r="U92" s="895"/>
      <c r="V92" s="900" t="e">
        <f t="shared" si="65"/>
        <v>#DIV/0!</v>
      </c>
      <c r="W92" s="901" t="e">
        <f t="shared" si="66"/>
        <v>#DIV/0!</v>
      </c>
      <c r="X92" s="898" t="e">
        <f>SUM(V92:V93)</f>
        <v>#DIV/0!</v>
      </c>
      <c r="Y92" s="899" t="e">
        <f>SUM(W92:W93)</f>
        <v>#DIV/0!</v>
      </c>
      <c r="Z92" s="894"/>
      <c r="AA92" s="895"/>
      <c r="AB92" s="896" t="e">
        <f t="shared" si="67"/>
        <v>#DIV/0!</v>
      </c>
      <c r="AC92" s="897" t="e">
        <f t="shared" si="68"/>
        <v>#DIV/0!</v>
      </c>
      <c r="AD92" s="898" t="e">
        <f>SUM(AB92:AB93)</f>
        <v>#DIV/0!</v>
      </c>
      <c r="AE92" s="899" t="e">
        <f>SUM(AC92:AC93)</f>
        <v>#DIV/0!</v>
      </c>
      <c r="AF92" s="894"/>
      <c r="AG92" s="895"/>
      <c r="AH92" s="900" t="e">
        <f t="shared" si="69"/>
        <v>#DIV/0!</v>
      </c>
      <c r="AI92" s="953" t="e">
        <f t="shared" si="70"/>
        <v>#DIV/0!</v>
      </c>
      <c r="AJ92" s="898" t="e">
        <f>SUM(AH92:AH93)</f>
        <v>#DIV/0!</v>
      </c>
      <c r="AK92" s="899" t="e">
        <f>SUM(AI92:AI93)</f>
        <v>#DIV/0!</v>
      </c>
      <c r="AL92" s="894"/>
      <c r="AM92" s="895"/>
      <c r="AN92" s="900" t="e">
        <f t="shared" si="71"/>
        <v>#DIV/0!</v>
      </c>
      <c r="AO92" s="953" t="e">
        <f t="shared" si="72"/>
        <v>#DIV/0!</v>
      </c>
      <c r="AP92" s="915" t="e">
        <f>SUM(AN92:AN93)</f>
        <v>#DIV/0!</v>
      </c>
      <c r="AQ92" s="899" t="e">
        <f>SUM(AO92:AO93)</f>
        <v>#DIV/0!</v>
      </c>
      <c r="AR92" s="894"/>
      <c r="AS92" s="895"/>
      <c r="AT92" s="900" t="e">
        <f t="shared" si="73"/>
        <v>#DIV/0!</v>
      </c>
      <c r="AU92" s="953" t="e">
        <f t="shared" si="74"/>
        <v>#DIV/0!</v>
      </c>
      <c r="AV92" s="898" t="e">
        <f>SUM(AT92:AT93)</f>
        <v>#DIV/0!</v>
      </c>
      <c r="AW92" s="899" t="e">
        <f>SUM(AU92:AU93)</f>
        <v>#DIV/0!</v>
      </c>
      <c r="AX92" s="894"/>
    </row>
    <row r="93" spans="1:50" s="884" customFormat="1" ht="26.25" thickBot="1" x14ac:dyDescent="0.3">
      <c r="A93" s="954">
        <v>4</v>
      </c>
      <c r="B93" s="919" t="s">
        <v>257</v>
      </c>
      <c r="C93" s="966" t="s">
        <v>258</v>
      </c>
      <c r="D93" s="921" t="s">
        <v>544</v>
      </c>
      <c r="E93" s="920"/>
      <c r="F93" s="921" t="s">
        <v>174</v>
      </c>
      <c r="G93" s="921">
        <v>67.28</v>
      </c>
      <c r="H93" s="922" t="s">
        <v>78</v>
      </c>
      <c r="I93" s="921" t="s">
        <v>114</v>
      </c>
      <c r="J93" s="919" t="s">
        <v>280</v>
      </c>
      <c r="K93" s="919" t="s">
        <v>281</v>
      </c>
      <c r="L93" s="955" t="s">
        <v>10</v>
      </c>
      <c r="M93" s="956">
        <v>1</v>
      </c>
      <c r="N93" s="354"/>
      <c r="O93" s="355"/>
      <c r="P93" s="957">
        <f t="shared" si="76"/>
        <v>0</v>
      </c>
      <c r="Q93" s="925">
        <f t="shared" si="64"/>
        <v>0</v>
      </c>
      <c r="R93" s="625"/>
      <c r="S93" s="626"/>
      <c r="T93" s="926"/>
      <c r="U93" s="895"/>
      <c r="V93" s="931" t="e">
        <f t="shared" si="65"/>
        <v>#DIV/0!</v>
      </c>
      <c r="W93" s="932" t="e">
        <f t="shared" si="66"/>
        <v>#DIV/0!</v>
      </c>
      <c r="X93" s="929"/>
      <c r="Y93" s="930"/>
      <c r="Z93" s="926"/>
      <c r="AA93" s="895"/>
      <c r="AB93" s="927" t="e">
        <f t="shared" si="67"/>
        <v>#DIV/0!</v>
      </c>
      <c r="AC93" s="936" t="e">
        <f t="shared" si="68"/>
        <v>#DIV/0!</v>
      </c>
      <c r="AD93" s="929"/>
      <c r="AE93" s="930"/>
      <c r="AF93" s="926"/>
      <c r="AG93" s="895"/>
      <c r="AH93" s="931" t="e">
        <f t="shared" si="69"/>
        <v>#DIV/0!</v>
      </c>
      <c r="AI93" s="958" t="e">
        <f t="shared" si="70"/>
        <v>#DIV/0!</v>
      </c>
      <c r="AJ93" s="929"/>
      <c r="AK93" s="930"/>
      <c r="AL93" s="926"/>
      <c r="AM93" s="895"/>
      <c r="AN93" s="931" t="e">
        <f t="shared" si="71"/>
        <v>#DIV/0!</v>
      </c>
      <c r="AO93" s="958" t="e">
        <f t="shared" si="72"/>
        <v>#DIV/0!</v>
      </c>
      <c r="AP93" s="915"/>
      <c r="AQ93" s="930"/>
      <c r="AR93" s="926"/>
      <c r="AS93" s="895"/>
      <c r="AT93" s="931" t="e">
        <f t="shared" si="73"/>
        <v>#DIV/0!</v>
      </c>
      <c r="AU93" s="958" t="e">
        <f t="shared" si="74"/>
        <v>#DIV/0!</v>
      </c>
      <c r="AV93" s="929"/>
      <c r="AW93" s="930"/>
      <c r="AX93" s="926"/>
    </row>
    <row r="94" spans="1:50" s="884" customFormat="1" ht="25.5" x14ac:dyDescent="0.25">
      <c r="A94" s="959">
        <v>4</v>
      </c>
      <c r="B94" s="886" t="s">
        <v>259</v>
      </c>
      <c r="C94" s="965" t="s">
        <v>260</v>
      </c>
      <c r="D94" s="889" t="s">
        <v>544</v>
      </c>
      <c r="E94" s="888" t="str">
        <f t="shared" si="75"/>
        <v>044311TTPL</v>
      </c>
      <c r="F94" s="889" t="s">
        <v>174</v>
      </c>
      <c r="G94" s="889">
        <v>37.479999999999997</v>
      </c>
      <c r="H94" s="890" t="s">
        <v>78</v>
      </c>
      <c r="I94" s="889" t="s">
        <v>114</v>
      </c>
      <c r="J94" s="887" t="s">
        <v>290</v>
      </c>
      <c r="K94" s="887" t="s">
        <v>290</v>
      </c>
      <c r="L94" s="960" t="s">
        <v>10</v>
      </c>
      <c r="M94" s="945">
        <v>1</v>
      </c>
      <c r="N94" s="346"/>
      <c r="O94" s="347"/>
      <c r="P94" s="961">
        <f t="shared" si="76"/>
        <v>0</v>
      </c>
      <c r="Q94" s="893">
        <f t="shared" si="64"/>
        <v>0</v>
      </c>
      <c r="R94" s="617">
        <f>SUM(P94:P97)</f>
        <v>0</v>
      </c>
      <c r="S94" s="618">
        <f>SUM(Q94:Q97)</f>
        <v>0</v>
      </c>
      <c r="T94" s="894"/>
      <c r="U94" s="895"/>
      <c r="V94" s="896" t="e">
        <f t="shared" si="65"/>
        <v>#DIV/0!</v>
      </c>
      <c r="W94" s="897" t="e">
        <f t="shared" si="66"/>
        <v>#DIV/0!</v>
      </c>
      <c r="X94" s="898" t="e">
        <f>SUM(V94:V97)</f>
        <v>#DIV/0!</v>
      </c>
      <c r="Y94" s="899" t="e">
        <f>SUM(W94:W97)</f>
        <v>#DIV/0!</v>
      </c>
      <c r="Z94" s="894"/>
      <c r="AA94" s="895"/>
      <c r="AB94" s="900" t="e">
        <f t="shared" si="67"/>
        <v>#DIV/0!</v>
      </c>
      <c r="AC94" s="953" t="e">
        <f t="shared" si="68"/>
        <v>#DIV/0!</v>
      </c>
      <c r="AD94" s="898" t="e">
        <f>SUM(AB94:AB97)</f>
        <v>#DIV/0!</v>
      </c>
      <c r="AE94" s="899" t="e">
        <f>SUM(AC94:AC97)</f>
        <v>#DIV/0!</v>
      </c>
      <c r="AF94" s="894"/>
      <c r="AG94" s="895"/>
      <c r="AH94" s="896" t="e">
        <f t="shared" si="69"/>
        <v>#DIV/0!</v>
      </c>
      <c r="AI94" s="897" t="e">
        <f t="shared" si="70"/>
        <v>#DIV/0!</v>
      </c>
      <c r="AJ94" s="898" t="e">
        <f>SUM(AH94:AH97)</f>
        <v>#DIV/0!</v>
      </c>
      <c r="AK94" s="899" t="e">
        <f>SUM(AI94:AI97)</f>
        <v>#DIV/0!</v>
      </c>
      <c r="AL94" s="894"/>
      <c r="AM94" s="895"/>
      <c r="AN94" s="896" t="e">
        <f t="shared" si="71"/>
        <v>#DIV/0!</v>
      </c>
      <c r="AO94" s="962" t="e">
        <f t="shared" si="72"/>
        <v>#DIV/0!</v>
      </c>
      <c r="AP94" s="899" t="e">
        <f>SUM(AN94:AN97)</f>
        <v>#DIV/0!</v>
      </c>
      <c r="AQ94" s="899" t="e">
        <f>SUM(AO94:AO97)</f>
        <v>#DIV/0!</v>
      </c>
      <c r="AR94" s="894"/>
      <c r="AS94" s="895"/>
      <c r="AT94" s="896" t="e">
        <f t="shared" si="73"/>
        <v>#DIV/0!</v>
      </c>
      <c r="AU94" s="897" t="e">
        <f t="shared" si="74"/>
        <v>#DIV/0!</v>
      </c>
      <c r="AV94" s="898" t="e">
        <f>SUM(AT94:AT97)</f>
        <v>#DIV/0!</v>
      </c>
      <c r="AW94" s="899" t="e">
        <f>SUM(AU94:AU97)</f>
        <v>#DIV/0!</v>
      </c>
      <c r="AX94" s="894"/>
    </row>
    <row r="95" spans="1:50" s="884" customFormat="1" ht="25.5" x14ac:dyDescent="0.25">
      <c r="A95" s="952">
        <v>4</v>
      </c>
      <c r="B95" s="904" t="s">
        <v>259</v>
      </c>
      <c r="C95" s="967" t="s">
        <v>260</v>
      </c>
      <c r="D95" s="907" t="s">
        <v>544</v>
      </c>
      <c r="E95" s="906"/>
      <c r="F95" s="907" t="s">
        <v>174</v>
      </c>
      <c r="G95" s="907">
        <v>35.4</v>
      </c>
      <c r="H95" s="908" t="s">
        <v>78</v>
      </c>
      <c r="I95" s="907" t="s">
        <v>114</v>
      </c>
      <c r="J95" s="905" t="s">
        <v>290</v>
      </c>
      <c r="K95" s="905" t="s">
        <v>289</v>
      </c>
      <c r="L95" s="949" t="s">
        <v>10</v>
      </c>
      <c r="M95" s="950">
        <v>1</v>
      </c>
      <c r="N95" s="348"/>
      <c r="O95" s="349"/>
      <c r="P95" s="951">
        <f t="shared" si="76"/>
        <v>0</v>
      </c>
      <c r="Q95" s="911">
        <f t="shared" si="64"/>
        <v>0</v>
      </c>
      <c r="R95" s="621"/>
      <c r="S95" s="622"/>
      <c r="T95" s="912"/>
      <c r="U95" s="895"/>
      <c r="V95" s="913" t="e">
        <f t="shared" si="65"/>
        <v>#DIV/0!</v>
      </c>
      <c r="W95" s="914" t="e">
        <f t="shared" si="66"/>
        <v>#DIV/0!</v>
      </c>
      <c r="X95" s="915"/>
      <c r="Y95" s="895"/>
      <c r="Z95" s="912"/>
      <c r="AA95" s="895"/>
      <c r="AB95" s="900" t="e">
        <f t="shared" si="67"/>
        <v>#DIV/0!</v>
      </c>
      <c r="AC95" s="953" t="e">
        <f t="shared" si="68"/>
        <v>#DIV/0!</v>
      </c>
      <c r="AD95" s="915"/>
      <c r="AE95" s="895"/>
      <c r="AF95" s="912"/>
      <c r="AG95" s="895"/>
      <c r="AH95" s="900" t="e">
        <f t="shared" si="69"/>
        <v>#DIV/0!</v>
      </c>
      <c r="AI95" s="901" t="e">
        <f t="shared" si="70"/>
        <v>#DIV/0!</v>
      </c>
      <c r="AJ95" s="915"/>
      <c r="AK95" s="895"/>
      <c r="AL95" s="912"/>
      <c r="AM95" s="895"/>
      <c r="AN95" s="900" t="e">
        <f t="shared" si="71"/>
        <v>#DIV/0!</v>
      </c>
      <c r="AO95" s="953" t="e">
        <f t="shared" si="72"/>
        <v>#DIV/0!</v>
      </c>
      <c r="AP95" s="895"/>
      <c r="AQ95" s="895"/>
      <c r="AR95" s="912"/>
      <c r="AS95" s="895"/>
      <c r="AT95" s="900" t="e">
        <f t="shared" si="73"/>
        <v>#DIV/0!</v>
      </c>
      <c r="AU95" s="901" t="e">
        <f t="shared" si="74"/>
        <v>#DIV/0!</v>
      </c>
      <c r="AV95" s="915"/>
      <c r="AW95" s="895"/>
      <c r="AX95" s="912"/>
    </row>
    <row r="96" spans="1:50" s="884" customFormat="1" ht="25.5" x14ac:dyDescent="0.25">
      <c r="A96" s="952">
        <v>4</v>
      </c>
      <c r="B96" s="904" t="s">
        <v>259</v>
      </c>
      <c r="C96" s="967" t="s">
        <v>260</v>
      </c>
      <c r="D96" s="907" t="s">
        <v>544</v>
      </c>
      <c r="E96" s="906"/>
      <c r="F96" s="907" t="s">
        <v>174</v>
      </c>
      <c r="G96" s="907">
        <v>37.479999999999997</v>
      </c>
      <c r="H96" s="908" t="s">
        <v>78</v>
      </c>
      <c r="I96" s="907" t="s">
        <v>114</v>
      </c>
      <c r="J96" s="905" t="s">
        <v>290</v>
      </c>
      <c r="K96" s="905" t="s">
        <v>292</v>
      </c>
      <c r="L96" s="949" t="s">
        <v>10</v>
      </c>
      <c r="M96" s="950">
        <v>1</v>
      </c>
      <c r="N96" s="348"/>
      <c r="O96" s="349"/>
      <c r="P96" s="951">
        <f t="shared" si="76"/>
        <v>0</v>
      </c>
      <c r="Q96" s="911">
        <f t="shared" si="64"/>
        <v>0</v>
      </c>
      <c r="R96" s="621"/>
      <c r="S96" s="622"/>
      <c r="T96" s="912"/>
      <c r="U96" s="895"/>
      <c r="V96" s="913" t="e">
        <f t="shared" si="65"/>
        <v>#DIV/0!</v>
      </c>
      <c r="W96" s="914" t="e">
        <f t="shared" si="66"/>
        <v>#DIV/0!</v>
      </c>
      <c r="X96" s="915"/>
      <c r="Y96" s="895"/>
      <c r="Z96" s="912"/>
      <c r="AA96" s="895"/>
      <c r="AB96" s="913" t="e">
        <f t="shared" si="67"/>
        <v>#DIV/0!</v>
      </c>
      <c r="AC96" s="953" t="e">
        <f t="shared" si="68"/>
        <v>#DIV/0!</v>
      </c>
      <c r="AD96" s="915"/>
      <c r="AE96" s="895"/>
      <c r="AF96" s="912"/>
      <c r="AG96" s="895"/>
      <c r="AH96" s="913" t="e">
        <f t="shared" si="69"/>
        <v>#DIV/0!</v>
      </c>
      <c r="AI96" s="901" t="e">
        <f t="shared" si="70"/>
        <v>#DIV/0!</v>
      </c>
      <c r="AJ96" s="915"/>
      <c r="AK96" s="895"/>
      <c r="AL96" s="912"/>
      <c r="AM96" s="895"/>
      <c r="AN96" s="913" t="e">
        <f t="shared" si="71"/>
        <v>#DIV/0!</v>
      </c>
      <c r="AO96" s="953" t="e">
        <f t="shared" si="72"/>
        <v>#DIV/0!</v>
      </c>
      <c r="AP96" s="895"/>
      <c r="AQ96" s="895"/>
      <c r="AR96" s="912"/>
      <c r="AS96" s="895"/>
      <c r="AT96" s="913" t="e">
        <f t="shared" si="73"/>
        <v>#DIV/0!</v>
      </c>
      <c r="AU96" s="901" t="e">
        <f t="shared" si="74"/>
        <v>#DIV/0!</v>
      </c>
      <c r="AV96" s="915"/>
      <c r="AW96" s="895"/>
      <c r="AX96" s="912"/>
    </row>
    <row r="97" spans="1:50" s="884" customFormat="1" ht="26.25" thickBot="1" x14ac:dyDescent="0.3">
      <c r="A97" s="954">
        <v>4</v>
      </c>
      <c r="B97" s="918" t="s">
        <v>259</v>
      </c>
      <c r="C97" s="966" t="s">
        <v>260</v>
      </c>
      <c r="D97" s="921" t="s">
        <v>544</v>
      </c>
      <c r="E97" s="920"/>
      <c r="F97" s="921" t="s">
        <v>174</v>
      </c>
      <c r="G97" s="921">
        <v>197.27</v>
      </c>
      <c r="H97" s="922" t="s">
        <v>78</v>
      </c>
      <c r="I97" s="921" t="s">
        <v>114</v>
      </c>
      <c r="J97" s="919" t="s">
        <v>290</v>
      </c>
      <c r="K97" s="919" t="s">
        <v>293</v>
      </c>
      <c r="L97" s="955" t="s">
        <v>10</v>
      </c>
      <c r="M97" s="956">
        <v>1</v>
      </c>
      <c r="N97" s="354"/>
      <c r="O97" s="355"/>
      <c r="P97" s="957">
        <f t="shared" si="76"/>
        <v>0</v>
      </c>
      <c r="Q97" s="925">
        <f t="shared" si="64"/>
        <v>0</v>
      </c>
      <c r="R97" s="625"/>
      <c r="S97" s="626"/>
      <c r="T97" s="926"/>
      <c r="U97" s="895"/>
      <c r="V97" s="927" t="e">
        <f t="shared" si="65"/>
        <v>#DIV/0!</v>
      </c>
      <c r="W97" s="928" t="e">
        <f t="shared" si="66"/>
        <v>#DIV/0!</v>
      </c>
      <c r="X97" s="929"/>
      <c r="Y97" s="930"/>
      <c r="Z97" s="926"/>
      <c r="AA97" s="895"/>
      <c r="AB97" s="931" t="e">
        <f t="shared" si="67"/>
        <v>#DIV/0!</v>
      </c>
      <c r="AC97" s="958" t="e">
        <f t="shared" si="68"/>
        <v>#DIV/0!</v>
      </c>
      <c r="AD97" s="929"/>
      <c r="AE97" s="930"/>
      <c r="AF97" s="926"/>
      <c r="AG97" s="895"/>
      <c r="AH97" s="927" t="e">
        <f t="shared" si="69"/>
        <v>#DIV/0!</v>
      </c>
      <c r="AI97" s="936" t="e">
        <f t="shared" si="70"/>
        <v>#DIV/0!</v>
      </c>
      <c r="AJ97" s="929"/>
      <c r="AK97" s="930"/>
      <c r="AL97" s="926"/>
      <c r="AM97" s="895"/>
      <c r="AN97" s="927" t="e">
        <f t="shared" si="71"/>
        <v>#DIV/0!</v>
      </c>
      <c r="AO97" s="963" t="e">
        <f t="shared" si="72"/>
        <v>#DIV/0!</v>
      </c>
      <c r="AP97" s="930"/>
      <c r="AQ97" s="930"/>
      <c r="AR97" s="926"/>
      <c r="AS97" s="895"/>
      <c r="AT97" s="927" t="e">
        <f t="shared" si="73"/>
        <v>#DIV/0!</v>
      </c>
      <c r="AU97" s="936" t="e">
        <f t="shared" si="74"/>
        <v>#DIV/0!</v>
      </c>
      <c r="AV97" s="929"/>
      <c r="AW97" s="930"/>
      <c r="AX97" s="926"/>
    </row>
    <row r="98" spans="1:50" s="884" customFormat="1" ht="26.25" thickBot="1" x14ac:dyDescent="0.3">
      <c r="A98" s="968">
        <v>4</v>
      </c>
      <c r="B98" s="969" t="s">
        <v>261</v>
      </c>
      <c r="C98" s="970" t="s">
        <v>262</v>
      </c>
      <c r="D98" s="971" t="s">
        <v>544</v>
      </c>
      <c r="E98" s="971" t="str">
        <f t="shared" si="75"/>
        <v>044471TTPL</v>
      </c>
      <c r="F98" s="971" t="s">
        <v>183</v>
      </c>
      <c r="G98" s="971">
        <v>1443.29</v>
      </c>
      <c r="H98" s="972" t="s">
        <v>78</v>
      </c>
      <c r="I98" s="971" t="s">
        <v>114</v>
      </c>
      <c r="J98" s="973" t="s">
        <v>290</v>
      </c>
      <c r="K98" s="973" t="s">
        <v>308</v>
      </c>
      <c r="L98" s="974" t="s">
        <v>10</v>
      </c>
      <c r="M98" s="975">
        <v>1</v>
      </c>
      <c r="N98" s="356"/>
      <c r="O98" s="357"/>
      <c r="P98" s="976">
        <f t="shared" si="76"/>
        <v>0</v>
      </c>
      <c r="Q98" s="977">
        <f t="shared" si="64"/>
        <v>0</v>
      </c>
      <c r="R98" s="978">
        <f>SUM(P98)</f>
        <v>0</v>
      </c>
      <c r="S98" s="630">
        <f>SUM(Q98)</f>
        <v>0</v>
      </c>
      <c r="T98" s="979"/>
      <c r="U98" s="895"/>
      <c r="V98" s="980" t="e">
        <f t="shared" si="65"/>
        <v>#DIV/0!</v>
      </c>
      <c r="W98" s="937" t="e">
        <f t="shared" si="66"/>
        <v>#DIV/0!</v>
      </c>
      <c r="X98" s="981" t="e">
        <f>SUM(V98)</f>
        <v>#DIV/0!</v>
      </c>
      <c r="Y98" s="982" t="e">
        <f>SUM(W98)</f>
        <v>#DIV/0!</v>
      </c>
      <c r="Z98" s="979"/>
      <c r="AA98" s="895"/>
      <c r="AB98" s="983" t="e">
        <f t="shared" si="67"/>
        <v>#DIV/0!</v>
      </c>
      <c r="AC98" s="984" t="e">
        <f t="shared" si="68"/>
        <v>#DIV/0!</v>
      </c>
      <c r="AD98" s="981" t="e">
        <f>SUM(AB98)</f>
        <v>#DIV/0!</v>
      </c>
      <c r="AE98" s="982" t="e">
        <f>SUM(AC98)</f>
        <v>#DIV/0!</v>
      </c>
      <c r="AF98" s="979"/>
      <c r="AG98" s="895"/>
      <c r="AH98" s="980" t="e">
        <f t="shared" si="69"/>
        <v>#DIV/0!</v>
      </c>
      <c r="AI98" s="958" t="e">
        <f t="shared" si="70"/>
        <v>#DIV/0!</v>
      </c>
      <c r="AJ98" s="981" t="e">
        <f>SUM(AH98)</f>
        <v>#DIV/0!</v>
      </c>
      <c r="AK98" s="982" t="e">
        <f>SUM(AI98)</f>
        <v>#DIV/0!</v>
      </c>
      <c r="AL98" s="979"/>
      <c r="AM98" s="895"/>
      <c r="AN98" s="980" t="e">
        <f t="shared" si="71"/>
        <v>#DIV/0!</v>
      </c>
      <c r="AO98" s="958" t="e">
        <f t="shared" si="72"/>
        <v>#DIV/0!</v>
      </c>
      <c r="AP98" s="985" t="e">
        <f>SUM(AN98)</f>
        <v>#DIV/0!</v>
      </c>
      <c r="AQ98" s="982" t="e">
        <f>SUM(AO98)</f>
        <v>#DIV/0!</v>
      </c>
      <c r="AR98" s="979"/>
      <c r="AS98" s="895"/>
      <c r="AT98" s="980" t="e">
        <f t="shared" si="73"/>
        <v>#DIV/0!</v>
      </c>
      <c r="AU98" s="958" t="e">
        <f t="shared" si="74"/>
        <v>#DIV/0!</v>
      </c>
      <c r="AV98" s="981" t="e">
        <f>SUM(AT98)</f>
        <v>#DIV/0!</v>
      </c>
      <c r="AW98" s="982" t="e">
        <f>SUM(AU98)</f>
        <v>#DIV/0!</v>
      </c>
      <c r="AX98" s="979"/>
    </row>
    <row r="99" spans="1:50" s="884" customFormat="1" ht="26.25" thickBot="1" x14ac:dyDescent="0.3">
      <c r="A99" s="968">
        <v>4</v>
      </c>
      <c r="B99" s="969" t="s">
        <v>263</v>
      </c>
      <c r="C99" s="969" t="s">
        <v>264</v>
      </c>
      <c r="D99" s="971" t="s">
        <v>547</v>
      </c>
      <c r="E99" s="971" t="str">
        <f t="shared" si="75"/>
        <v>022002TTTD</v>
      </c>
      <c r="F99" s="971"/>
      <c r="G99" s="971"/>
      <c r="H99" s="972" t="s">
        <v>78</v>
      </c>
      <c r="I99" s="971" t="s">
        <v>115</v>
      </c>
      <c r="J99" s="973"/>
      <c r="K99" s="973"/>
      <c r="L99" s="974" t="s">
        <v>10</v>
      </c>
      <c r="M99" s="975">
        <v>1</v>
      </c>
      <c r="N99" s="356"/>
      <c r="O99" s="357"/>
      <c r="P99" s="976">
        <f t="shared" si="76"/>
        <v>0</v>
      </c>
      <c r="Q99" s="977">
        <f t="shared" si="64"/>
        <v>0</v>
      </c>
      <c r="R99" s="978">
        <f>SUM(P99)</f>
        <v>0</v>
      </c>
      <c r="S99" s="630">
        <f>SUM(Q99)</f>
        <v>0</v>
      </c>
      <c r="T99" s="979"/>
      <c r="U99" s="895"/>
      <c r="V99" s="983" t="e">
        <f t="shared" si="65"/>
        <v>#DIV/0!</v>
      </c>
      <c r="W99" s="984" t="e">
        <f t="shared" si="66"/>
        <v>#DIV/0!</v>
      </c>
      <c r="X99" s="981" t="e">
        <f>SUM(V99)</f>
        <v>#DIV/0!</v>
      </c>
      <c r="Y99" s="982" t="e">
        <f>SUM(W99)</f>
        <v>#DIV/0!</v>
      </c>
      <c r="Z99" s="979"/>
      <c r="AA99" s="895"/>
      <c r="AB99" s="983" t="e">
        <f t="shared" si="67"/>
        <v>#DIV/0!</v>
      </c>
      <c r="AC99" s="984" t="e">
        <f t="shared" si="68"/>
        <v>#DIV/0!</v>
      </c>
      <c r="AD99" s="981" t="e">
        <f>SUM(AB99)</f>
        <v>#DIV/0!</v>
      </c>
      <c r="AE99" s="982" t="e">
        <f>SUM(AC99)</f>
        <v>#DIV/0!</v>
      </c>
      <c r="AF99" s="979"/>
      <c r="AG99" s="895"/>
      <c r="AH99" s="983" t="e">
        <f t="shared" si="69"/>
        <v>#DIV/0!</v>
      </c>
      <c r="AI99" s="984" t="e">
        <f t="shared" si="70"/>
        <v>#DIV/0!</v>
      </c>
      <c r="AJ99" s="981" t="e">
        <f>SUM(AH99)</f>
        <v>#DIV/0!</v>
      </c>
      <c r="AK99" s="982" t="e">
        <f>SUM(AI99)</f>
        <v>#DIV/0!</v>
      </c>
      <c r="AL99" s="979"/>
      <c r="AM99" s="895"/>
      <c r="AN99" s="983" t="e">
        <f t="shared" si="71"/>
        <v>#DIV/0!</v>
      </c>
      <c r="AO99" s="986" t="e">
        <f t="shared" si="72"/>
        <v>#DIV/0!</v>
      </c>
      <c r="AP99" s="982" t="e">
        <f>SUM(AN99)</f>
        <v>#DIV/0!</v>
      </c>
      <c r="AQ99" s="982" t="e">
        <f>SUM(AO99)</f>
        <v>#DIV/0!</v>
      </c>
      <c r="AR99" s="979"/>
      <c r="AS99" s="895"/>
      <c r="AT99" s="983" t="e">
        <f t="shared" si="73"/>
        <v>#DIV/0!</v>
      </c>
      <c r="AU99" s="984" t="e">
        <f t="shared" si="74"/>
        <v>#DIV/0!</v>
      </c>
      <c r="AV99" s="981" t="e">
        <f>SUM(AT99)</f>
        <v>#DIV/0!</v>
      </c>
      <c r="AW99" s="982" t="e">
        <f>SUM(AU99)</f>
        <v>#DIV/0!</v>
      </c>
      <c r="AX99" s="979"/>
    </row>
    <row r="100" spans="1:50" s="884" customFormat="1" ht="12.75" x14ac:dyDescent="0.25">
      <c r="A100" s="959">
        <v>4</v>
      </c>
      <c r="B100" s="886" t="s">
        <v>265</v>
      </c>
      <c r="C100" s="886" t="s">
        <v>266</v>
      </c>
      <c r="D100" s="889" t="s">
        <v>547</v>
      </c>
      <c r="E100" s="888" t="str">
        <f t="shared" si="75"/>
        <v>022001TTTD</v>
      </c>
      <c r="F100" s="889" t="s">
        <v>178</v>
      </c>
      <c r="G100" s="889">
        <v>31.94</v>
      </c>
      <c r="H100" s="890" t="s">
        <v>78</v>
      </c>
      <c r="I100" s="889" t="s">
        <v>115</v>
      </c>
      <c r="J100" s="887" t="s">
        <v>280</v>
      </c>
      <c r="K100" s="887" t="s">
        <v>309</v>
      </c>
      <c r="L100" s="960" t="s">
        <v>10</v>
      </c>
      <c r="M100" s="945">
        <v>1</v>
      </c>
      <c r="N100" s="346"/>
      <c r="O100" s="347"/>
      <c r="P100" s="961">
        <f t="shared" si="76"/>
        <v>0</v>
      </c>
      <c r="Q100" s="893">
        <f t="shared" si="64"/>
        <v>0</v>
      </c>
      <c r="R100" s="617">
        <f>SUM(P100:P101)</f>
        <v>0</v>
      </c>
      <c r="S100" s="618">
        <f>SUM(Q100:Q101)</f>
        <v>0</v>
      </c>
      <c r="T100" s="894"/>
      <c r="U100" s="895"/>
      <c r="V100" s="900" t="e">
        <f t="shared" si="65"/>
        <v>#DIV/0!</v>
      </c>
      <c r="W100" s="901" t="e">
        <f t="shared" si="66"/>
        <v>#DIV/0!</v>
      </c>
      <c r="X100" s="898" t="e">
        <f>SUM(V100:V101)</f>
        <v>#DIV/0!</v>
      </c>
      <c r="Y100" s="899" t="e">
        <f>SUM(W100:W101)</f>
        <v>#DIV/0!</v>
      </c>
      <c r="Z100" s="894"/>
      <c r="AA100" s="895"/>
      <c r="AB100" s="896" t="e">
        <f t="shared" si="67"/>
        <v>#DIV/0!</v>
      </c>
      <c r="AC100" s="897" t="e">
        <f t="shared" si="68"/>
        <v>#DIV/0!</v>
      </c>
      <c r="AD100" s="898" t="e">
        <f>SUM(AB100:AB101)</f>
        <v>#DIV/0!</v>
      </c>
      <c r="AE100" s="899" t="e">
        <f>SUM(AC100:AC101)</f>
        <v>#DIV/0!</v>
      </c>
      <c r="AF100" s="894"/>
      <c r="AG100" s="895"/>
      <c r="AH100" s="900" t="e">
        <f t="shared" si="69"/>
        <v>#DIV/0!</v>
      </c>
      <c r="AI100" s="953" t="e">
        <f t="shared" si="70"/>
        <v>#DIV/0!</v>
      </c>
      <c r="AJ100" s="898" t="e">
        <f>SUM(AH100:AH101)</f>
        <v>#DIV/0!</v>
      </c>
      <c r="AK100" s="899" t="e">
        <f>SUM(AI100:AI101)</f>
        <v>#DIV/0!</v>
      </c>
      <c r="AL100" s="894"/>
      <c r="AM100" s="895"/>
      <c r="AN100" s="896" t="e">
        <f t="shared" si="71"/>
        <v>#DIV/0!</v>
      </c>
      <c r="AO100" s="962" t="e">
        <f t="shared" si="72"/>
        <v>#DIV/0!</v>
      </c>
      <c r="AP100" s="899" t="e">
        <f>SUM(AN100:AN101)</f>
        <v>#DIV/0!</v>
      </c>
      <c r="AQ100" s="899" t="e">
        <f>SUM(AO100:AO101)</f>
        <v>#DIV/0!</v>
      </c>
      <c r="AR100" s="894"/>
      <c r="AS100" s="895"/>
      <c r="AT100" s="896" t="e">
        <f t="shared" si="73"/>
        <v>#DIV/0!</v>
      </c>
      <c r="AU100" s="897" t="e">
        <f t="shared" si="74"/>
        <v>#DIV/0!</v>
      </c>
      <c r="AV100" s="898" t="e">
        <f>SUM(AT100:AT101)</f>
        <v>#DIV/0!</v>
      </c>
      <c r="AW100" s="899" t="e">
        <f>SUM(AU100:AU101)</f>
        <v>#DIV/0!</v>
      </c>
      <c r="AX100" s="894"/>
    </row>
    <row r="101" spans="1:50" s="884" customFormat="1" ht="13.5" thickBot="1" x14ac:dyDescent="0.3">
      <c r="A101" s="954">
        <v>4</v>
      </c>
      <c r="B101" s="918" t="s">
        <v>265</v>
      </c>
      <c r="C101" s="918" t="s">
        <v>266</v>
      </c>
      <c r="D101" s="921" t="s">
        <v>547</v>
      </c>
      <c r="E101" s="920"/>
      <c r="F101" s="921" t="s">
        <v>193</v>
      </c>
      <c r="G101" s="921">
        <v>106.99</v>
      </c>
      <c r="H101" s="922" t="s">
        <v>78</v>
      </c>
      <c r="I101" s="921" t="s">
        <v>114</v>
      </c>
      <c r="J101" s="919" t="s">
        <v>285</v>
      </c>
      <c r="K101" s="919" t="s">
        <v>290</v>
      </c>
      <c r="L101" s="955" t="s">
        <v>10</v>
      </c>
      <c r="M101" s="956">
        <v>1</v>
      </c>
      <c r="N101" s="354"/>
      <c r="O101" s="355"/>
      <c r="P101" s="957">
        <f t="shared" si="76"/>
        <v>0</v>
      </c>
      <c r="Q101" s="925">
        <f t="shared" si="64"/>
        <v>0</v>
      </c>
      <c r="R101" s="625"/>
      <c r="S101" s="626"/>
      <c r="T101" s="926"/>
      <c r="U101" s="895"/>
      <c r="V101" s="931" t="e">
        <f t="shared" si="65"/>
        <v>#DIV/0!</v>
      </c>
      <c r="W101" s="932" t="e">
        <f t="shared" si="66"/>
        <v>#DIV/0!</v>
      </c>
      <c r="X101" s="929"/>
      <c r="Y101" s="930"/>
      <c r="Z101" s="926"/>
      <c r="AA101" s="895"/>
      <c r="AB101" s="964" t="e">
        <f t="shared" si="67"/>
        <v>#DIV/0!</v>
      </c>
      <c r="AC101" s="936" t="e">
        <f t="shared" si="68"/>
        <v>#DIV/0!</v>
      </c>
      <c r="AD101" s="929"/>
      <c r="AE101" s="930"/>
      <c r="AF101" s="926"/>
      <c r="AG101" s="895"/>
      <c r="AH101" s="980" t="e">
        <f t="shared" si="69"/>
        <v>#DIV/0!</v>
      </c>
      <c r="AI101" s="958" t="e">
        <f t="shared" si="70"/>
        <v>#DIV/0!</v>
      </c>
      <c r="AJ101" s="929"/>
      <c r="AK101" s="930"/>
      <c r="AL101" s="926"/>
      <c r="AM101" s="895"/>
      <c r="AN101" s="964" t="e">
        <f t="shared" si="71"/>
        <v>#DIV/0!</v>
      </c>
      <c r="AO101" s="963" t="e">
        <f t="shared" si="72"/>
        <v>#DIV/0!</v>
      </c>
      <c r="AP101" s="930"/>
      <c r="AQ101" s="930"/>
      <c r="AR101" s="926"/>
      <c r="AS101" s="895"/>
      <c r="AT101" s="964" t="e">
        <f t="shared" si="73"/>
        <v>#DIV/0!</v>
      </c>
      <c r="AU101" s="936" t="e">
        <f t="shared" si="74"/>
        <v>#DIV/0!</v>
      </c>
      <c r="AV101" s="929"/>
      <c r="AW101" s="930"/>
      <c r="AX101" s="926"/>
    </row>
    <row r="102" spans="1:50" s="884" customFormat="1" ht="13.5" thickBot="1" x14ac:dyDescent="0.3">
      <c r="A102" s="968">
        <v>4</v>
      </c>
      <c r="B102" s="969" t="s">
        <v>267</v>
      </c>
      <c r="C102" s="969" t="s">
        <v>268</v>
      </c>
      <c r="D102" s="971" t="s">
        <v>547</v>
      </c>
      <c r="E102" s="971" t="str">
        <f t="shared" si="75"/>
        <v>015301TTTD</v>
      </c>
      <c r="F102" s="971"/>
      <c r="G102" s="971"/>
      <c r="H102" s="972" t="s">
        <v>78</v>
      </c>
      <c r="I102" s="971" t="s">
        <v>115</v>
      </c>
      <c r="J102" s="973"/>
      <c r="K102" s="973"/>
      <c r="L102" s="974" t="s">
        <v>10</v>
      </c>
      <c r="M102" s="975">
        <v>1</v>
      </c>
      <c r="N102" s="356"/>
      <c r="O102" s="357"/>
      <c r="P102" s="976">
        <f t="shared" si="76"/>
        <v>0</v>
      </c>
      <c r="Q102" s="977">
        <f t="shared" si="64"/>
        <v>0</v>
      </c>
      <c r="R102" s="978">
        <f>SUM(P102)</f>
        <v>0</v>
      </c>
      <c r="S102" s="630">
        <f>SUM(Q102)</f>
        <v>0</v>
      </c>
      <c r="T102" s="979"/>
      <c r="U102" s="895"/>
      <c r="V102" s="983" t="e">
        <f t="shared" si="65"/>
        <v>#DIV/0!</v>
      </c>
      <c r="W102" s="984" t="e">
        <f t="shared" si="66"/>
        <v>#DIV/0!</v>
      </c>
      <c r="X102" s="981" t="e">
        <f>SUM(V102)</f>
        <v>#DIV/0!</v>
      </c>
      <c r="Y102" s="982" t="e">
        <f>SUM(W102)</f>
        <v>#DIV/0!</v>
      </c>
      <c r="Z102" s="979"/>
      <c r="AA102" s="895"/>
      <c r="AB102" s="983" t="e">
        <f t="shared" si="67"/>
        <v>#DIV/0!</v>
      </c>
      <c r="AC102" s="984" t="e">
        <f t="shared" si="68"/>
        <v>#DIV/0!</v>
      </c>
      <c r="AD102" s="981" t="e">
        <f>SUM(AB102)</f>
        <v>#DIV/0!</v>
      </c>
      <c r="AE102" s="982" t="e">
        <f>SUM(AC102)</f>
        <v>#DIV/0!</v>
      </c>
      <c r="AF102" s="979"/>
      <c r="AG102" s="895"/>
      <c r="AH102" s="983" t="e">
        <f t="shared" si="69"/>
        <v>#DIV/0!</v>
      </c>
      <c r="AI102" s="984" t="e">
        <f t="shared" si="70"/>
        <v>#DIV/0!</v>
      </c>
      <c r="AJ102" s="981" t="e">
        <f>SUM(AH102)</f>
        <v>#DIV/0!</v>
      </c>
      <c r="AK102" s="982" t="e">
        <f>SUM(AI102)</f>
        <v>#DIV/0!</v>
      </c>
      <c r="AL102" s="979"/>
      <c r="AM102" s="895"/>
      <c r="AN102" s="980" t="e">
        <f t="shared" si="71"/>
        <v>#DIV/0!</v>
      </c>
      <c r="AO102" s="958" t="e">
        <f t="shared" si="72"/>
        <v>#DIV/0!</v>
      </c>
      <c r="AP102" s="985" t="e">
        <f>SUM(AN102)</f>
        <v>#DIV/0!</v>
      </c>
      <c r="AQ102" s="982" t="e">
        <f>SUM(AO102)</f>
        <v>#DIV/0!</v>
      </c>
      <c r="AR102" s="979"/>
      <c r="AS102" s="895"/>
      <c r="AT102" s="980" t="e">
        <f t="shared" si="73"/>
        <v>#DIV/0!</v>
      </c>
      <c r="AU102" s="958" t="e">
        <f t="shared" si="74"/>
        <v>#DIV/0!</v>
      </c>
      <c r="AV102" s="981" t="e">
        <f>SUM(AT102)</f>
        <v>#DIV/0!</v>
      </c>
      <c r="AW102" s="982" t="e">
        <f>SUM(AU102)</f>
        <v>#DIV/0!</v>
      </c>
      <c r="AX102" s="979"/>
    </row>
    <row r="103" spans="1:50" s="884" customFormat="1" ht="25.5" x14ac:dyDescent="0.25">
      <c r="A103" s="959">
        <v>4</v>
      </c>
      <c r="B103" s="886" t="s">
        <v>269</v>
      </c>
      <c r="C103" s="886" t="s">
        <v>270</v>
      </c>
      <c r="D103" s="889" t="s">
        <v>545</v>
      </c>
      <c r="E103" s="888" t="str">
        <f t="shared" si="75"/>
        <v>410001TTTD</v>
      </c>
      <c r="F103" s="889" t="s">
        <v>193</v>
      </c>
      <c r="G103" s="889">
        <v>11.9</v>
      </c>
      <c r="H103" s="890" t="s">
        <v>78</v>
      </c>
      <c r="I103" s="889" t="s">
        <v>115</v>
      </c>
      <c r="J103" s="887" t="s">
        <v>310</v>
      </c>
      <c r="K103" s="887" t="s">
        <v>311</v>
      </c>
      <c r="L103" s="960" t="s">
        <v>10</v>
      </c>
      <c r="M103" s="945">
        <v>1</v>
      </c>
      <c r="N103" s="346"/>
      <c r="O103" s="347"/>
      <c r="P103" s="961">
        <f t="shared" si="76"/>
        <v>0</v>
      </c>
      <c r="Q103" s="893">
        <f t="shared" si="64"/>
        <v>0</v>
      </c>
      <c r="R103" s="617">
        <f>SUM(P103:P107)</f>
        <v>0</v>
      </c>
      <c r="S103" s="618">
        <f>SUM(Q103:Q107)</f>
        <v>0</v>
      </c>
      <c r="T103" s="894"/>
      <c r="U103" s="895"/>
      <c r="V103" s="900" t="e">
        <f t="shared" si="65"/>
        <v>#DIV/0!</v>
      </c>
      <c r="W103" s="901" t="e">
        <f t="shared" si="66"/>
        <v>#DIV/0!</v>
      </c>
      <c r="X103" s="898" t="e">
        <f>SUM(V103:V107)</f>
        <v>#DIV/0!</v>
      </c>
      <c r="Y103" s="899" t="e">
        <f>SUM(W103:W107)</f>
        <v>#DIV/0!</v>
      </c>
      <c r="Z103" s="894"/>
      <c r="AA103" s="895"/>
      <c r="AB103" s="900" t="e">
        <f t="shared" si="67"/>
        <v>#DIV/0!</v>
      </c>
      <c r="AC103" s="953" t="e">
        <f t="shared" si="68"/>
        <v>#DIV/0!</v>
      </c>
      <c r="AD103" s="898" t="e">
        <f>SUM(AB103:AB107)</f>
        <v>#DIV/0!</v>
      </c>
      <c r="AE103" s="899" t="e">
        <f>SUM(AC103:AC107)</f>
        <v>#DIV/0!</v>
      </c>
      <c r="AF103" s="894"/>
      <c r="AG103" s="895"/>
      <c r="AH103" s="896" t="e">
        <f t="shared" si="69"/>
        <v>#DIV/0!</v>
      </c>
      <c r="AI103" s="897" t="e">
        <f t="shared" si="70"/>
        <v>#DIV/0!</v>
      </c>
      <c r="AJ103" s="898" t="e">
        <f>SUM(AH103:AH107)</f>
        <v>#DIV/0!</v>
      </c>
      <c r="AK103" s="899" t="e">
        <f>SUM(AI103:AI107)</f>
        <v>#DIV/0!</v>
      </c>
      <c r="AL103" s="894"/>
      <c r="AM103" s="895"/>
      <c r="AN103" s="896" t="e">
        <f t="shared" si="71"/>
        <v>#DIV/0!</v>
      </c>
      <c r="AO103" s="962" t="e">
        <f t="shared" si="72"/>
        <v>#DIV/0!</v>
      </c>
      <c r="AP103" s="899" t="e">
        <f>SUM(AN103:AN107)</f>
        <v>#DIV/0!</v>
      </c>
      <c r="AQ103" s="899" t="e">
        <f>SUM(AO103:AO107)</f>
        <v>#DIV/0!</v>
      </c>
      <c r="AR103" s="894"/>
      <c r="AS103" s="895"/>
      <c r="AT103" s="896" t="e">
        <f t="shared" si="73"/>
        <v>#DIV/0!</v>
      </c>
      <c r="AU103" s="897" t="e">
        <f t="shared" si="74"/>
        <v>#DIV/0!</v>
      </c>
      <c r="AV103" s="898" t="e">
        <f>SUM(AT103:AT107)</f>
        <v>#DIV/0!</v>
      </c>
      <c r="AW103" s="899" t="e">
        <f>SUM(AU103:AU107)</f>
        <v>#DIV/0!</v>
      </c>
      <c r="AX103" s="894"/>
    </row>
    <row r="104" spans="1:50" s="884" customFormat="1" ht="25.5" x14ac:dyDescent="0.25">
      <c r="A104" s="952">
        <v>4</v>
      </c>
      <c r="B104" s="904" t="s">
        <v>269</v>
      </c>
      <c r="C104" s="904" t="s">
        <v>270</v>
      </c>
      <c r="D104" s="907" t="s">
        <v>545</v>
      </c>
      <c r="E104" s="906"/>
      <c r="F104" s="907" t="s">
        <v>193</v>
      </c>
      <c r="G104" s="907">
        <v>125.57</v>
      </c>
      <c r="H104" s="908" t="s">
        <v>78</v>
      </c>
      <c r="I104" s="907" t="s">
        <v>115</v>
      </c>
      <c r="J104" s="905" t="s">
        <v>280</v>
      </c>
      <c r="K104" s="905" t="s">
        <v>311</v>
      </c>
      <c r="L104" s="949" t="s">
        <v>10</v>
      </c>
      <c r="M104" s="950">
        <v>1</v>
      </c>
      <c r="N104" s="348"/>
      <c r="O104" s="349"/>
      <c r="P104" s="951">
        <f t="shared" si="76"/>
        <v>0</v>
      </c>
      <c r="Q104" s="911">
        <f t="shared" si="64"/>
        <v>0</v>
      </c>
      <c r="R104" s="621"/>
      <c r="S104" s="622"/>
      <c r="T104" s="912"/>
      <c r="U104" s="895"/>
      <c r="V104" s="913" t="e">
        <f t="shared" si="65"/>
        <v>#DIV/0!</v>
      </c>
      <c r="W104" s="914" t="e">
        <f t="shared" si="66"/>
        <v>#DIV/0!</v>
      </c>
      <c r="X104" s="915"/>
      <c r="Y104" s="895"/>
      <c r="Z104" s="912"/>
      <c r="AA104" s="895"/>
      <c r="AB104" s="900" t="e">
        <f t="shared" si="67"/>
        <v>#DIV/0!</v>
      </c>
      <c r="AC104" s="953" t="e">
        <f t="shared" si="68"/>
        <v>#DIV/0!</v>
      </c>
      <c r="AD104" s="915"/>
      <c r="AE104" s="895"/>
      <c r="AF104" s="912"/>
      <c r="AG104" s="895"/>
      <c r="AH104" s="900" t="e">
        <f t="shared" si="69"/>
        <v>#DIV/0!</v>
      </c>
      <c r="AI104" s="901" t="e">
        <f t="shared" si="70"/>
        <v>#DIV/0!</v>
      </c>
      <c r="AJ104" s="915"/>
      <c r="AK104" s="895"/>
      <c r="AL104" s="912"/>
      <c r="AM104" s="895"/>
      <c r="AN104" s="900" t="e">
        <f t="shared" si="71"/>
        <v>#DIV/0!</v>
      </c>
      <c r="AO104" s="953" t="e">
        <f t="shared" si="72"/>
        <v>#DIV/0!</v>
      </c>
      <c r="AP104" s="895"/>
      <c r="AQ104" s="895"/>
      <c r="AR104" s="912"/>
      <c r="AS104" s="895"/>
      <c r="AT104" s="900" t="e">
        <f t="shared" si="73"/>
        <v>#DIV/0!</v>
      </c>
      <c r="AU104" s="901" t="e">
        <f t="shared" si="74"/>
        <v>#DIV/0!</v>
      </c>
      <c r="AV104" s="915"/>
      <c r="AW104" s="895"/>
      <c r="AX104" s="912"/>
    </row>
    <row r="105" spans="1:50" s="884" customFormat="1" ht="25.5" x14ac:dyDescent="0.25">
      <c r="A105" s="952">
        <v>4</v>
      </c>
      <c r="B105" s="904" t="s">
        <v>269</v>
      </c>
      <c r="C105" s="904" t="s">
        <v>270</v>
      </c>
      <c r="D105" s="907" t="s">
        <v>545</v>
      </c>
      <c r="E105" s="906"/>
      <c r="F105" s="907" t="s">
        <v>193</v>
      </c>
      <c r="G105" s="907">
        <v>279.70999999999998</v>
      </c>
      <c r="H105" s="908" t="s">
        <v>78</v>
      </c>
      <c r="I105" s="907" t="s">
        <v>115</v>
      </c>
      <c r="J105" s="905" t="s">
        <v>288</v>
      </c>
      <c r="K105" s="905" t="s">
        <v>312</v>
      </c>
      <c r="L105" s="949" t="s">
        <v>10</v>
      </c>
      <c r="M105" s="950">
        <v>1</v>
      </c>
      <c r="N105" s="348"/>
      <c r="O105" s="349"/>
      <c r="P105" s="951">
        <f t="shared" si="76"/>
        <v>0</v>
      </c>
      <c r="Q105" s="911">
        <f t="shared" si="64"/>
        <v>0</v>
      </c>
      <c r="R105" s="621"/>
      <c r="S105" s="622"/>
      <c r="T105" s="912"/>
      <c r="U105" s="895"/>
      <c r="V105" s="913" t="e">
        <f t="shared" si="65"/>
        <v>#DIV/0!</v>
      </c>
      <c r="W105" s="914" t="e">
        <f t="shared" si="66"/>
        <v>#DIV/0!</v>
      </c>
      <c r="X105" s="915"/>
      <c r="Y105" s="895"/>
      <c r="Z105" s="912"/>
      <c r="AA105" s="895"/>
      <c r="AB105" s="913" t="e">
        <f t="shared" si="67"/>
        <v>#DIV/0!</v>
      </c>
      <c r="AC105" s="953" t="e">
        <f t="shared" si="68"/>
        <v>#DIV/0!</v>
      </c>
      <c r="AD105" s="915"/>
      <c r="AE105" s="895"/>
      <c r="AF105" s="912"/>
      <c r="AG105" s="895"/>
      <c r="AH105" s="913" t="e">
        <f t="shared" si="69"/>
        <v>#DIV/0!</v>
      </c>
      <c r="AI105" s="901" t="e">
        <f t="shared" si="70"/>
        <v>#DIV/0!</v>
      </c>
      <c r="AJ105" s="915"/>
      <c r="AK105" s="895"/>
      <c r="AL105" s="912"/>
      <c r="AM105" s="895"/>
      <c r="AN105" s="913" t="e">
        <f t="shared" si="71"/>
        <v>#DIV/0!</v>
      </c>
      <c r="AO105" s="953" t="e">
        <f t="shared" si="72"/>
        <v>#DIV/0!</v>
      </c>
      <c r="AP105" s="895"/>
      <c r="AQ105" s="895"/>
      <c r="AR105" s="912"/>
      <c r="AS105" s="895"/>
      <c r="AT105" s="913" t="e">
        <f t="shared" si="73"/>
        <v>#DIV/0!</v>
      </c>
      <c r="AU105" s="901" t="e">
        <f t="shared" si="74"/>
        <v>#DIV/0!</v>
      </c>
      <c r="AV105" s="915"/>
      <c r="AW105" s="895"/>
      <c r="AX105" s="912"/>
    </row>
    <row r="106" spans="1:50" s="884" customFormat="1" ht="25.5" x14ac:dyDescent="0.25">
      <c r="A106" s="952">
        <v>4</v>
      </c>
      <c r="B106" s="904" t="s">
        <v>269</v>
      </c>
      <c r="C106" s="904" t="s">
        <v>270</v>
      </c>
      <c r="D106" s="907" t="s">
        <v>545</v>
      </c>
      <c r="E106" s="906"/>
      <c r="F106" s="907" t="s">
        <v>193</v>
      </c>
      <c r="G106" s="907">
        <v>162.16</v>
      </c>
      <c r="H106" s="908" t="s">
        <v>78</v>
      </c>
      <c r="I106" s="907" t="s">
        <v>115</v>
      </c>
      <c r="J106" s="905" t="s">
        <v>288</v>
      </c>
      <c r="K106" s="905" t="s">
        <v>285</v>
      </c>
      <c r="L106" s="949" t="s">
        <v>10</v>
      </c>
      <c r="M106" s="950">
        <v>1</v>
      </c>
      <c r="N106" s="348"/>
      <c r="O106" s="349"/>
      <c r="P106" s="951">
        <f t="shared" si="76"/>
        <v>0</v>
      </c>
      <c r="Q106" s="911">
        <f t="shared" si="64"/>
        <v>0</v>
      </c>
      <c r="R106" s="621"/>
      <c r="S106" s="622"/>
      <c r="T106" s="912"/>
      <c r="U106" s="895"/>
      <c r="V106" s="913" t="e">
        <f t="shared" si="65"/>
        <v>#DIV/0!</v>
      </c>
      <c r="W106" s="914" t="e">
        <f t="shared" si="66"/>
        <v>#DIV/0!</v>
      </c>
      <c r="X106" s="915"/>
      <c r="Y106" s="895"/>
      <c r="Z106" s="912"/>
      <c r="AA106" s="895"/>
      <c r="AB106" s="913" t="e">
        <f t="shared" si="67"/>
        <v>#DIV/0!</v>
      </c>
      <c r="AC106" s="953" t="e">
        <f t="shared" si="68"/>
        <v>#DIV/0!</v>
      </c>
      <c r="AD106" s="915"/>
      <c r="AE106" s="895"/>
      <c r="AF106" s="912"/>
      <c r="AG106" s="895"/>
      <c r="AH106" s="913" t="e">
        <f t="shared" si="69"/>
        <v>#DIV/0!</v>
      </c>
      <c r="AI106" s="901" t="e">
        <f t="shared" si="70"/>
        <v>#DIV/0!</v>
      </c>
      <c r="AJ106" s="915"/>
      <c r="AK106" s="895"/>
      <c r="AL106" s="912"/>
      <c r="AM106" s="895"/>
      <c r="AN106" s="913" t="e">
        <f t="shared" si="71"/>
        <v>#DIV/0!</v>
      </c>
      <c r="AO106" s="953" t="e">
        <f t="shared" si="72"/>
        <v>#DIV/0!</v>
      </c>
      <c r="AP106" s="895"/>
      <c r="AQ106" s="895"/>
      <c r="AR106" s="912"/>
      <c r="AS106" s="895"/>
      <c r="AT106" s="913" t="e">
        <f t="shared" si="73"/>
        <v>#DIV/0!</v>
      </c>
      <c r="AU106" s="901" t="e">
        <f t="shared" si="74"/>
        <v>#DIV/0!</v>
      </c>
      <c r="AV106" s="915"/>
      <c r="AW106" s="895"/>
      <c r="AX106" s="912"/>
    </row>
    <row r="107" spans="1:50" s="884" customFormat="1" ht="26.25" thickBot="1" x14ac:dyDescent="0.3">
      <c r="A107" s="954">
        <v>4</v>
      </c>
      <c r="B107" s="918" t="s">
        <v>269</v>
      </c>
      <c r="C107" s="918" t="s">
        <v>270</v>
      </c>
      <c r="D107" s="921" t="s">
        <v>545</v>
      </c>
      <c r="E107" s="920"/>
      <c r="F107" s="921" t="s">
        <v>193</v>
      </c>
      <c r="G107" s="921">
        <v>2823.64</v>
      </c>
      <c r="H107" s="922" t="s">
        <v>78</v>
      </c>
      <c r="I107" s="921" t="s">
        <v>115</v>
      </c>
      <c r="J107" s="919" t="s">
        <v>285</v>
      </c>
      <c r="K107" s="919" t="s">
        <v>311</v>
      </c>
      <c r="L107" s="955" t="s">
        <v>10</v>
      </c>
      <c r="M107" s="956">
        <v>1</v>
      </c>
      <c r="N107" s="354"/>
      <c r="O107" s="355"/>
      <c r="P107" s="957">
        <f t="shared" si="76"/>
        <v>0</v>
      </c>
      <c r="Q107" s="925">
        <f t="shared" si="64"/>
        <v>0</v>
      </c>
      <c r="R107" s="625"/>
      <c r="S107" s="626"/>
      <c r="T107" s="926"/>
      <c r="U107" s="895"/>
      <c r="V107" s="931" t="e">
        <f t="shared" si="65"/>
        <v>#DIV/0!</v>
      </c>
      <c r="W107" s="932" t="e">
        <f t="shared" si="66"/>
        <v>#DIV/0!</v>
      </c>
      <c r="X107" s="929"/>
      <c r="Y107" s="930"/>
      <c r="Z107" s="926"/>
      <c r="AA107" s="895"/>
      <c r="AB107" s="931" t="e">
        <f t="shared" si="67"/>
        <v>#DIV/0!</v>
      </c>
      <c r="AC107" s="958" t="e">
        <f t="shared" si="68"/>
        <v>#DIV/0!</v>
      </c>
      <c r="AD107" s="929"/>
      <c r="AE107" s="930"/>
      <c r="AF107" s="926"/>
      <c r="AG107" s="895"/>
      <c r="AH107" s="927" t="e">
        <f t="shared" si="69"/>
        <v>#DIV/0!</v>
      </c>
      <c r="AI107" s="936" t="e">
        <f t="shared" si="70"/>
        <v>#DIV/0!</v>
      </c>
      <c r="AJ107" s="929"/>
      <c r="AK107" s="930"/>
      <c r="AL107" s="926"/>
      <c r="AM107" s="895"/>
      <c r="AN107" s="927" t="e">
        <f t="shared" si="71"/>
        <v>#DIV/0!</v>
      </c>
      <c r="AO107" s="963" t="e">
        <f t="shared" si="72"/>
        <v>#DIV/0!</v>
      </c>
      <c r="AP107" s="930"/>
      <c r="AQ107" s="930"/>
      <c r="AR107" s="926"/>
      <c r="AS107" s="895"/>
      <c r="AT107" s="927" t="e">
        <f t="shared" si="73"/>
        <v>#DIV/0!</v>
      </c>
      <c r="AU107" s="936" t="e">
        <f t="shared" si="74"/>
        <v>#DIV/0!</v>
      </c>
      <c r="AV107" s="929"/>
      <c r="AW107" s="930"/>
      <c r="AX107" s="926"/>
    </row>
    <row r="108" spans="1:50" s="884" customFormat="1" ht="26.25" thickBot="1" x14ac:dyDescent="0.3">
      <c r="A108" s="968">
        <v>4</v>
      </c>
      <c r="B108" s="969" t="s">
        <v>271</v>
      </c>
      <c r="C108" s="969" t="s">
        <v>272</v>
      </c>
      <c r="D108" s="889" t="s">
        <v>546</v>
      </c>
      <c r="E108" s="971" t="str">
        <f t="shared" si="75"/>
        <v>420001TTTD</v>
      </c>
      <c r="F108" s="971" t="s">
        <v>193</v>
      </c>
      <c r="G108" s="971">
        <v>1481.2</v>
      </c>
      <c r="H108" s="972" t="s">
        <v>78</v>
      </c>
      <c r="I108" s="971" t="s">
        <v>115</v>
      </c>
      <c r="J108" s="973" t="s">
        <v>285</v>
      </c>
      <c r="K108" s="973" t="s">
        <v>311</v>
      </c>
      <c r="L108" s="974" t="s">
        <v>10</v>
      </c>
      <c r="M108" s="975">
        <v>1</v>
      </c>
      <c r="N108" s="356"/>
      <c r="O108" s="357"/>
      <c r="P108" s="976">
        <f t="shared" si="76"/>
        <v>0</v>
      </c>
      <c r="Q108" s="977">
        <f t="shared" si="64"/>
        <v>0</v>
      </c>
      <c r="R108" s="978">
        <f>SUM(P108)</f>
        <v>0</v>
      </c>
      <c r="S108" s="630">
        <f>SUM(Q108)</f>
        <v>0</v>
      </c>
      <c r="T108" s="979"/>
      <c r="U108" s="895"/>
      <c r="V108" s="983" t="e">
        <f t="shared" si="65"/>
        <v>#DIV/0!</v>
      </c>
      <c r="W108" s="984" t="e">
        <f t="shared" si="66"/>
        <v>#DIV/0!</v>
      </c>
      <c r="X108" s="981" t="e">
        <f>SUM(V108)</f>
        <v>#DIV/0!</v>
      </c>
      <c r="Y108" s="982" t="e">
        <f>SUM(W108)</f>
        <v>#DIV/0!</v>
      </c>
      <c r="Z108" s="979"/>
      <c r="AA108" s="895"/>
      <c r="AB108" s="983" t="e">
        <f t="shared" si="67"/>
        <v>#DIV/0!</v>
      </c>
      <c r="AC108" s="984" t="e">
        <f t="shared" si="68"/>
        <v>#DIV/0!</v>
      </c>
      <c r="AD108" s="981" t="e">
        <f>SUM(AB108)</f>
        <v>#DIV/0!</v>
      </c>
      <c r="AE108" s="982" t="e">
        <f>SUM(AC108)</f>
        <v>#DIV/0!</v>
      </c>
      <c r="AF108" s="979"/>
      <c r="AG108" s="895"/>
      <c r="AH108" s="980" t="e">
        <f t="shared" si="69"/>
        <v>#DIV/0!</v>
      </c>
      <c r="AI108" s="958" t="e">
        <f t="shared" si="70"/>
        <v>#DIV/0!</v>
      </c>
      <c r="AJ108" s="981" t="e">
        <f>SUM(AH108)</f>
        <v>#DIV/0!</v>
      </c>
      <c r="AK108" s="982" t="e">
        <f>SUM(AI108)</f>
        <v>#DIV/0!</v>
      </c>
      <c r="AL108" s="979"/>
      <c r="AM108" s="895"/>
      <c r="AN108" s="980" t="e">
        <f t="shared" si="71"/>
        <v>#DIV/0!</v>
      </c>
      <c r="AO108" s="958" t="e">
        <f t="shared" si="72"/>
        <v>#DIV/0!</v>
      </c>
      <c r="AP108" s="985" t="e">
        <f>SUM(AN108)</f>
        <v>#DIV/0!</v>
      </c>
      <c r="AQ108" s="982" t="e">
        <f>SUM(AO108)</f>
        <v>#DIV/0!</v>
      </c>
      <c r="AR108" s="979"/>
      <c r="AS108" s="895"/>
      <c r="AT108" s="980" t="e">
        <f t="shared" si="73"/>
        <v>#DIV/0!</v>
      </c>
      <c r="AU108" s="958" t="e">
        <f t="shared" si="74"/>
        <v>#DIV/0!</v>
      </c>
      <c r="AV108" s="981" t="e">
        <f>SUM(AT108)</f>
        <v>#DIV/0!</v>
      </c>
      <c r="AW108" s="982" t="e">
        <f>SUM(AU108)</f>
        <v>#DIV/0!</v>
      </c>
      <c r="AX108" s="979"/>
    </row>
    <row r="109" spans="1:50" s="884" customFormat="1" ht="25.5" x14ac:dyDescent="0.25">
      <c r="A109" s="959">
        <v>4</v>
      </c>
      <c r="B109" s="887" t="s">
        <v>273</v>
      </c>
      <c r="C109" s="887">
        <v>420002</v>
      </c>
      <c r="D109" s="889" t="s">
        <v>546</v>
      </c>
      <c r="E109" s="888" t="str">
        <f t="shared" si="75"/>
        <v>420002TTTD</v>
      </c>
      <c r="F109" s="889" t="s">
        <v>186</v>
      </c>
      <c r="G109" s="889">
        <v>196.32</v>
      </c>
      <c r="H109" s="890" t="s">
        <v>78</v>
      </c>
      <c r="I109" s="889" t="s">
        <v>115</v>
      </c>
      <c r="J109" s="887" t="s">
        <v>280</v>
      </c>
      <c r="K109" s="887" t="s">
        <v>313</v>
      </c>
      <c r="L109" s="960" t="s">
        <v>10</v>
      </c>
      <c r="M109" s="945">
        <v>1</v>
      </c>
      <c r="N109" s="346"/>
      <c r="O109" s="347"/>
      <c r="P109" s="961">
        <f t="shared" si="76"/>
        <v>0</v>
      </c>
      <c r="Q109" s="893">
        <f t="shared" si="64"/>
        <v>0</v>
      </c>
      <c r="R109" s="617">
        <f>SUM(P109:P110)</f>
        <v>0</v>
      </c>
      <c r="S109" s="618">
        <f>SUM(Q109:Q110)</f>
        <v>0</v>
      </c>
      <c r="T109" s="894"/>
      <c r="U109" s="895"/>
      <c r="V109" s="896" t="e">
        <f t="shared" si="65"/>
        <v>#DIV/0!</v>
      </c>
      <c r="W109" s="897" t="e">
        <f t="shared" si="66"/>
        <v>#DIV/0!</v>
      </c>
      <c r="X109" s="898" t="e">
        <f>SUM(V109:V110)</f>
        <v>#DIV/0!</v>
      </c>
      <c r="Y109" s="899" t="e">
        <f>SUM(W109:W110)</f>
        <v>#DIV/0!</v>
      </c>
      <c r="Z109" s="894"/>
      <c r="AA109" s="895"/>
      <c r="AB109" s="900" t="e">
        <f t="shared" si="67"/>
        <v>#DIV/0!</v>
      </c>
      <c r="AC109" s="953" t="e">
        <f t="shared" si="68"/>
        <v>#DIV/0!</v>
      </c>
      <c r="AD109" s="898" t="e">
        <f>SUM(AB109:AB110)</f>
        <v>#DIV/0!</v>
      </c>
      <c r="AE109" s="899" t="e">
        <f>SUM(AC109:AC110)</f>
        <v>#DIV/0!</v>
      </c>
      <c r="AF109" s="894"/>
      <c r="AG109" s="895"/>
      <c r="AH109" s="896" t="e">
        <f t="shared" si="69"/>
        <v>#DIV/0!</v>
      </c>
      <c r="AI109" s="897" t="e">
        <f t="shared" si="70"/>
        <v>#DIV/0!</v>
      </c>
      <c r="AJ109" s="898" t="e">
        <f>SUM(AH109:AH110)</f>
        <v>#DIV/0!</v>
      </c>
      <c r="AK109" s="899" t="e">
        <f>SUM(AI109:AI110)</f>
        <v>#DIV/0!</v>
      </c>
      <c r="AL109" s="894"/>
      <c r="AM109" s="895"/>
      <c r="AN109" s="896" t="e">
        <f t="shared" si="71"/>
        <v>#DIV/0!</v>
      </c>
      <c r="AO109" s="962" t="e">
        <f t="shared" si="72"/>
        <v>#DIV/0!</v>
      </c>
      <c r="AP109" s="899" t="e">
        <f>SUM(AN109:AN110)</f>
        <v>#DIV/0!</v>
      </c>
      <c r="AQ109" s="899" t="e">
        <f>SUM(AO109:AO110)</f>
        <v>#DIV/0!</v>
      </c>
      <c r="AR109" s="894"/>
      <c r="AS109" s="895"/>
      <c r="AT109" s="896" t="e">
        <f t="shared" si="73"/>
        <v>#DIV/0!</v>
      </c>
      <c r="AU109" s="897" t="e">
        <f t="shared" si="74"/>
        <v>#DIV/0!</v>
      </c>
      <c r="AV109" s="898" t="e">
        <f>SUM(AT109:AT110)</f>
        <v>#DIV/0!</v>
      </c>
      <c r="AW109" s="899" t="e">
        <f>SUM(AU109:AU110)</f>
        <v>#DIV/0!</v>
      </c>
      <c r="AX109" s="894"/>
    </row>
    <row r="110" spans="1:50" s="884" customFormat="1" ht="26.25" thickBot="1" x14ac:dyDescent="0.3">
      <c r="A110" s="954">
        <v>4</v>
      </c>
      <c r="B110" s="919" t="s">
        <v>273</v>
      </c>
      <c r="C110" s="919">
        <v>420002</v>
      </c>
      <c r="D110" s="921" t="s">
        <v>546</v>
      </c>
      <c r="E110" s="920"/>
      <c r="F110" s="921" t="s">
        <v>193</v>
      </c>
      <c r="G110" s="921">
        <v>570.59</v>
      </c>
      <c r="H110" s="922" t="s">
        <v>78</v>
      </c>
      <c r="I110" s="921" t="s">
        <v>115</v>
      </c>
      <c r="J110" s="919" t="s">
        <v>285</v>
      </c>
      <c r="K110" s="919" t="s">
        <v>311</v>
      </c>
      <c r="L110" s="955" t="s">
        <v>10</v>
      </c>
      <c r="M110" s="956">
        <v>1</v>
      </c>
      <c r="N110" s="354"/>
      <c r="O110" s="355"/>
      <c r="P110" s="957">
        <f t="shared" si="76"/>
        <v>0</v>
      </c>
      <c r="Q110" s="925">
        <f t="shared" si="64"/>
        <v>0</v>
      </c>
      <c r="R110" s="625"/>
      <c r="S110" s="626"/>
      <c r="T110" s="926"/>
      <c r="U110" s="895"/>
      <c r="V110" s="927" t="e">
        <f t="shared" si="65"/>
        <v>#DIV/0!</v>
      </c>
      <c r="W110" s="928" t="e">
        <f t="shared" si="66"/>
        <v>#DIV/0!</v>
      </c>
      <c r="X110" s="929"/>
      <c r="Y110" s="930"/>
      <c r="Z110" s="926"/>
      <c r="AA110" s="895"/>
      <c r="AB110" s="931" t="e">
        <f t="shared" si="67"/>
        <v>#DIV/0!</v>
      </c>
      <c r="AC110" s="958" t="e">
        <f t="shared" si="68"/>
        <v>#DIV/0!</v>
      </c>
      <c r="AD110" s="929"/>
      <c r="AE110" s="930"/>
      <c r="AF110" s="926"/>
      <c r="AG110" s="895"/>
      <c r="AH110" s="927" t="e">
        <f t="shared" si="69"/>
        <v>#DIV/0!</v>
      </c>
      <c r="AI110" s="936" t="e">
        <f t="shared" si="70"/>
        <v>#DIV/0!</v>
      </c>
      <c r="AJ110" s="929"/>
      <c r="AK110" s="930"/>
      <c r="AL110" s="926"/>
      <c r="AM110" s="895"/>
      <c r="AN110" s="927" t="e">
        <f t="shared" si="71"/>
        <v>#DIV/0!</v>
      </c>
      <c r="AO110" s="963" t="e">
        <f t="shared" si="72"/>
        <v>#DIV/0!</v>
      </c>
      <c r="AP110" s="930"/>
      <c r="AQ110" s="930"/>
      <c r="AR110" s="926"/>
      <c r="AS110" s="895"/>
      <c r="AT110" s="927" t="e">
        <f t="shared" si="73"/>
        <v>#DIV/0!</v>
      </c>
      <c r="AU110" s="936" t="e">
        <f t="shared" si="74"/>
        <v>#DIV/0!</v>
      </c>
      <c r="AV110" s="929"/>
      <c r="AW110" s="930"/>
      <c r="AX110" s="926"/>
    </row>
    <row r="111" spans="1:50" s="884" customFormat="1" ht="26.25" thickBot="1" x14ac:dyDescent="0.3">
      <c r="A111" s="968">
        <v>4</v>
      </c>
      <c r="B111" s="969" t="s">
        <v>274</v>
      </c>
      <c r="C111" s="969" t="s">
        <v>275</v>
      </c>
      <c r="D111" s="889" t="s">
        <v>546</v>
      </c>
      <c r="E111" s="971" t="str">
        <f t="shared" si="75"/>
        <v>420003TTTD</v>
      </c>
      <c r="F111" s="971" t="s">
        <v>181</v>
      </c>
      <c r="G111" s="971">
        <v>190.25</v>
      </c>
      <c r="H111" s="972" t="s">
        <v>78</v>
      </c>
      <c r="I111" s="971" t="s">
        <v>115</v>
      </c>
      <c r="J111" s="973" t="s">
        <v>285</v>
      </c>
      <c r="K111" s="973" t="s">
        <v>311</v>
      </c>
      <c r="L111" s="974" t="s">
        <v>10</v>
      </c>
      <c r="M111" s="975">
        <v>1</v>
      </c>
      <c r="N111" s="356"/>
      <c r="O111" s="357"/>
      <c r="P111" s="976">
        <f t="shared" si="76"/>
        <v>0</v>
      </c>
      <c r="Q111" s="977">
        <f t="shared" si="64"/>
        <v>0</v>
      </c>
      <c r="R111" s="978">
        <f t="shared" ref="R111:S113" si="77">SUM(P111)</f>
        <v>0</v>
      </c>
      <c r="S111" s="630">
        <f t="shared" si="77"/>
        <v>0</v>
      </c>
      <c r="T111" s="979"/>
      <c r="U111" s="895"/>
      <c r="V111" s="980" t="e">
        <f t="shared" si="65"/>
        <v>#DIV/0!</v>
      </c>
      <c r="W111" s="937" t="e">
        <f t="shared" si="66"/>
        <v>#DIV/0!</v>
      </c>
      <c r="X111" s="981" t="e">
        <f t="shared" ref="X111:Y113" si="78">SUM(V111)</f>
        <v>#DIV/0!</v>
      </c>
      <c r="Y111" s="982" t="e">
        <f t="shared" si="78"/>
        <v>#DIV/0!</v>
      </c>
      <c r="Z111" s="979"/>
      <c r="AA111" s="895"/>
      <c r="AB111" s="983" t="e">
        <f t="shared" si="67"/>
        <v>#DIV/0!</v>
      </c>
      <c r="AC111" s="984" t="e">
        <f t="shared" si="68"/>
        <v>#DIV/0!</v>
      </c>
      <c r="AD111" s="981" t="e">
        <f t="shared" ref="AD111:AE113" si="79">SUM(AB111)</f>
        <v>#DIV/0!</v>
      </c>
      <c r="AE111" s="982" t="e">
        <f t="shared" si="79"/>
        <v>#DIV/0!</v>
      </c>
      <c r="AF111" s="979"/>
      <c r="AG111" s="895"/>
      <c r="AH111" s="983" t="e">
        <f t="shared" si="69"/>
        <v>#DIV/0!</v>
      </c>
      <c r="AI111" s="984" t="e">
        <f t="shared" si="70"/>
        <v>#DIV/0!</v>
      </c>
      <c r="AJ111" s="981" t="e">
        <f t="shared" ref="AJ111:AK113" si="80">SUM(AH111)</f>
        <v>#DIV/0!</v>
      </c>
      <c r="AK111" s="982" t="e">
        <f t="shared" si="80"/>
        <v>#DIV/0!</v>
      </c>
      <c r="AL111" s="979"/>
      <c r="AM111" s="895"/>
      <c r="AN111" s="980" t="e">
        <f t="shared" si="71"/>
        <v>#DIV/0!</v>
      </c>
      <c r="AO111" s="958" t="e">
        <f t="shared" si="72"/>
        <v>#DIV/0!</v>
      </c>
      <c r="AP111" s="987" t="e">
        <f t="shared" ref="AP111:AQ113" si="81">SUM(AN111)</f>
        <v>#DIV/0!</v>
      </c>
      <c r="AQ111" s="982" t="e">
        <f t="shared" si="81"/>
        <v>#DIV/0!</v>
      </c>
      <c r="AR111" s="979"/>
      <c r="AS111" s="895"/>
      <c r="AT111" s="980" t="e">
        <f t="shared" si="73"/>
        <v>#DIV/0!</v>
      </c>
      <c r="AU111" s="958" t="e">
        <f t="shared" si="74"/>
        <v>#DIV/0!</v>
      </c>
      <c r="AV111" s="981" t="e">
        <f t="shared" ref="AV111:AW113" si="82">SUM(AT111)</f>
        <v>#DIV/0!</v>
      </c>
      <c r="AW111" s="982" t="e">
        <f t="shared" si="82"/>
        <v>#DIV/0!</v>
      </c>
      <c r="AX111" s="979"/>
    </row>
    <row r="112" spans="1:50" s="884" customFormat="1" ht="26.25" thickBot="1" x14ac:dyDescent="0.3">
      <c r="A112" s="968">
        <v>4</v>
      </c>
      <c r="B112" s="969" t="s">
        <v>276</v>
      </c>
      <c r="C112" s="969">
        <v>420004</v>
      </c>
      <c r="D112" s="889" t="s">
        <v>546</v>
      </c>
      <c r="E112" s="971" t="str">
        <f t="shared" si="75"/>
        <v>420004TTTD</v>
      </c>
      <c r="F112" s="971" t="s">
        <v>181</v>
      </c>
      <c r="G112" s="971">
        <v>88.11</v>
      </c>
      <c r="H112" s="972" t="s">
        <v>78</v>
      </c>
      <c r="I112" s="971" t="s">
        <v>115</v>
      </c>
      <c r="J112" s="973" t="s">
        <v>285</v>
      </c>
      <c r="K112" s="973" t="s">
        <v>314</v>
      </c>
      <c r="L112" s="974" t="s">
        <v>10</v>
      </c>
      <c r="M112" s="975">
        <v>1</v>
      </c>
      <c r="N112" s="356"/>
      <c r="O112" s="357"/>
      <c r="P112" s="976">
        <f t="shared" si="76"/>
        <v>0</v>
      </c>
      <c r="Q112" s="977">
        <f t="shared" si="64"/>
        <v>0</v>
      </c>
      <c r="R112" s="978">
        <f t="shared" si="77"/>
        <v>0</v>
      </c>
      <c r="S112" s="630">
        <f t="shared" si="77"/>
        <v>0</v>
      </c>
      <c r="T112" s="979"/>
      <c r="U112" s="895"/>
      <c r="V112" s="983" t="e">
        <f t="shared" si="65"/>
        <v>#DIV/0!</v>
      </c>
      <c r="W112" s="984" t="e">
        <f t="shared" si="66"/>
        <v>#DIV/0!</v>
      </c>
      <c r="X112" s="981" t="e">
        <f t="shared" si="78"/>
        <v>#DIV/0!</v>
      </c>
      <c r="Y112" s="982" t="e">
        <f t="shared" si="78"/>
        <v>#DIV/0!</v>
      </c>
      <c r="Z112" s="979"/>
      <c r="AA112" s="895"/>
      <c r="AB112" s="980" t="e">
        <f t="shared" si="67"/>
        <v>#DIV/0!</v>
      </c>
      <c r="AC112" s="958" t="e">
        <f t="shared" si="68"/>
        <v>#DIV/0!</v>
      </c>
      <c r="AD112" s="981" t="e">
        <f t="shared" si="79"/>
        <v>#DIV/0!</v>
      </c>
      <c r="AE112" s="982" t="e">
        <f t="shared" si="79"/>
        <v>#DIV/0!</v>
      </c>
      <c r="AF112" s="979"/>
      <c r="AG112" s="895"/>
      <c r="AH112" s="983" t="e">
        <f t="shared" si="69"/>
        <v>#DIV/0!</v>
      </c>
      <c r="AI112" s="984" t="e">
        <f t="shared" si="70"/>
        <v>#DIV/0!</v>
      </c>
      <c r="AJ112" s="981" t="e">
        <f t="shared" si="80"/>
        <v>#DIV/0!</v>
      </c>
      <c r="AK112" s="982" t="e">
        <f t="shared" si="80"/>
        <v>#DIV/0!</v>
      </c>
      <c r="AL112" s="979"/>
      <c r="AM112" s="895"/>
      <c r="AN112" s="983" t="e">
        <f t="shared" si="71"/>
        <v>#DIV/0!</v>
      </c>
      <c r="AO112" s="984" t="e">
        <f t="shared" si="72"/>
        <v>#DIV/0!</v>
      </c>
      <c r="AP112" s="981" t="e">
        <f t="shared" si="81"/>
        <v>#DIV/0!</v>
      </c>
      <c r="AQ112" s="982" t="e">
        <f t="shared" si="81"/>
        <v>#DIV/0!</v>
      </c>
      <c r="AR112" s="979"/>
      <c r="AS112" s="895"/>
      <c r="AT112" s="983" t="e">
        <f t="shared" si="73"/>
        <v>#DIV/0!</v>
      </c>
      <c r="AU112" s="984" t="e">
        <f t="shared" si="74"/>
        <v>#DIV/0!</v>
      </c>
      <c r="AV112" s="981" t="e">
        <f t="shared" si="82"/>
        <v>#DIV/0!</v>
      </c>
      <c r="AW112" s="982" t="e">
        <f t="shared" si="82"/>
        <v>#DIV/0!</v>
      </c>
      <c r="AX112" s="979"/>
    </row>
    <row r="113" spans="1:50" s="884" customFormat="1" ht="26.25" thickBot="1" x14ac:dyDescent="0.3">
      <c r="A113" s="968">
        <v>4</v>
      </c>
      <c r="B113" s="969" t="s">
        <v>277</v>
      </c>
      <c r="C113" s="969">
        <v>420005</v>
      </c>
      <c r="D113" s="889" t="s">
        <v>546</v>
      </c>
      <c r="E113" s="971" t="str">
        <f t="shared" si="75"/>
        <v>420005TTTD</v>
      </c>
      <c r="F113" s="971" t="s">
        <v>181</v>
      </c>
      <c r="G113" s="971">
        <v>243.34</v>
      </c>
      <c r="H113" s="972" t="s">
        <v>78</v>
      </c>
      <c r="I113" s="971" t="s">
        <v>115</v>
      </c>
      <c r="J113" s="973" t="s">
        <v>285</v>
      </c>
      <c r="K113" s="973" t="s">
        <v>314</v>
      </c>
      <c r="L113" s="974" t="s">
        <v>10</v>
      </c>
      <c r="M113" s="975">
        <v>1</v>
      </c>
      <c r="N113" s="356"/>
      <c r="O113" s="357"/>
      <c r="P113" s="976">
        <f t="shared" si="76"/>
        <v>0</v>
      </c>
      <c r="Q113" s="977">
        <f t="shared" si="64"/>
        <v>0</v>
      </c>
      <c r="R113" s="978">
        <f t="shared" si="77"/>
        <v>0</v>
      </c>
      <c r="S113" s="630">
        <f t="shared" si="77"/>
        <v>0</v>
      </c>
      <c r="T113" s="979"/>
      <c r="U113" s="895"/>
      <c r="V113" s="983" t="e">
        <f t="shared" si="65"/>
        <v>#DIV/0!</v>
      </c>
      <c r="W113" s="984" t="e">
        <f t="shared" si="66"/>
        <v>#DIV/0!</v>
      </c>
      <c r="X113" s="981" t="e">
        <f t="shared" si="78"/>
        <v>#DIV/0!</v>
      </c>
      <c r="Y113" s="982" t="e">
        <f t="shared" si="78"/>
        <v>#DIV/0!</v>
      </c>
      <c r="Z113" s="979"/>
      <c r="AA113" s="895"/>
      <c r="AB113" s="983" t="e">
        <f t="shared" si="67"/>
        <v>#DIV/0!</v>
      </c>
      <c r="AC113" s="984" t="e">
        <f t="shared" si="68"/>
        <v>#DIV/0!</v>
      </c>
      <c r="AD113" s="981" t="e">
        <f t="shared" si="79"/>
        <v>#DIV/0!</v>
      </c>
      <c r="AE113" s="982" t="e">
        <f t="shared" si="79"/>
        <v>#DIV/0!</v>
      </c>
      <c r="AF113" s="979"/>
      <c r="AG113" s="895"/>
      <c r="AH113" s="983" t="e">
        <f t="shared" si="69"/>
        <v>#DIV/0!</v>
      </c>
      <c r="AI113" s="984" t="e">
        <f t="shared" si="70"/>
        <v>#DIV/0!</v>
      </c>
      <c r="AJ113" s="981" t="e">
        <f t="shared" si="80"/>
        <v>#DIV/0!</v>
      </c>
      <c r="AK113" s="982" t="e">
        <f t="shared" si="80"/>
        <v>#DIV/0!</v>
      </c>
      <c r="AL113" s="979"/>
      <c r="AM113" s="895"/>
      <c r="AN113" s="983" t="e">
        <f t="shared" si="71"/>
        <v>#DIV/0!</v>
      </c>
      <c r="AO113" s="984" t="e">
        <f t="shared" si="72"/>
        <v>#DIV/0!</v>
      </c>
      <c r="AP113" s="981" t="e">
        <f t="shared" si="81"/>
        <v>#DIV/0!</v>
      </c>
      <c r="AQ113" s="982" t="e">
        <f t="shared" si="81"/>
        <v>#DIV/0!</v>
      </c>
      <c r="AR113" s="979"/>
      <c r="AS113" s="895"/>
      <c r="AT113" s="983" t="e">
        <f t="shared" si="73"/>
        <v>#DIV/0!</v>
      </c>
      <c r="AU113" s="984" t="e">
        <f t="shared" si="74"/>
        <v>#DIV/0!</v>
      </c>
      <c r="AV113" s="981" t="e">
        <f t="shared" si="82"/>
        <v>#DIV/0!</v>
      </c>
      <c r="AW113" s="982" t="e">
        <f t="shared" si="82"/>
        <v>#DIV/0!</v>
      </c>
      <c r="AX113" s="979"/>
    </row>
    <row r="114" spans="1:50" s="884" customFormat="1" ht="25.5" x14ac:dyDescent="0.25">
      <c r="A114" s="959">
        <v>4</v>
      </c>
      <c r="B114" s="886" t="s">
        <v>278</v>
      </c>
      <c r="C114" s="988" t="s">
        <v>279</v>
      </c>
      <c r="D114" s="889" t="s">
        <v>544</v>
      </c>
      <c r="E114" s="888" t="str">
        <f t="shared" si="75"/>
        <v>043001TTPL</v>
      </c>
      <c r="F114" s="889" t="s">
        <v>172</v>
      </c>
      <c r="G114" s="889">
        <v>98.7</v>
      </c>
      <c r="H114" s="890" t="s">
        <v>78</v>
      </c>
      <c r="I114" s="889" t="s">
        <v>114</v>
      </c>
      <c r="J114" s="887" t="s">
        <v>280</v>
      </c>
      <c r="K114" s="887" t="s">
        <v>315</v>
      </c>
      <c r="L114" s="960" t="s">
        <v>10</v>
      </c>
      <c r="M114" s="945">
        <v>1</v>
      </c>
      <c r="N114" s="346"/>
      <c r="O114" s="347"/>
      <c r="P114" s="961">
        <f t="shared" si="76"/>
        <v>0</v>
      </c>
      <c r="Q114" s="893">
        <f t="shared" si="64"/>
        <v>0</v>
      </c>
      <c r="R114" s="617">
        <f>SUM(P114:P125)</f>
        <v>0</v>
      </c>
      <c r="S114" s="618">
        <f>SUM(Q114:Q125)</f>
        <v>0</v>
      </c>
      <c r="T114" s="894"/>
      <c r="U114" s="895"/>
      <c r="V114" s="900" t="e">
        <f t="shared" si="65"/>
        <v>#DIV/0!</v>
      </c>
      <c r="W114" s="901" t="e">
        <f t="shared" si="66"/>
        <v>#DIV/0!</v>
      </c>
      <c r="X114" s="898" t="e">
        <f>SUM(V114:V125)</f>
        <v>#DIV/0!</v>
      </c>
      <c r="Y114" s="899" t="e">
        <f>SUM(W114:W125)</f>
        <v>#DIV/0!</v>
      </c>
      <c r="Z114" s="894"/>
      <c r="AA114" s="895"/>
      <c r="AB114" s="900" t="e">
        <f t="shared" si="67"/>
        <v>#DIV/0!</v>
      </c>
      <c r="AC114" s="953" t="e">
        <f t="shared" si="68"/>
        <v>#DIV/0!</v>
      </c>
      <c r="AD114" s="898" t="e">
        <f>SUM(AB114:AB125)</f>
        <v>#DIV/0!</v>
      </c>
      <c r="AE114" s="899" t="e">
        <f>SUM(AC114:AC125)</f>
        <v>#DIV/0!</v>
      </c>
      <c r="AF114" s="894"/>
      <c r="AG114" s="895"/>
      <c r="AH114" s="900" t="e">
        <f t="shared" si="69"/>
        <v>#DIV/0!</v>
      </c>
      <c r="AI114" s="953" t="e">
        <f t="shared" si="70"/>
        <v>#DIV/0!</v>
      </c>
      <c r="AJ114" s="898" t="e">
        <f>SUM(AH114:AH125)</f>
        <v>#DIV/0!</v>
      </c>
      <c r="AK114" s="899" t="e">
        <f>SUM(AI114:AI125)</f>
        <v>#DIV/0!</v>
      </c>
      <c r="AL114" s="894"/>
      <c r="AM114" s="895"/>
      <c r="AN114" s="900" t="e">
        <f t="shared" si="71"/>
        <v>#DIV/0!</v>
      </c>
      <c r="AO114" s="953" t="e">
        <f t="shared" si="72"/>
        <v>#DIV/0!</v>
      </c>
      <c r="AP114" s="898" t="e">
        <f>SUM(AN114:AN125)</f>
        <v>#DIV/0!</v>
      </c>
      <c r="AQ114" s="899" t="e">
        <f>SUM(AO114:AO125)</f>
        <v>#DIV/0!</v>
      </c>
      <c r="AR114" s="894"/>
      <c r="AS114" s="895"/>
      <c r="AT114" s="900" t="e">
        <f t="shared" si="73"/>
        <v>#DIV/0!</v>
      </c>
      <c r="AU114" s="953" t="e">
        <f t="shared" si="74"/>
        <v>#DIV/0!</v>
      </c>
      <c r="AV114" s="898" t="e">
        <f>SUM(AT114:AT125)</f>
        <v>#DIV/0!</v>
      </c>
      <c r="AW114" s="899" t="e">
        <f>SUM(AU114:AU125)</f>
        <v>#DIV/0!</v>
      </c>
      <c r="AX114" s="894"/>
    </row>
    <row r="115" spans="1:50" s="884" customFormat="1" ht="25.5" x14ac:dyDescent="0.25">
      <c r="A115" s="952">
        <v>4</v>
      </c>
      <c r="B115" s="904" t="s">
        <v>278</v>
      </c>
      <c r="C115" s="989" t="s">
        <v>279</v>
      </c>
      <c r="D115" s="907" t="s">
        <v>544</v>
      </c>
      <c r="E115" s="906"/>
      <c r="F115" s="907" t="s">
        <v>172</v>
      </c>
      <c r="G115" s="907">
        <v>157.53</v>
      </c>
      <c r="H115" s="908" t="s">
        <v>78</v>
      </c>
      <c r="I115" s="907" t="s">
        <v>114</v>
      </c>
      <c r="J115" s="905" t="s">
        <v>280</v>
      </c>
      <c r="K115" s="905" t="s">
        <v>316</v>
      </c>
      <c r="L115" s="949" t="s">
        <v>10</v>
      </c>
      <c r="M115" s="950">
        <v>1</v>
      </c>
      <c r="N115" s="348"/>
      <c r="O115" s="349"/>
      <c r="P115" s="951">
        <f t="shared" si="76"/>
        <v>0</v>
      </c>
      <c r="Q115" s="911">
        <f t="shared" si="64"/>
        <v>0</v>
      </c>
      <c r="R115" s="621"/>
      <c r="S115" s="622"/>
      <c r="T115" s="912"/>
      <c r="U115" s="895"/>
      <c r="V115" s="913" t="e">
        <f t="shared" si="65"/>
        <v>#DIV/0!</v>
      </c>
      <c r="W115" s="914" t="e">
        <f t="shared" si="66"/>
        <v>#DIV/0!</v>
      </c>
      <c r="X115" s="915"/>
      <c r="Y115" s="895"/>
      <c r="Z115" s="912"/>
      <c r="AA115" s="895"/>
      <c r="AB115" s="900" t="e">
        <f t="shared" si="67"/>
        <v>#DIV/0!</v>
      </c>
      <c r="AC115" s="953" t="e">
        <f t="shared" si="68"/>
        <v>#DIV/0!</v>
      </c>
      <c r="AD115" s="915"/>
      <c r="AE115" s="895"/>
      <c r="AF115" s="912"/>
      <c r="AG115" s="895"/>
      <c r="AH115" s="900" t="e">
        <f t="shared" si="69"/>
        <v>#DIV/0!</v>
      </c>
      <c r="AI115" s="953" t="e">
        <f t="shared" si="70"/>
        <v>#DIV/0!</v>
      </c>
      <c r="AJ115" s="915"/>
      <c r="AK115" s="895"/>
      <c r="AL115" s="912"/>
      <c r="AM115" s="895"/>
      <c r="AN115" s="900" t="e">
        <f t="shared" si="71"/>
        <v>#DIV/0!</v>
      </c>
      <c r="AO115" s="953" t="e">
        <f t="shared" si="72"/>
        <v>#DIV/0!</v>
      </c>
      <c r="AP115" s="915"/>
      <c r="AQ115" s="895"/>
      <c r="AR115" s="912"/>
      <c r="AS115" s="895"/>
      <c r="AT115" s="900" t="e">
        <f t="shared" si="73"/>
        <v>#DIV/0!</v>
      </c>
      <c r="AU115" s="953" t="e">
        <f t="shared" si="74"/>
        <v>#DIV/0!</v>
      </c>
      <c r="AV115" s="915"/>
      <c r="AW115" s="895"/>
      <c r="AX115" s="912"/>
    </row>
    <row r="116" spans="1:50" s="884" customFormat="1" ht="25.5" x14ac:dyDescent="0.25">
      <c r="A116" s="952">
        <v>4</v>
      </c>
      <c r="B116" s="904" t="s">
        <v>278</v>
      </c>
      <c r="C116" s="989" t="s">
        <v>279</v>
      </c>
      <c r="D116" s="907" t="s">
        <v>544</v>
      </c>
      <c r="E116" s="906"/>
      <c r="F116" s="907" t="s">
        <v>197</v>
      </c>
      <c r="G116" s="907">
        <v>27.77</v>
      </c>
      <c r="H116" s="908" t="s">
        <v>78</v>
      </c>
      <c r="I116" s="907" t="s">
        <v>114</v>
      </c>
      <c r="J116" s="905" t="s">
        <v>280</v>
      </c>
      <c r="K116" s="905" t="s">
        <v>318</v>
      </c>
      <c r="L116" s="949" t="s">
        <v>10</v>
      </c>
      <c r="M116" s="950">
        <v>1</v>
      </c>
      <c r="N116" s="348"/>
      <c r="O116" s="349"/>
      <c r="P116" s="951">
        <f t="shared" si="76"/>
        <v>0</v>
      </c>
      <c r="Q116" s="911">
        <f t="shared" si="64"/>
        <v>0</v>
      </c>
      <c r="R116" s="621"/>
      <c r="S116" s="622"/>
      <c r="T116" s="912"/>
      <c r="U116" s="895"/>
      <c r="V116" s="913" t="e">
        <f t="shared" si="65"/>
        <v>#DIV/0!</v>
      </c>
      <c r="W116" s="914" t="e">
        <f t="shared" si="66"/>
        <v>#DIV/0!</v>
      </c>
      <c r="X116" s="915"/>
      <c r="Y116" s="895"/>
      <c r="Z116" s="912"/>
      <c r="AA116" s="895"/>
      <c r="AB116" s="913" t="e">
        <f t="shared" si="67"/>
        <v>#DIV/0!</v>
      </c>
      <c r="AC116" s="953" t="e">
        <f t="shared" si="68"/>
        <v>#DIV/0!</v>
      </c>
      <c r="AD116" s="915"/>
      <c r="AE116" s="895"/>
      <c r="AF116" s="912"/>
      <c r="AG116" s="895"/>
      <c r="AH116" s="913" t="e">
        <f t="shared" si="69"/>
        <v>#DIV/0!</v>
      </c>
      <c r="AI116" s="953" t="e">
        <f t="shared" si="70"/>
        <v>#DIV/0!</v>
      </c>
      <c r="AJ116" s="915"/>
      <c r="AK116" s="895"/>
      <c r="AL116" s="912"/>
      <c r="AM116" s="895"/>
      <c r="AN116" s="913" t="e">
        <f t="shared" si="71"/>
        <v>#DIV/0!</v>
      </c>
      <c r="AO116" s="953" t="e">
        <f t="shared" si="72"/>
        <v>#DIV/0!</v>
      </c>
      <c r="AP116" s="915"/>
      <c r="AQ116" s="895"/>
      <c r="AR116" s="912"/>
      <c r="AS116" s="895"/>
      <c r="AT116" s="913" t="e">
        <f t="shared" si="73"/>
        <v>#DIV/0!</v>
      </c>
      <c r="AU116" s="953" t="e">
        <f t="shared" si="74"/>
        <v>#DIV/0!</v>
      </c>
      <c r="AV116" s="915"/>
      <c r="AW116" s="895"/>
      <c r="AX116" s="912"/>
    </row>
    <row r="117" spans="1:50" s="884" customFormat="1" ht="25.5" x14ac:dyDescent="0.25">
      <c r="A117" s="952">
        <v>4</v>
      </c>
      <c r="B117" s="904" t="s">
        <v>278</v>
      </c>
      <c r="C117" s="989" t="s">
        <v>279</v>
      </c>
      <c r="D117" s="907" t="s">
        <v>544</v>
      </c>
      <c r="E117" s="906"/>
      <c r="F117" s="907" t="s">
        <v>172</v>
      </c>
      <c r="G117" s="907">
        <v>58.51</v>
      </c>
      <c r="H117" s="908" t="s">
        <v>78</v>
      </c>
      <c r="I117" s="907" t="s">
        <v>114</v>
      </c>
      <c r="J117" s="905" t="s">
        <v>286</v>
      </c>
      <c r="K117" s="905" t="s">
        <v>321</v>
      </c>
      <c r="L117" s="949" t="s">
        <v>10</v>
      </c>
      <c r="M117" s="950">
        <v>1</v>
      </c>
      <c r="N117" s="348"/>
      <c r="O117" s="349"/>
      <c r="P117" s="951">
        <f t="shared" si="76"/>
        <v>0</v>
      </c>
      <c r="Q117" s="911">
        <f t="shared" ref="Q117:Q121" si="83">P117/12</f>
        <v>0</v>
      </c>
      <c r="R117" s="621"/>
      <c r="S117" s="622"/>
      <c r="T117" s="912"/>
      <c r="U117" s="895"/>
      <c r="V117" s="913" t="e">
        <f t="shared" ref="V117:V121" si="84">P117*$E$11</f>
        <v>#DIV/0!</v>
      </c>
      <c r="W117" s="914" t="e">
        <f t="shared" ref="W117:W121" si="85">V117/12</f>
        <v>#DIV/0!</v>
      </c>
      <c r="X117" s="915"/>
      <c r="Y117" s="895"/>
      <c r="Z117" s="912"/>
      <c r="AA117" s="895"/>
      <c r="AB117" s="913" t="e">
        <f t="shared" ref="AB117:AB121" si="86">P117*$E$12</f>
        <v>#DIV/0!</v>
      </c>
      <c r="AC117" s="953" t="e">
        <f t="shared" ref="AC117:AC121" si="87">AB117/12</f>
        <v>#DIV/0!</v>
      </c>
      <c r="AD117" s="915"/>
      <c r="AE117" s="895"/>
      <c r="AF117" s="912"/>
      <c r="AG117" s="895"/>
      <c r="AH117" s="913" t="e">
        <f t="shared" ref="AH117:AH121" si="88">P117*$E$13</f>
        <v>#DIV/0!</v>
      </c>
      <c r="AI117" s="953" t="e">
        <f t="shared" ref="AI117:AI121" si="89">AH117/12</f>
        <v>#DIV/0!</v>
      </c>
      <c r="AJ117" s="915"/>
      <c r="AK117" s="895"/>
      <c r="AL117" s="912"/>
      <c r="AM117" s="895"/>
      <c r="AN117" s="913" t="e">
        <f t="shared" ref="AN117:AN120" si="90">P117*$E$14</f>
        <v>#DIV/0!</v>
      </c>
      <c r="AO117" s="953" t="e">
        <f t="shared" ref="AO117:AO120" si="91">AN117/12</f>
        <v>#DIV/0!</v>
      </c>
      <c r="AP117" s="915"/>
      <c r="AQ117" s="895"/>
      <c r="AR117" s="912"/>
      <c r="AS117" s="895"/>
      <c r="AT117" s="913" t="e">
        <f t="shared" ref="AT117:AT121" si="92">P117*$E$15</f>
        <v>#DIV/0!</v>
      </c>
      <c r="AU117" s="953" t="e">
        <f t="shared" ref="AU117:AU121" si="93">AT117/12</f>
        <v>#DIV/0!</v>
      </c>
      <c r="AV117" s="915"/>
      <c r="AW117" s="895"/>
      <c r="AX117" s="912"/>
    </row>
    <row r="118" spans="1:50" s="884" customFormat="1" ht="25.5" x14ac:dyDescent="0.25">
      <c r="A118" s="952">
        <v>4</v>
      </c>
      <c r="B118" s="904" t="s">
        <v>278</v>
      </c>
      <c r="C118" s="989" t="s">
        <v>279</v>
      </c>
      <c r="D118" s="907" t="s">
        <v>544</v>
      </c>
      <c r="E118" s="906"/>
      <c r="F118" s="907" t="s">
        <v>172</v>
      </c>
      <c r="G118" s="907">
        <v>145.15</v>
      </c>
      <c r="H118" s="908" t="s">
        <v>78</v>
      </c>
      <c r="I118" s="907" t="s">
        <v>114</v>
      </c>
      <c r="J118" s="905" t="s">
        <v>286</v>
      </c>
      <c r="K118" s="905" t="s">
        <v>322</v>
      </c>
      <c r="L118" s="949" t="s">
        <v>10</v>
      </c>
      <c r="M118" s="950">
        <v>1</v>
      </c>
      <c r="N118" s="348"/>
      <c r="O118" s="349"/>
      <c r="P118" s="951">
        <f t="shared" si="76"/>
        <v>0</v>
      </c>
      <c r="Q118" s="911">
        <f t="shared" si="83"/>
        <v>0</v>
      </c>
      <c r="R118" s="621"/>
      <c r="S118" s="622"/>
      <c r="T118" s="912"/>
      <c r="U118" s="895"/>
      <c r="V118" s="913" t="e">
        <f t="shared" si="84"/>
        <v>#DIV/0!</v>
      </c>
      <c r="W118" s="914" t="e">
        <f t="shared" si="85"/>
        <v>#DIV/0!</v>
      </c>
      <c r="X118" s="915"/>
      <c r="Y118" s="895"/>
      <c r="Z118" s="912"/>
      <c r="AA118" s="895"/>
      <c r="AB118" s="913" t="e">
        <f t="shared" si="86"/>
        <v>#DIV/0!</v>
      </c>
      <c r="AC118" s="953" t="e">
        <f t="shared" si="87"/>
        <v>#DIV/0!</v>
      </c>
      <c r="AD118" s="915"/>
      <c r="AE118" s="895"/>
      <c r="AF118" s="912"/>
      <c r="AG118" s="895"/>
      <c r="AH118" s="913" t="e">
        <f t="shared" si="88"/>
        <v>#DIV/0!</v>
      </c>
      <c r="AI118" s="953" t="e">
        <f t="shared" si="89"/>
        <v>#DIV/0!</v>
      </c>
      <c r="AJ118" s="915"/>
      <c r="AK118" s="895"/>
      <c r="AL118" s="912"/>
      <c r="AM118" s="895"/>
      <c r="AN118" s="913" t="e">
        <f t="shared" si="90"/>
        <v>#DIV/0!</v>
      </c>
      <c r="AO118" s="953" t="e">
        <f t="shared" si="91"/>
        <v>#DIV/0!</v>
      </c>
      <c r="AP118" s="915"/>
      <c r="AQ118" s="895"/>
      <c r="AR118" s="912"/>
      <c r="AS118" s="895"/>
      <c r="AT118" s="913" t="e">
        <f t="shared" si="92"/>
        <v>#DIV/0!</v>
      </c>
      <c r="AU118" s="953" t="e">
        <f t="shared" si="93"/>
        <v>#DIV/0!</v>
      </c>
      <c r="AV118" s="915"/>
      <c r="AW118" s="895"/>
      <c r="AX118" s="912"/>
    </row>
    <row r="119" spans="1:50" s="884" customFormat="1" ht="25.5" x14ac:dyDescent="0.25">
      <c r="A119" s="952">
        <v>4</v>
      </c>
      <c r="B119" s="904" t="s">
        <v>278</v>
      </c>
      <c r="C119" s="989" t="s">
        <v>279</v>
      </c>
      <c r="D119" s="907" t="s">
        <v>544</v>
      </c>
      <c r="E119" s="906"/>
      <c r="F119" s="907" t="s">
        <v>172</v>
      </c>
      <c r="G119" s="907">
        <v>143.78</v>
      </c>
      <c r="H119" s="908" t="s">
        <v>78</v>
      </c>
      <c r="I119" s="907" t="s">
        <v>114</v>
      </c>
      <c r="J119" s="905" t="s">
        <v>286</v>
      </c>
      <c r="K119" s="905" t="s">
        <v>323</v>
      </c>
      <c r="L119" s="949" t="s">
        <v>10</v>
      </c>
      <c r="M119" s="950">
        <v>1</v>
      </c>
      <c r="N119" s="348"/>
      <c r="O119" s="349"/>
      <c r="P119" s="951">
        <f t="shared" si="76"/>
        <v>0</v>
      </c>
      <c r="Q119" s="911">
        <f t="shared" si="83"/>
        <v>0</v>
      </c>
      <c r="R119" s="621"/>
      <c r="S119" s="622"/>
      <c r="T119" s="912"/>
      <c r="U119" s="895"/>
      <c r="V119" s="913" t="e">
        <f t="shared" si="84"/>
        <v>#DIV/0!</v>
      </c>
      <c r="W119" s="914" t="e">
        <f t="shared" si="85"/>
        <v>#DIV/0!</v>
      </c>
      <c r="X119" s="915"/>
      <c r="Y119" s="895"/>
      <c r="Z119" s="912"/>
      <c r="AA119" s="895"/>
      <c r="AB119" s="913" t="e">
        <f t="shared" si="86"/>
        <v>#DIV/0!</v>
      </c>
      <c r="AC119" s="953" t="e">
        <f t="shared" si="87"/>
        <v>#DIV/0!</v>
      </c>
      <c r="AD119" s="915"/>
      <c r="AE119" s="895"/>
      <c r="AF119" s="912"/>
      <c r="AG119" s="895"/>
      <c r="AH119" s="913" t="e">
        <f t="shared" si="88"/>
        <v>#DIV/0!</v>
      </c>
      <c r="AI119" s="953" t="e">
        <f t="shared" si="89"/>
        <v>#DIV/0!</v>
      </c>
      <c r="AJ119" s="915"/>
      <c r="AK119" s="895"/>
      <c r="AL119" s="912"/>
      <c r="AM119" s="895"/>
      <c r="AN119" s="913" t="e">
        <f t="shared" si="90"/>
        <v>#DIV/0!</v>
      </c>
      <c r="AO119" s="953" t="e">
        <f t="shared" si="91"/>
        <v>#DIV/0!</v>
      </c>
      <c r="AP119" s="915"/>
      <c r="AQ119" s="895"/>
      <c r="AR119" s="912"/>
      <c r="AS119" s="895"/>
      <c r="AT119" s="913" t="e">
        <f t="shared" si="92"/>
        <v>#DIV/0!</v>
      </c>
      <c r="AU119" s="953" t="e">
        <f t="shared" si="93"/>
        <v>#DIV/0!</v>
      </c>
      <c r="AV119" s="915"/>
      <c r="AW119" s="895"/>
      <c r="AX119" s="912"/>
    </row>
    <row r="120" spans="1:50" s="884" customFormat="1" ht="25.5" x14ac:dyDescent="0.25">
      <c r="A120" s="952">
        <v>4</v>
      </c>
      <c r="B120" s="904" t="s">
        <v>278</v>
      </c>
      <c r="C120" s="989" t="s">
        <v>279</v>
      </c>
      <c r="D120" s="907" t="s">
        <v>544</v>
      </c>
      <c r="E120" s="906"/>
      <c r="F120" s="907" t="s">
        <v>174</v>
      </c>
      <c r="G120" s="907">
        <v>64.27</v>
      </c>
      <c r="H120" s="908" t="s">
        <v>78</v>
      </c>
      <c r="I120" s="907" t="s">
        <v>114</v>
      </c>
      <c r="J120" s="905" t="s">
        <v>285</v>
      </c>
      <c r="K120" s="905" t="s">
        <v>324</v>
      </c>
      <c r="L120" s="949" t="s">
        <v>10</v>
      </c>
      <c r="M120" s="950">
        <v>1</v>
      </c>
      <c r="N120" s="348"/>
      <c r="O120" s="349"/>
      <c r="P120" s="951">
        <f t="shared" si="76"/>
        <v>0</v>
      </c>
      <c r="Q120" s="911">
        <f t="shared" si="83"/>
        <v>0</v>
      </c>
      <c r="R120" s="621"/>
      <c r="S120" s="622"/>
      <c r="T120" s="912"/>
      <c r="U120" s="895"/>
      <c r="V120" s="913" t="e">
        <f t="shared" si="84"/>
        <v>#DIV/0!</v>
      </c>
      <c r="W120" s="914" t="e">
        <f t="shared" si="85"/>
        <v>#DIV/0!</v>
      </c>
      <c r="X120" s="915"/>
      <c r="Y120" s="895"/>
      <c r="Z120" s="912"/>
      <c r="AA120" s="895"/>
      <c r="AB120" s="900" t="e">
        <f t="shared" si="86"/>
        <v>#DIV/0!</v>
      </c>
      <c r="AC120" s="953" t="e">
        <f t="shared" si="87"/>
        <v>#DIV/0!</v>
      </c>
      <c r="AD120" s="915"/>
      <c r="AE120" s="895"/>
      <c r="AF120" s="912"/>
      <c r="AG120" s="895"/>
      <c r="AH120" s="900" t="e">
        <f t="shared" si="88"/>
        <v>#DIV/0!</v>
      </c>
      <c r="AI120" s="953" t="e">
        <f t="shared" si="89"/>
        <v>#DIV/0!</v>
      </c>
      <c r="AJ120" s="915"/>
      <c r="AK120" s="895"/>
      <c r="AL120" s="912"/>
      <c r="AM120" s="895"/>
      <c r="AN120" s="900" t="e">
        <f t="shared" si="90"/>
        <v>#DIV/0!</v>
      </c>
      <c r="AO120" s="953" t="e">
        <f t="shared" si="91"/>
        <v>#DIV/0!</v>
      </c>
      <c r="AP120" s="915"/>
      <c r="AQ120" s="895"/>
      <c r="AR120" s="912"/>
      <c r="AS120" s="895"/>
      <c r="AT120" s="900" t="e">
        <f t="shared" si="92"/>
        <v>#DIV/0!</v>
      </c>
      <c r="AU120" s="953" t="e">
        <f t="shared" si="93"/>
        <v>#DIV/0!</v>
      </c>
      <c r="AV120" s="915"/>
      <c r="AW120" s="895"/>
      <c r="AX120" s="912"/>
    </row>
    <row r="121" spans="1:50" s="884" customFormat="1" ht="25.5" x14ac:dyDescent="0.25">
      <c r="A121" s="952">
        <v>4</v>
      </c>
      <c r="B121" s="904" t="s">
        <v>278</v>
      </c>
      <c r="C121" s="989" t="s">
        <v>279</v>
      </c>
      <c r="D121" s="907" t="s">
        <v>544</v>
      </c>
      <c r="E121" s="906"/>
      <c r="F121" s="907" t="s">
        <v>172</v>
      </c>
      <c r="G121" s="907">
        <v>183.44</v>
      </c>
      <c r="H121" s="908" t="s">
        <v>78</v>
      </c>
      <c r="I121" s="907" t="s">
        <v>114</v>
      </c>
      <c r="J121" s="905" t="s">
        <v>285</v>
      </c>
      <c r="K121" s="905" t="s">
        <v>325</v>
      </c>
      <c r="L121" s="949" t="s">
        <v>10</v>
      </c>
      <c r="M121" s="950">
        <v>1</v>
      </c>
      <c r="N121" s="348"/>
      <c r="O121" s="349"/>
      <c r="P121" s="951">
        <f t="shared" si="76"/>
        <v>0</v>
      </c>
      <c r="Q121" s="911">
        <f t="shared" si="83"/>
        <v>0</v>
      </c>
      <c r="R121" s="621"/>
      <c r="S121" s="622"/>
      <c r="T121" s="912"/>
      <c r="U121" s="895"/>
      <c r="V121" s="913" t="e">
        <f t="shared" si="84"/>
        <v>#DIV/0!</v>
      </c>
      <c r="W121" s="914" t="e">
        <f t="shared" si="85"/>
        <v>#DIV/0!</v>
      </c>
      <c r="X121" s="915"/>
      <c r="Y121" s="895"/>
      <c r="Z121" s="912"/>
      <c r="AA121" s="895"/>
      <c r="AB121" s="913" t="e">
        <f t="shared" si="86"/>
        <v>#DIV/0!</v>
      </c>
      <c r="AC121" s="953" t="e">
        <f t="shared" si="87"/>
        <v>#DIV/0!</v>
      </c>
      <c r="AD121" s="915"/>
      <c r="AE121" s="895"/>
      <c r="AF121" s="912"/>
      <c r="AG121" s="895"/>
      <c r="AH121" s="913" t="e">
        <f t="shared" si="88"/>
        <v>#DIV/0!</v>
      </c>
      <c r="AI121" s="953" t="e">
        <f t="shared" si="89"/>
        <v>#DIV/0!</v>
      </c>
      <c r="AJ121" s="915"/>
      <c r="AK121" s="895"/>
      <c r="AL121" s="912"/>
      <c r="AM121" s="895"/>
      <c r="AN121" s="913" t="e">
        <f t="shared" ref="AN121:AN125" si="94">P121*$E$14</f>
        <v>#DIV/0!</v>
      </c>
      <c r="AO121" s="953" t="e">
        <f t="shared" ref="AO121:AO125" si="95">AN121/12</f>
        <v>#DIV/0!</v>
      </c>
      <c r="AP121" s="915"/>
      <c r="AQ121" s="895"/>
      <c r="AR121" s="912"/>
      <c r="AS121" s="895"/>
      <c r="AT121" s="913" t="e">
        <f t="shared" si="92"/>
        <v>#DIV/0!</v>
      </c>
      <c r="AU121" s="953" t="e">
        <f t="shared" si="93"/>
        <v>#DIV/0!</v>
      </c>
      <c r="AV121" s="915"/>
      <c r="AW121" s="895"/>
      <c r="AX121" s="912"/>
    </row>
    <row r="122" spans="1:50" s="884" customFormat="1" ht="25.5" x14ac:dyDescent="0.25">
      <c r="A122" s="990">
        <v>4</v>
      </c>
      <c r="B122" s="991" t="s">
        <v>278</v>
      </c>
      <c r="C122" s="992" t="s">
        <v>279</v>
      </c>
      <c r="D122" s="993" t="s">
        <v>544</v>
      </c>
      <c r="E122" s="906"/>
      <c r="F122" s="993" t="s">
        <v>172</v>
      </c>
      <c r="G122" s="993">
        <v>142.81</v>
      </c>
      <c r="H122" s="994" t="s">
        <v>78</v>
      </c>
      <c r="I122" s="993" t="s">
        <v>114</v>
      </c>
      <c r="J122" s="995" t="s">
        <v>285</v>
      </c>
      <c r="K122" s="995" t="s">
        <v>326</v>
      </c>
      <c r="L122" s="949" t="s">
        <v>10</v>
      </c>
      <c r="M122" s="996">
        <v>1</v>
      </c>
      <c r="N122" s="348"/>
      <c r="O122" s="349"/>
      <c r="P122" s="951">
        <f t="shared" si="76"/>
        <v>0</v>
      </c>
      <c r="Q122" s="911">
        <f t="shared" ref="Q122:Q125" si="96">P122/12</f>
        <v>0</v>
      </c>
      <c r="R122" s="621"/>
      <c r="S122" s="622"/>
      <c r="T122" s="912"/>
      <c r="U122" s="895"/>
      <c r="V122" s="913" t="e">
        <f t="shared" ref="V122:V125" si="97">P122*$E$11</f>
        <v>#DIV/0!</v>
      </c>
      <c r="W122" s="914" t="e">
        <f t="shared" ref="W122:W125" si="98">V122/12</f>
        <v>#DIV/0!</v>
      </c>
      <c r="X122" s="915"/>
      <c r="Y122" s="895"/>
      <c r="Z122" s="912"/>
      <c r="AA122" s="895"/>
      <c r="AB122" s="900" t="e">
        <f t="shared" ref="AB122:AB125" si="99">P122*$E$12</f>
        <v>#DIV/0!</v>
      </c>
      <c r="AC122" s="953" t="e">
        <f t="shared" ref="AC122:AC125" si="100">AB122/12</f>
        <v>#DIV/0!</v>
      </c>
      <c r="AD122" s="915"/>
      <c r="AE122" s="895"/>
      <c r="AF122" s="912"/>
      <c r="AG122" s="895"/>
      <c r="AH122" s="913" t="e">
        <f t="shared" ref="AH122:AH125" si="101">P122*$E$13</f>
        <v>#DIV/0!</v>
      </c>
      <c r="AI122" s="953" t="e">
        <f t="shared" ref="AI122:AI125" si="102">AH122/12</f>
        <v>#DIV/0!</v>
      </c>
      <c r="AJ122" s="915"/>
      <c r="AK122" s="895"/>
      <c r="AL122" s="912"/>
      <c r="AM122" s="895"/>
      <c r="AN122" s="913" t="e">
        <f t="shared" si="94"/>
        <v>#DIV/0!</v>
      </c>
      <c r="AO122" s="953" t="e">
        <f t="shared" si="95"/>
        <v>#DIV/0!</v>
      </c>
      <c r="AP122" s="915"/>
      <c r="AQ122" s="895"/>
      <c r="AR122" s="912"/>
      <c r="AS122" s="895"/>
      <c r="AT122" s="913" t="e">
        <f t="shared" ref="AT122:AT125" si="103">P122*$E$15</f>
        <v>#DIV/0!</v>
      </c>
      <c r="AU122" s="953" t="e">
        <f t="shared" ref="AU122:AU125" si="104">AT122/12</f>
        <v>#DIV/0!</v>
      </c>
      <c r="AV122" s="915"/>
      <c r="AW122" s="895"/>
      <c r="AX122" s="912"/>
    </row>
    <row r="123" spans="1:50" s="884" customFormat="1" ht="25.5" x14ac:dyDescent="0.25">
      <c r="A123" s="990">
        <v>4</v>
      </c>
      <c r="B123" s="904" t="s">
        <v>278</v>
      </c>
      <c r="C123" s="989" t="s">
        <v>279</v>
      </c>
      <c r="D123" s="907" t="s">
        <v>544</v>
      </c>
      <c r="E123" s="997" t="str">
        <f t="shared" ref="E123:E124" si="105">CONCATENATE(C123,I123)</f>
        <v>043001TTVG</v>
      </c>
      <c r="F123" s="907" t="s">
        <v>203</v>
      </c>
      <c r="G123" s="907">
        <v>157.6</v>
      </c>
      <c r="H123" s="908" t="s">
        <v>78</v>
      </c>
      <c r="I123" s="907" t="s">
        <v>117</v>
      </c>
      <c r="J123" s="905" t="s">
        <v>280</v>
      </c>
      <c r="K123" s="905" t="s">
        <v>317</v>
      </c>
      <c r="L123" s="949" t="s">
        <v>10</v>
      </c>
      <c r="M123" s="996">
        <v>1</v>
      </c>
      <c r="N123" s="348"/>
      <c r="O123" s="349"/>
      <c r="P123" s="951">
        <f t="shared" si="76"/>
        <v>0</v>
      </c>
      <c r="Q123" s="911">
        <f t="shared" si="96"/>
        <v>0</v>
      </c>
      <c r="R123" s="621"/>
      <c r="S123" s="622"/>
      <c r="T123" s="912"/>
      <c r="U123" s="895"/>
      <c r="V123" s="913" t="e">
        <f t="shared" si="97"/>
        <v>#DIV/0!</v>
      </c>
      <c r="W123" s="914" t="e">
        <f t="shared" si="98"/>
        <v>#DIV/0!</v>
      </c>
      <c r="X123" s="915"/>
      <c r="Y123" s="895"/>
      <c r="Z123" s="912"/>
      <c r="AA123" s="895"/>
      <c r="AB123" s="913" t="e">
        <f t="shared" si="99"/>
        <v>#DIV/0!</v>
      </c>
      <c r="AC123" s="953" t="e">
        <f t="shared" si="100"/>
        <v>#DIV/0!</v>
      </c>
      <c r="AD123" s="915"/>
      <c r="AE123" s="895"/>
      <c r="AF123" s="912"/>
      <c r="AG123" s="895"/>
      <c r="AH123" s="900" t="e">
        <f t="shared" si="101"/>
        <v>#DIV/0!</v>
      </c>
      <c r="AI123" s="953" t="e">
        <f t="shared" si="102"/>
        <v>#DIV/0!</v>
      </c>
      <c r="AJ123" s="915"/>
      <c r="AK123" s="895"/>
      <c r="AL123" s="912"/>
      <c r="AM123" s="895"/>
      <c r="AN123" s="913" t="e">
        <f t="shared" si="94"/>
        <v>#DIV/0!</v>
      </c>
      <c r="AO123" s="953" t="e">
        <f t="shared" si="95"/>
        <v>#DIV/0!</v>
      </c>
      <c r="AP123" s="915"/>
      <c r="AQ123" s="895"/>
      <c r="AR123" s="912"/>
      <c r="AS123" s="895"/>
      <c r="AT123" s="900" t="e">
        <f t="shared" si="103"/>
        <v>#DIV/0!</v>
      </c>
      <c r="AU123" s="953" t="e">
        <f t="shared" si="104"/>
        <v>#DIV/0!</v>
      </c>
      <c r="AV123" s="915"/>
      <c r="AW123" s="895"/>
      <c r="AX123" s="912"/>
    </row>
    <row r="124" spans="1:50" s="884" customFormat="1" ht="25.5" x14ac:dyDescent="0.25">
      <c r="A124" s="990">
        <v>4</v>
      </c>
      <c r="B124" s="904" t="s">
        <v>278</v>
      </c>
      <c r="C124" s="989" t="s">
        <v>279</v>
      </c>
      <c r="D124" s="907" t="s">
        <v>544</v>
      </c>
      <c r="E124" s="998" t="str">
        <f t="shared" si="105"/>
        <v>043001TTVE</v>
      </c>
      <c r="F124" s="907" t="s">
        <v>192</v>
      </c>
      <c r="G124" s="907">
        <v>36.03</v>
      </c>
      <c r="H124" s="908" t="s">
        <v>78</v>
      </c>
      <c r="I124" s="907" t="s">
        <v>116</v>
      </c>
      <c r="J124" s="905" t="s">
        <v>280</v>
      </c>
      <c r="K124" s="905" t="s">
        <v>319</v>
      </c>
      <c r="L124" s="949" t="s">
        <v>10</v>
      </c>
      <c r="M124" s="996">
        <v>1</v>
      </c>
      <c r="N124" s="348"/>
      <c r="O124" s="349"/>
      <c r="P124" s="951">
        <f t="shared" si="76"/>
        <v>0</v>
      </c>
      <c r="Q124" s="911">
        <f t="shared" si="96"/>
        <v>0</v>
      </c>
      <c r="R124" s="621"/>
      <c r="S124" s="622"/>
      <c r="T124" s="912"/>
      <c r="U124" s="895"/>
      <c r="V124" s="913" t="e">
        <f t="shared" si="97"/>
        <v>#DIV/0!</v>
      </c>
      <c r="W124" s="914" t="e">
        <f t="shared" si="98"/>
        <v>#DIV/0!</v>
      </c>
      <c r="X124" s="915"/>
      <c r="Y124" s="895"/>
      <c r="Z124" s="912"/>
      <c r="AA124" s="895"/>
      <c r="AB124" s="900" t="e">
        <f t="shared" si="99"/>
        <v>#DIV/0!</v>
      </c>
      <c r="AC124" s="953" t="e">
        <f t="shared" si="100"/>
        <v>#DIV/0!</v>
      </c>
      <c r="AD124" s="915"/>
      <c r="AE124" s="895"/>
      <c r="AF124" s="912"/>
      <c r="AG124" s="895"/>
      <c r="AH124" s="913" t="e">
        <f t="shared" si="101"/>
        <v>#DIV/0!</v>
      </c>
      <c r="AI124" s="953" t="e">
        <f t="shared" si="102"/>
        <v>#DIV/0!</v>
      </c>
      <c r="AJ124" s="915"/>
      <c r="AK124" s="895"/>
      <c r="AL124" s="912"/>
      <c r="AM124" s="895"/>
      <c r="AN124" s="900" t="e">
        <f t="shared" si="94"/>
        <v>#DIV/0!</v>
      </c>
      <c r="AO124" s="953" t="e">
        <f t="shared" si="95"/>
        <v>#DIV/0!</v>
      </c>
      <c r="AP124" s="915"/>
      <c r="AQ124" s="895"/>
      <c r="AR124" s="912"/>
      <c r="AS124" s="895"/>
      <c r="AT124" s="913" t="e">
        <f t="shared" si="103"/>
        <v>#DIV/0!</v>
      </c>
      <c r="AU124" s="953" t="e">
        <f t="shared" si="104"/>
        <v>#DIV/0!</v>
      </c>
      <c r="AV124" s="915"/>
      <c r="AW124" s="895"/>
      <c r="AX124" s="912"/>
    </row>
    <row r="125" spans="1:50" s="884" customFormat="1" ht="26.25" thickBot="1" x14ac:dyDescent="0.3">
      <c r="A125" s="954">
        <v>4</v>
      </c>
      <c r="B125" s="918" t="s">
        <v>278</v>
      </c>
      <c r="C125" s="999" t="s">
        <v>279</v>
      </c>
      <c r="D125" s="921" t="s">
        <v>544</v>
      </c>
      <c r="E125" s="920"/>
      <c r="F125" s="921" t="s">
        <v>192</v>
      </c>
      <c r="G125" s="921">
        <v>37.86</v>
      </c>
      <c r="H125" s="922" t="s">
        <v>78</v>
      </c>
      <c r="I125" s="921" t="s">
        <v>116</v>
      </c>
      <c r="J125" s="1000" t="s">
        <v>280</v>
      </c>
      <c r="K125" s="1000" t="s">
        <v>320</v>
      </c>
      <c r="L125" s="955" t="s">
        <v>10</v>
      </c>
      <c r="M125" s="956">
        <v>1</v>
      </c>
      <c r="N125" s="354"/>
      <c r="O125" s="355"/>
      <c r="P125" s="957">
        <f t="shared" si="76"/>
        <v>0</v>
      </c>
      <c r="Q125" s="925">
        <f t="shared" si="96"/>
        <v>0</v>
      </c>
      <c r="R125" s="625"/>
      <c r="S125" s="626"/>
      <c r="T125" s="926"/>
      <c r="U125" s="930"/>
      <c r="V125" s="927" t="e">
        <f t="shared" si="97"/>
        <v>#DIV/0!</v>
      </c>
      <c r="W125" s="928" t="e">
        <f t="shared" si="98"/>
        <v>#DIV/0!</v>
      </c>
      <c r="X125" s="929"/>
      <c r="Y125" s="930"/>
      <c r="Z125" s="926"/>
      <c r="AA125" s="930"/>
      <c r="AB125" s="927" t="e">
        <f t="shared" si="99"/>
        <v>#DIV/0!</v>
      </c>
      <c r="AC125" s="963" t="e">
        <f t="shared" si="100"/>
        <v>#DIV/0!</v>
      </c>
      <c r="AD125" s="929"/>
      <c r="AE125" s="930"/>
      <c r="AF125" s="926"/>
      <c r="AG125" s="930"/>
      <c r="AH125" s="927" t="e">
        <f t="shared" si="101"/>
        <v>#DIV/0!</v>
      </c>
      <c r="AI125" s="963" t="e">
        <f t="shared" si="102"/>
        <v>#DIV/0!</v>
      </c>
      <c r="AJ125" s="929"/>
      <c r="AK125" s="930"/>
      <c r="AL125" s="926"/>
      <c r="AM125" s="930"/>
      <c r="AN125" s="927" t="e">
        <f t="shared" si="94"/>
        <v>#DIV/0!</v>
      </c>
      <c r="AO125" s="963" t="e">
        <f t="shared" si="95"/>
        <v>#DIV/0!</v>
      </c>
      <c r="AP125" s="929"/>
      <c r="AQ125" s="930"/>
      <c r="AR125" s="926"/>
      <c r="AS125" s="930"/>
      <c r="AT125" s="927" t="e">
        <f t="shared" si="103"/>
        <v>#DIV/0!</v>
      </c>
      <c r="AU125" s="963" t="e">
        <f t="shared" si="104"/>
        <v>#DIV/0!</v>
      </c>
      <c r="AV125" s="929"/>
      <c r="AW125" s="930"/>
      <c r="AX125" s="926"/>
    </row>
    <row r="126" spans="1:50" s="884" customFormat="1" ht="12.75" x14ac:dyDescent="0.25">
      <c r="C126" s="1001"/>
      <c r="E126" s="1001"/>
      <c r="M126" s="1002"/>
      <c r="N126" s="1003"/>
      <c r="O126" s="1004"/>
      <c r="P126" s="1005">
        <f>SUM(P20:P125)</f>
        <v>0</v>
      </c>
      <c r="Q126" s="1005">
        <f t="shared" ref="Q126:AW126" si="106">SUM(Q20:Q125)</f>
        <v>0</v>
      </c>
      <c r="R126" s="1005">
        <f t="shared" si="106"/>
        <v>0</v>
      </c>
      <c r="S126" s="1005">
        <f t="shared" si="106"/>
        <v>0</v>
      </c>
      <c r="T126" s="1003"/>
      <c r="U126" s="1003"/>
      <c r="V126" s="1003" t="e">
        <f t="shared" si="106"/>
        <v>#DIV/0!</v>
      </c>
      <c r="W126" s="1003" t="e">
        <f t="shared" si="106"/>
        <v>#DIV/0!</v>
      </c>
      <c r="X126" s="1003" t="e">
        <f t="shared" si="106"/>
        <v>#DIV/0!</v>
      </c>
      <c r="Y126" s="1003" t="e">
        <f t="shared" si="106"/>
        <v>#DIV/0!</v>
      </c>
      <c r="Z126" s="1003"/>
      <c r="AA126" s="1003"/>
      <c r="AB126" s="1003" t="e">
        <f t="shared" si="106"/>
        <v>#DIV/0!</v>
      </c>
      <c r="AC126" s="1003" t="e">
        <f t="shared" si="106"/>
        <v>#DIV/0!</v>
      </c>
      <c r="AD126" s="1003" t="e">
        <f t="shared" si="106"/>
        <v>#DIV/0!</v>
      </c>
      <c r="AE126" s="1003" t="e">
        <f t="shared" si="106"/>
        <v>#DIV/0!</v>
      </c>
      <c r="AF126" s="1003"/>
      <c r="AG126" s="1003"/>
      <c r="AH126" s="1003" t="e">
        <f t="shared" si="106"/>
        <v>#DIV/0!</v>
      </c>
      <c r="AI126" s="1003" t="e">
        <f t="shared" si="106"/>
        <v>#DIV/0!</v>
      </c>
      <c r="AJ126" s="1003" t="e">
        <f t="shared" si="106"/>
        <v>#DIV/0!</v>
      </c>
      <c r="AK126" s="1003" t="e">
        <f t="shared" si="106"/>
        <v>#DIV/0!</v>
      </c>
      <c r="AL126" s="1003"/>
      <c r="AM126" s="1003"/>
      <c r="AN126" s="1003" t="e">
        <f t="shared" si="106"/>
        <v>#DIV/0!</v>
      </c>
      <c r="AO126" s="1003" t="e">
        <f t="shared" si="106"/>
        <v>#DIV/0!</v>
      </c>
      <c r="AP126" s="1003" t="e">
        <f t="shared" si="106"/>
        <v>#DIV/0!</v>
      </c>
      <c r="AQ126" s="1003" t="e">
        <f t="shared" si="106"/>
        <v>#DIV/0!</v>
      </c>
      <c r="AR126" s="1003"/>
      <c r="AS126" s="1003"/>
      <c r="AT126" s="1003" t="e">
        <f t="shared" si="106"/>
        <v>#DIV/0!</v>
      </c>
      <c r="AU126" s="1003" t="e">
        <f t="shared" si="106"/>
        <v>#DIV/0!</v>
      </c>
      <c r="AV126" s="1003" t="e">
        <f t="shared" si="106"/>
        <v>#DIV/0!</v>
      </c>
      <c r="AW126" s="1003" t="e">
        <f t="shared" si="106"/>
        <v>#DIV/0!</v>
      </c>
      <c r="AX126" s="1003"/>
    </row>
  </sheetData>
  <sheetProtection algorithmName="SHA-512" hashValue="jIHK2Wxt+9Tu4aQfOxd7iGmgEcYYDUugqYxubsy8mAeCPr3GH0Bec6UXvPF3L4tUS4YMlRScZGOd7ya0yN85XQ==" saltValue="G0XjZceKryl69Fd6W1DA8A==" spinCount="100000" sheet="1" objects="1" scenarios="1"/>
  <autoFilter ref="A19:AX65"/>
  <dataConsolidate/>
  <mergeCells count="316">
    <mergeCell ref="A1:C1"/>
    <mergeCell ref="AG20:AG125"/>
    <mergeCell ref="AM20:AM125"/>
    <mergeCell ref="AS20:AS125"/>
    <mergeCell ref="AV103:AV107"/>
    <mergeCell ref="AW103:AW107"/>
    <mergeCell ref="AX103:AX107"/>
    <mergeCell ref="AV109:AV110"/>
    <mergeCell ref="AW109:AW110"/>
    <mergeCell ref="AX109:AX110"/>
    <mergeCell ref="AV114:AV125"/>
    <mergeCell ref="AW114:AW125"/>
    <mergeCell ref="AX114:AX125"/>
    <mergeCell ref="AV92:AV93"/>
    <mergeCell ref="AW92:AW93"/>
    <mergeCell ref="AX92:AX93"/>
    <mergeCell ref="AV94:AV97"/>
    <mergeCell ref="AW94:AW97"/>
    <mergeCell ref="AX94:AX97"/>
    <mergeCell ref="AV100:AV101"/>
    <mergeCell ref="AW100:AW101"/>
    <mergeCell ref="AX100:AX101"/>
    <mergeCell ref="AV80:AV83"/>
    <mergeCell ref="AW80:AW83"/>
    <mergeCell ref="AX80:AX83"/>
    <mergeCell ref="AV40:AV47"/>
    <mergeCell ref="AW40:AW47"/>
    <mergeCell ref="AX40:AX47"/>
    <mergeCell ref="AV84:AV87"/>
    <mergeCell ref="AW84:AW87"/>
    <mergeCell ref="AX84:AX87"/>
    <mergeCell ref="AV88:AV91"/>
    <mergeCell ref="AW88:AW91"/>
    <mergeCell ref="AX88:AX91"/>
    <mergeCell ref="AV48:AV72"/>
    <mergeCell ref="AW48:AW72"/>
    <mergeCell ref="AX48:AX72"/>
    <mergeCell ref="AV73:AV75"/>
    <mergeCell ref="AW73:AW75"/>
    <mergeCell ref="AX73:AX75"/>
    <mergeCell ref="AV76:AV79"/>
    <mergeCell ref="AW76:AW79"/>
    <mergeCell ref="AX76:AX79"/>
    <mergeCell ref="AV20:AV30"/>
    <mergeCell ref="AW20:AW30"/>
    <mergeCell ref="AX20:AX30"/>
    <mergeCell ref="AV31:AV35"/>
    <mergeCell ref="AW31:AW35"/>
    <mergeCell ref="AX31:AX35"/>
    <mergeCell ref="AV36:AV39"/>
    <mergeCell ref="AW36:AW39"/>
    <mergeCell ref="AX36:AX39"/>
    <mergeCell ref="AP103:AP107"/>
    <mergeCell ref="AQ103:AQ107"/>
    <mergeCell ref="AR103:AR107"/>
    <mergeCell ref="AP109:AP110"/>
    <mergeCell ref="AQ109:AQ110"/>
    <mergeCell ref="AR109:AR110"/>
    <mergeCell ref="AP114:AP125"/>
    <mergeCell ref="AQ114:AQ125"/>
    <mergeCell ref="AR114:AR125"/>
    <mergeCell ref="AP92:AP93"/>
    <mergeCell ref="AQ92:AQ93"/>
    <mergeCell ref="AR92:AR93"/>
    <mergeCell ref="AP94:AP97"/>
    <mergeCell ref="AQ94:AQ97"/>
    <mergeCell ref="AR94:AR97"/>
    <mergeCell ref="AP100:AP101"/>
    <mergeCell ref="AQ100:AQ101"/>
    <mergeCell ref="AR100:AR101"/>
    <mergeCell ref="AP80:AP83"/>
    <mergeCell ref="AQ80:AQ83"/>
    <mergeCell ref="AR80:AR83"/>
    <mergeCell ref="AP84:AP87"/>
    <mergeCell ref="AQ84:AQ87"/>
    <mergeCell ref="AR84:AR87"/>
    <mergeCell ref="AP88:AP91"/>
    <mergeCell ref="AQ88:AQ91"/>
    <mergeCell ref="AR88:AR91"/>
    <mergeCell ref="AP40:AP47"/>
    <mergeCell ref="AQ40:AQ47"/>
    <mergeCell ref="AR40:AR47"/>
    <mergeCell ref="AP73:AP75"/>
    <mergeCell ref="AQ73:AQ75"/>
    <mergeCell ref="AR73:AR75"/>
    <mergeCell ref="AP76:AP79"/>
    <mergeCell ref="AQ76:AQ79"/>
    <mergeCell ref="AR76:AR79"/>
    <mergeCell ref="AP20:AP30"/>
    <mergeCell ref="AQ20:AQ30"/>
    <mergeCell ref="AR20:AR30"/>
    <mergeCell ref="AP31:AP35"/>
    <mergeCell ref="AQ31:AQ35"/>
    <mergeCell ref="AR31:AR35"/>
    <mergeCell ref="AP36:AP39"/>
    <mergeCell ref="AQ36:AQ39"/>
    <mergeCell ref="AR36:AR39"/>
    <mergeCell ref="AJ103:AJ107"/>
    <mergeCell ref="AK103:AK107"/>
    <mergeCell ref="AL103:AL107"/>
    <mergeCell ref="AJ109:AJ110"/>
    <mergeCell ref="AK109:AK110"/>
    <mergeCell ref="AL109:AL110"/>
    <mergeCell ref="AJ114:AJ125"/>
    <mergeCell ref="AK114:AK125"/>
    <mergeCell ref="AL114:AL125"/>
    <mergeCell ref="AJ92:AJ93"/>
    <mergeCell ref="AK92:AK93"/>
    <mergeCell ref="AL92:AL93"/>
    <mergeCell ref="AJ94:AJ97"/>
    <mergeCell ref="AK94:AK97"/>
    <mergeCell ref="AL94:AL97"/>
    <mergeCell ref="AJ100:AJ101"/>
    <mergeCell ref="AK100:AK101"/>
    <mergeCell ref="AL100:AL101"/>
    <mergeCell ref="AJ80:AJ83"/>
    <mergeCell ref="AK80:AK83"/>
    <mergeCell ref="AL80:AL83"/>
    <mergeCell ref="AJ84:AJ87"/>
    <mergeCell ref="AK84:AK87"/>
    <mergeCell ref="AL84:AL87"/>
    <mergeCell ref="AJ88:AJ91"/>
    <mergeCell ref="AK88:AK91"/>
    <mergeCell ref="AL88:AL91"/>
    <mergeCell ref="AJ40:AJ47"/>
    <mergeCell ref="AK40:AK47"/>
    <mergeCell ref="AL40:AL47"/>
    <mergeCell ref="AJ73:AJ75"/>
    <mergeCell ref="AK73:AK75"/>
    <mergeCell ref="AL73:AL75"/>
    <mergeCell ref="AJ76:AJ79"/>
    <mergeCell ref="AK76:AK79"/>
    <mergeCell ref="AL76:AL79"/>
    <mergeCell ref="AJ20:AJ30"/>
    <mergeCell ref="AK20:AK30"/>
    <mergeCell ref="AL20:AL30"/>
    <mergeCell ref="AJ31:AJ35"/>
    <mergeCell ref="AK31:AK35"/>
    <mergeCell ref="AL31:AL35"/>
    <mergeCell ref="AJ36:AJ39"/>
    <mergeCell ref="AK36:AK39"/>
    <mergeCell ref="AL36:AL39"/>
    <mergeCell ref="AD103:AD107"/>
    <mergeCell ref="AE103:AE107"/>
    <mergeCell ref="AF103:AF107"/>
    <mergeCell ref="AD109:AD110"/>
    <mergeCell ref="AE109:AE110"/>
    <mergeCell ref="AF109:AF110"/>
    <mergeCell ref="AD114:AD125"/>
    <mergeCell ref="AE114:AE125"/>
    <mergeCell ref="AF114:AF125"/>
    <mergeCell ref="AD92:AD93"/>
    <mergeCell ref="AE92:AE93"/>
    <mergeCell ref="AF92:AF93"/>
    <mergeCell ref="AD94:AD97"/>
    <mergeCell ref="AE94:AE97"/>
    <mergeCell ref="AF94:AF97"/>
    <mergeCell ref="AD100:AD101"/>
    <mergeCell ref="AE100:AE101"/>
    <mergeCell ref="AF100:AF101"/>
    <mergeCell ref="AD80:AD83"/>
    <mergeCell ref="AE80:AE83"/>
    <mergeCell ref="AF80:AF83"/>
    <mergeCell ref="AD84:AD87"/>
    <mergeCell ref="AE84:AE87"/>
    <mergeCell ref="AF84:AF87"/>
    <mergeCell ref="AD88:AD91"/>
    <mergeCell ref="AE88:AE91"/>
    <mergeCell ref="AF88:AF91"/>
    <mergeCell ref="X114:X125"/>
    <mergeCell ref="Y114:Y125"/>
    <mergeCell ref="Z114:Z125"/>
    <mergeCell ref="AD20:AD30"/>
    <mergeCell ref="AE20:AE30"/>
    <mergeCell ref="AF20:AF30"/>
    <mergeCell ref="AD31:AD35"/>
    <mergeCell ref="AE31:AE35"/>
    <mergeCell ref="AF31:AF35"/>
    <mergeCell ref="AD36:AD39"/>
    <mergeCell ref="AE36:AE39"/>
    <mergeCell ref="AF36:AF39"/>
    <mergeCell ref="AD40:AD47"/>
    <mergeCell ref="AE40:AE47"/>
    <mergeCell ref="AF40:AF47"/>
    <mergeCell ref="AD48:AD72"/>
    <mergeCell ref="AE48:AE72"/>
    <mergeCell ref="AF48:AF72"/>
    <mergeCell ref="AD73:AD75"/>
    <mergeCell ref="AE73:AE75"/>
    <mergeCell ref="AF73:AF75"/>
    <mergeCell ref="AD76:AD79"/>
    <mergeCell ref="AE76:AE79"/>
    <mergeCell ref="AF76:AF79"/>
    <mergeCell ref="S114:S125"/>
    <mergeCell ref="T114:T125"/>
    <mergeCell ref="X20:X30"/>
    <mergeCell ref="Y20:Y30"/>
    <mergeCell ref="Z20:Z30"/>
    <mergeCell ref="X31:X35"/>
    <mergeCell ref="Y31:Y35"/>
    <mergeCell ref="Z31:Z35"/>
    <mergeCell ref="X36:X39"/>
    <mergeCell ref="Y36:Y39"/>
    <mergeCell ref="Z36:Z39"/>
    <mergeCell ref="Z84:Z87"/>
    <mergeCell ref="X88:X91"/>
    <mergeCell ref="Y88:Y91"/>
    <mergeCell ref="Z88:Z91"/>
    <mergeCell ref="X92:X93"/>
    <mergeCell ref="Y92:Y93"/>
    <mergeCell ref="Z92:Z93"/>
    <mergeCell ref="X94:X97"/>
    <mergeCell ref="Y94:Y97"/>
    <mergeCell ref="Z94:Z97"/>
    <mergeCell ref="X84:X87"/>
    <mergeCell ref="Y84:Y87"/>
    <mergeCell ref="X100:X101"/>
    <mergeCell ref="S94:S97"/>
    <mergeCell ref="T94:T97"/>
    <mergeCell ref="R100:R101"/>
    <mergeCell ref="S100:S101"/>
    <mergeCell ref="T100:T101"/>
    <mergeCell ref="R103:R107"/>
    <mergeCell ref="S103:S107"/>
    <mergeCell ref="T103:T107"/>
    <mergeCell ref="R109:R110"/>
    <mergeCell ref="S109:S110"/>
    <mergeCell ref="T109:T110"/>
    <mergeCell ref="S80:S83"/>
    <mergeCell ref="S84:S87"/>
    <mergeCell ref="T84:T87"/>
    <mergeCell ref="R88:R91"/>
    <mergeCell ref="S88:S91"/>
    <mergeCell ref="T88:T91"/>
    <mergeCell ref="R92:R93"/>
    <mergeCell ref="S92:S93"/>
    <mergeCell ref="T92:T93"/>
    <mergeCell ref="E124:E125"/>
    <mergeCell ref="E31:E35"/>
    <mergeCell ref="E36:E39"/>
    <mergeCell ref="E40:E47"/>
    <mergeCell ref="E48:E72"/>
    <mergeCell ref="E73:E75"/>
    <mergeCell ref="E76:E79"/>
    <mergeCell ref="E80:E83"/>
    <mergeCell ref="R20:R30"/>
    <mergeCell ref="R31:R35"/>
    <mergeCell ref="R36:R39"/>
    <mergeCell ref="R40:R47"/>
    <mergeCell ref="R48:R72"/>
    <mergeCell ref="R73:R75"/>
    <mergeCell ref="R76:R79"/>
    <mergeCell ref="R80:R83"/>
    <mergeCell ref="R94:R97"/>
    <mergeCell ref="R114:R125"/>
    <mergeCell ref="R84:R87"/>
    <mergeCell ref="E84:E87"/>
    <mergeCell ref="E88:E91"/>
    <mergeCell ref="E92:E93"/>
    <mergeCell ref="E94:E97"/>
    <mergeCell ref="E100:E101"/>
    <mergeCell ref="E103:E107"/>
    <mergeCell ref="E109:E110"/>
    <mergeCell ref="E114:E122"/>
    <mergeCell ref="AJ48:AJ72"/>
    <mergeCell ref="AK48:AK72"/>
    <mergeCell ref="AL48:AL72"/>
    <mergeCell ref="AP48:AP72"/>
    <mergeCell ref="AQ48:AQ72"/>
    <mergeCell ref="AR48:AR72"/>
    <mergeCell ref="U20:U125"/>
    <mergeCell ref="AA20:AA125"/>
    <mergeCell ref="T20:T30"/>
    <mergeCell ref="T31:T35"/>
    <mergeCell ref="T36:T39"/>
    <mergeCell ref="T40:T47"/>
    <mergeCell ref="T48:T72"/>
    <mergeCell ref="T73:T75"/>
    <mergeCell ref="T76:T79"/>
    <mergeCell ref="T80:T83"/>
    <mergeCell ref="Y100:Y101"/>
    <mergeCell ref="Z100:Z101"/>
    <mergeCell ref="X103:X107"/>
    <mergeCell ref="Y103:Y107"/>
    <mergeCell ref="Z103:Z107"/>
    <mergeCell ref="X109:X110"/>
    <mergeCell ref="Y109:Y110"/>
    <mergeCell ref="Z109:Z110"/>
    <mergeCell ref="X80:X83"/>
    <mergeCell ref="Y80:Y83"/>
    <mergeCell ref="Z80:Z83"/>
    <mergeCell ref="X40:X47"/>
    <mergeCell ref="Y40:Y47"/>
    <mergeCell ref="Z40:Z47"/>
    <mergeCell ref="X48:X72"/>
    <mergeCell ref="Y48:Y72"/>
    <mergeCell ref="Z48:Z72"/>
    <mergeCell ref="A2:C2"/>
    <mergeCell ref="A4:C4"/>
    <mergeCell ref="A6:B6"/>
    <mergeCell ref="A7:C7"/>
    <mergeCell ref="N18:O18"/>
    <mergeCell ref="X73:X75"/>
    <mergeCell ref="Y73:Y75"/>
    <mergeCell ref="Z73:Z75"/>
    <mergeCell ref="X76:X79"/>
    <mergeCell ref="Y76:Y79"/>
    <mergeCell ref="Z76:Z79"/>
    <mergeCell ref="E20:E30"/>
    <mergeCell ref="S20:S30"/>
    <mergeCell ref="S31:S35"/>
    <mergeCell ref="S36:S39"/>
    <mergeCell ref="S40:S47"/>
    <mergeCell ref="S48:S72"/>
    <mergeCell ref="S73:S75"/>
    <mergeCell ref="S76:S79"/>
  </mergeCells>
  <conditionalFormatting sqref="G20:G30">
    <cfRule type="expression" dxfId="36" priority="168">
      <formula>ISBLANK(#REF!)</formula>
    </cfRule>
  </conditionalFormatting>
  <conditionalFormatting sqref="G58:G61">
    <cfRule type="expression" dxfId="35" priority="142">
      <formula>ISBLANK(#REF!)</formula>
    </cfRule>
  </conditionalFormatting>
  <conditionalFormatting sqref="G34:G47 J99:K121">
    <cfRule type="expression" dxfId="34" priority="141">
      <formula>ISBLANK(#REF!)</formula>
    </cfRule>
  </conditionalFormatting>
  <conditionalFormatting sqref="G32:G33 J20:K47">
    <cfRule type="expression" dxfId="33" priority="139">
      <formula>ISBLANK(#REF!)</formula>
    </cfRule>
  </conditionalFormatting>
  <conditionalFormatting sqref="G51:G52 G54:G56">
    <cfRule type="expression" dxfId="32" priority="130">
      <formula>ISBLANK(#REF!)</formula>
    </cfRule>
  </conditionalFormatting>
  <conditionalFormatting sqref="G57">
    <cfRule type="expression" dxfId="31" priority="129">
      <formula>ISBLANK(#REF!)</formula>
    </cfRule>
  </conditionalFormatting>
  <conditionalFormatting sqref="G31">
    <cfRule type="expression" dxfId="30" priority="102">
      <formula>ISBLANK(#REF!)</formula>
    </cfRule>
  </conditionalFormatting>
  <conditionalFormatting sqref="K76">
    <cfRule type="expression" dxfId="29" priority="22">
      <formula>ISBLANK(#REF!)</formula>
    </cfRule>
  </conditionalFormatting>
  <conditionalFormatting sqref="J76">
    <cfRule type="expression" dxfId="28" priority="24">
      <formula>ISBLANK(#REF!)</formula>
    </cfRule>
  </conditionalFormatting>
  <conditionalFormatting sqref="K77:K78">
    <cfRule type="expression" dxfId="27" priority="23">
      <formula>ISBLANK(#REF!)</formula>
    </cfRule>
  </conditionalFormatting>
  <conditionalFormatting sqref="K85:K86 K81:K82">
    <cfRule type="expression" dxfId="26" priority="18">
      <formula>ISBLANK(#REF!)</formula>
    </cfRule>
  </conditionalFormatting>
  <conditionalFormatting sqref="J88">
    <cfRule type="expression" dxfId="25" priority="14">
      <formula>ISBLANK(#REF!)</formula>
    </cfRule>
  </conditionalFormatting>
  <conditionalFormatting sqref="J89:J91">
    <cfRule type="expression" dxfId="24" priority="15">
      <formula>ISBLANK(#REF!)</formula>
    </cfRule>
  </conditionalFormatting>
  <conditionalFormatting sqref="J94:K94 K95:K97">
    <cfRule type="expression" dxfId="23" priority="10">
      <formula>ISBLANK(#REF!)</formula>
    </cfRule>
  </conditionalFormatting>
  <conditionalFormatting sqref="J93:K93">
    <cfRule type="expression" dxfId="22" priority="11">
      <formula>ISBLANK(#REF!)</formula>
    </cfRule>
  </conditionalFormatting>
  <conditionalFormatting sqref="G53">
    <cfRule type="expression" dxfId="21" priority="76">
      <formula>ISBLANK(#REF!)</formula>
    </cfRule>
  </conditionalFormatting>
  <conditionalFormatting sqref="J96">
    <cfRule type="expression" dxfId="20" priority="7">
      <formula>ISBLANK(#REF!)</formula>
    </cfRule>
  </conditionalFormatting>
  <conditionalFormatting sqref="J97">
    <cfRule type="expression" dxfId="19" priority="6">
      <formula>ISBLANK(#REF!)</formula>
    </cfRule>
  </conditionalFormatting>
  <conditionalFormatting sqref="J98 J67:J69 K67:K68 J70:K72 J74:K75 J51:K66 J92:K92">
    <cfRule type="expression" dxfId="18" priority="29">
      <formula>ISBLANK(#REF!)</formula>
    </cfRule>
  </conditionalFormatting>
  <conditionalFormatting sqref="K98">
    <cfRule type="expression" dxfId="17" priority="34">
      <formula>ISBLANK(#REF!)</formula>
    </cfRule>
  </conditionalFormatting>
  <conditionalFormatting sqref="K69">
    <cfRule type="expression" dxfId="16" priority="28">
      <formula>ISBLANK(#REF!)</formula>
    </cfRule>
  </conditionalFormatting>
  <conditionalFormatting sqref="J73:K73">
    <cfRule type="expression" dxfId="15" priority="27">
      <formula>ISBLANK(#REF!)</formula>
    </cfRule>
  </conditionalFormatting>
  <conditionalFormatting sqref="K79">
    <cfRule type="expression" dxfId="14" priority="26">
      <formula>ISBLANK(#REF!)</formula>
    </cfRule>
  </conditionalFormatting>
  <conditionalFormatting sqref="J77:J79">
    <cfRule type="expression" dxfId="13" priority="25">
      <formula>ISBLANK(#REF!)</formula>
    </cfRule>
  </conditionalFormatting>
  <conditionalFormatting sqref="K91">
    <cfRule type="expression" dxfId="12" priority="16">
      <formula>ISBLANK(#REF!)</formula>
    </cfRule>
  </conditionalFormatting>
  <conditionalFormatting sqref="K87 K83">
    <cfRule type="expression" dxfId="11" priority="21">
      <formula>ISBLANK(#REF!)</formula>
    </cfRule>
  </conditionalFormatting>
  <conditionalFormatting sqref="K88">
    <cfRule type="expression" dxfId="10" priority="12">
      <formula>ISBLANK(#REF!)</formula>
    </cfRule>
  </conditionalFormatting>
  <conditionalFormatting sqref="K89:K90">
    <cfRule type="expression" dxfId="9" priority="13">
      <formula>ISBLANK(#REF!)</formula>
    </cfRule>
  </conditionalFormatting>
  <conditionalFormatting sqref="J85:J87 J81:J83">
    <cfRule type="expression" dxfId="8" priority="20">
      <formula>ISBLANK(#REF!)</formula>
    </cfRule>
  </conditionalFormatting>
  <conditionalFormatting sqref="J84 J80">
    <cfRule type="expression" dxfId="7" priority="19">
      <formula>ISBLANK(#REF!)</formula>
    </cfRule>
  </conditionalFormatting>
  <conditionalFormatting sqref="K84 K80">
    <cfRule type="expression" dxfId="6" priority="17">
      <formula>ISBLANK(#REF!)</formula>
    </cfRule>
  </conditionalFormatting>
  <conditionalFormatting sqref="J95">
    <cfRule type="expression" dxfId="5" priority="8">
      <formula>ISBLANK(#REF!)</formula>
    </cfRule>
  </conditionalFormatting>
  <conditionalFormatting sqref="G48:G50">
    <cfRule type="expression" dxfId="4" priority="5">
      <formula>ISBLANK(#REF!)</formula>
    </cfRule>
  </conditionalFormatting>
  <conditionalFormatting sqref="J48:K50">
    <cfRule type="expression" dxfId="3" priority="4">
      <formula>ISBLANK(#REF!)</formula>
    </cfRule>
  </conditionalFormatting>
  <conditionalFormatting sqref="J122:K122">
    <cfRule type="expression" dxfId="2" priority="3">
      <formula>ISBLANK(#REF!)</formula>
    </cfRule>
  </conditionalFormatting>
  <conditionalFormatting sqref="J123:K123">
    <cfRule type="expression" dxfId="1" priority="2">
      <formula>ISBLANK(#REF!)</formula>
    </cfRule>
  </conditionalFormatting>
  <conditionalFormatting sqref="J124:K125">
    <cfRule type="expression" dxfId="0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Liste_D!$J$2:$J$24</xm:f>
          </x14:formula1>
          <xm:sqref>F20:F125</xm:sqref>
        </x14:dataValidation>
        <x14:dataValidation type="list" allowBlank="1" showInputMessage="1" showErrorMessage="1">
          <x14:formula1>
            <xm:f>Liste_D!$A$2:$A$17</xm:f>
          </x14:formula1>
          <xm:sqref>H20:H125</xm:sqref>
        </x14:dataValidation>
        <x14:dataValidation type="list" allowBlank="1" showInputMessage="1" showErrorMessage="1">
          <x14:formula1>
            <xm:f>Liste_D!$B$2:$B$62</xm:f>
          </x14:formula1>
          <xm:sqref>I20:I125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zoomScale="85" zoomScaleNormal="85" workbookViewId="0">
      <selection activeCell="G24" sqref="A1:XFD1048576"/>
    </sheetView>
  </sheetViews>
  <sheetFormatPr baseColWidth="10" defaultColWidth="10.85546875" defaultRowHeight="14.25" x14ac:dyDescent="0.2"/>
  <cols>
    <col min="1" max="1" width="22.28515625" style="1009" customWidth="1"/>
    <col min="2" max="2" width="21.7109375" style="1035" customWidth="1"/>
    <col min="3" max="3" width="21.85546875" style="1026" customWidth="1"/>
    <col min="4" max="4" width="10.85546875" style="1009"/>
    <col min="5" max="6" width="16.42578125" style="1009" customWidth="1"/>
    <col min="7" max="7" width="20.28515625" style="1009" bestFit="1" customWidth="1"/>
    <col min="8" max="8" width="16.42578125" style="1009" customWidth="1"/>
    <col min="9" max="9" width="17.85546875" style="1009" customWidth="1"/>
    <col min="10" max="10" width="22.140625" style="1009" customWidth="1"/>
    <col min="11" max="16384" width="10.85546875" style="1009"/>
  </cols>
  <sheetData>
    <row r="1" spans="1:12" ht="34.5" thickBot="1" x14ac:dyDescent="0.25">
      <c r="A1" s="1007" t="s">
        <v>6</v>
      </c>
      <c r="B1" s="1007" t="s">
        <v>5</v>
      </c>
      <c r="C1" s="1008" t="s">
        <v>66</v>
      </c>
      <c r="E1" s="1010" t="s">
        <v>128</v>
      </c>
      <c r="F1" s="1011" t="s">
        <v>129</v>
      </c>
      <c r="G1" s="1011" t="s">
        <v>147</v>
      </c>
      <c r="H1" s="1011" t="s">
        <v>127</v>
      </c>
      <c r="I1" s="1012" t="s">
        <v>130</v>
      </c>
      <c r="J1" s="1013" t="s">
        <v>171</v>
      </c>
    </row>
    <row r="2" spans="1:12" x14ac:dyDescent="0.2">
      <c r="A2" s="1014" t="s">
        <v>20</v>
      </c>
      <c r="B2" s="1015" t="s">
        <v>67</v>
      </c>
      <c r="C2" s="1014"/>
      <c r="E2" s="1016" t="s">
        <v>132</v>
      </c>
      <c r="F2" s="1017" t="s">
        <v>136</v>
      </c>
      <c r="G2" s="1017" t="s">
        <v>148</v>
      </c>
      <c r="H2" s="1017" t="s">
        <v>161</v>
      </c>
      <c r="I2" s="1018" t="s">
        <v>155</v>
      </c>
      <c r="J2" s="1019" t="s">
        <v>195</v>
      </c>
      <c r="L2" s="1017" t="s">
        <v>172</v>
      </c>
    </row>
    <row r="3" spans="1:12" x14ac:dyDescent="0.2">
      <c r="A3" s="1014" t="s">
        <v>19</v>
      </c>
      <c r="B3" s="1015" t="s">
        <v>68</v>
      </c>
      <c r="C3" s="1014"/>
      <c r="E3" s="1020" t="s">
        <v>133</v>
      </c>
      <c r="F3" s="1021" t="s">
        <v>137</v>
      </c>
      <c r="G3" s="1021" t="s">
        <v>149</v>
      </c>
      <c r="H3" s="1021" t="s">
        <v>138</v>
      </c>
      <c r="I3" s="1022" t="s">
        <v>158</v>
      </c>
      <c r="J3" s="1023" t="s">
        <v>196</v>
      </c>
      <c r="L3" s="1021" t="s">
        <v>173</v>
      </c>
    </row>
    <row r="4" spans="1:12" x14ac:dyDescent="0.2">
      <c r="A4" s="1014" t="s">
        <v>69</v>
      </c>
      <c r="B4" s="1015" t="s">
        <v>70</v>
      </c>
      <c r="C4" s="1014"/>
      <c r="E4" s="1020" t="s">
        <v>134</v>
      </c>
      <c r="F4" s="1021"/>
      <c r="G4" s="1021" t="s">
        <v>150</v>
      </c>
      <c r="H4" s="1021" t="s">
        <v>146</v>
      </c>
      <c r="I4" s="1022" t="s">
        <v>159</v>
      </c>
      <c r="J4" s="1023" t="s">
        <v>197</v>
      </c>
      <c r="L4" s="1021" t="s">
        <v>174</v>
      </c>
    </row>
    <row r="5" spans="1:12" x14ac:dyDescent="0.2">
      <c r="A5" s="1014" t="s">
        <v>19</v>
      </c>
      <c r="B5" s="1015" t="s">
        <v>71</v>
      </c>
      <c r="C5" s="1014"/>
      <c r="E5" s="1020" t="s">
        <v>135</v>
      </c>
      <c r="F5" s="1021"/>
      <c r="G5" s="1021" t="s">
        <v>151</v>
      </c>
      <c r="H5" s="1021" t="s">
        <v>139</v>
      </c>
      <c r="J5" s="1023" t="s">
        <v>198</v>
      </c>
      <c r="L5" s="1021" t="s">
        <v>175</v>
      </c>
    </row>
    <row r="6" spans="1:12" x14ac:dyDescent="0.2">
      <c r="A6" s="1014" t="s">
        <v>72</v>
      </c>
      <c r="B6" s="1015" t="s">
        <v>73</v>
      </c>
      <c r="C6" s="1014"/>
      <c r="E6" s="1020"/>
      <c r="F6" s="1021"/>
      <c r="G6" s="1021" t="s">
        <v>152</v>
      </c>
      <c r="H6" s="1021" t="s">
        <v>140</v>
      </c>
      <c r="I6" s="1022" t="s">
        <v>527</v>
      </c>
      <c r="J6" s="1023" t="s">
        <v>199</v>
      </c>
      <c r="L6" s="1024" t="s">
        <v>176</v>
      </c>
    </row>
    <row r="7" spans="1:12" x14ac:dyDescent="0.2">
      <c r="A7" s="1014" t="s">
        <v>74</v>
      </c>
      <c r="B7" s="1025" t="s">
        <v>75</v>
      </c>
      <c r="C7" s="1014"/>
      <c r="E7" s="1020"/>
      <c r="F7" s="1021"/>
      <c r="G7" s="1021" t="s">
        <v>167</v>
      </c>
      <c r="H7" s="1021" t="s">
        <v>141</v>
      </c>
      <c r="I7" s="1022" t="s">
        <v>156</v>
      </c>
      <c r="J7" s="1023" t="s">
        <v>200</v>
      </c>
      <c r="L7" s="1021" t="s">
        <v>177</v>
      </c>
    </row>
    <row r="8" spans="1:12" x14ac:dyDescent="0.2">
      <c r="A8" s="1014" t="s">
        <v>76</v>
      </c>
      <c r="B8" s="1025" t="s">
        <v>77</v>
      </c>
      <c r="C8" s="1014"/>
      <c r="E8" s="1020"/>
      <c r="F8" s="1021"/>
      <c r="G8" s="1021" t="s">
        <v>153</v>
      </c>
      <c r="H8" s="1021" t="s">
        <v>142</v>
      </c>
      <c r="I8" s="1022" t="s">
        <v>160</v>
      </c>
      <c r="J8" s="1023" t="s">
        <v>201</v>
      </c>
      <c r="L8" s="1021" t="s">
        <v>178</v>
      </c>
    </row>
    <row r="9" spans="1:12" x14ac:dyDescent="0.2">
      <c r="A9" s="1014" t="s">
        <v>78</v>
      </c>
      <c r="B9" s="1015" t="s">
        <v>79</v>
      </c>
      <c r="C9" s="1014"/>
      <c r="E9" s="1020"/>
      <c r="F9" s="1021"/>
      <c r="G9" s="1021" t="s">
        <v>154</v>
      </c>
      <c r="H9" s="1021" t="s">
        <v>143</v>
      </c>
      <c r="I9" s="1022" t="s">
        <v>169</v>
      </c>
      <c r="J9" s="1023" t="s">
        <v>202</v>
      </c>
      <c r="L9" s="1021" t="s">
        <v>179</v>
      </c>
    </row>
    <row r="10" spans="1:12" x14ac:dyDescent="0.2">
      <c r="A10" s="1014" t="s">
        <v>80</v>
      </c>
      <c r="B10" s="1015" t="s">
        <v>81</v>
      </c>
      <c r="C10" s="1014" t="s">
        <v>82</v>
      </c>
      <c r="E10" s="1020"/>
      <c r="F10" s="1021"/>
      <c r="G10" s="1021" t="s">
        <v>166</v>
      </c>
      <c r="H10" s="1021" t="s">
        <v>144</v>
      </c>
      <c r="I10" s="1022" t="s">
        <v>157</v>
      </c>
      <c r="J10" s="1023" t="s">
        <v>203</v>
      </c>
      <c r="L10" s="1021" t="s">
        <v>180</v>
      </c>
    </row>
    <row r="11" spans="1:12" x14ac:dyDescent="0.2">
      <c r="A11" s="1014" t="s">
        <v>12</v>
      </c>
      <c r="B11" s="1015" t="s">
        <v>83</v>
      </c>
      <c r="E11" s="1020"/>
      <c r="F11" s="1021"/>
      <c r="G11" s="1021" t="s">
        <v>163</v>
      </c>
      <c r="H11" s="1021" t="s">
        <v>145</v>
      </c>
      <c r="J11" s="1023" t="s">
        <v>204</v>
      </c>
      <c r="L11" s="1021" t="s">
        <v>181</v>
      </c>
    </row>
    <row r="12" spans="1:12" x14ac:dyDescent="0.2">
      <c r="A12" s="1027"/>
      <c r="B12" s="1015"/>
      <c r="E12" s="1020"/>
      <c r="F12" s="1021"/>
      <c r="G12" s="1021" t="s">
        <v>529</v>
      </c>
      <c r="H12" s="1021"/>
      <c r="J12" s="1023"/>
      <c r="L12" s="1021"/>
    </row>
    <row r="13" spans="1:12" x14ac:dyDescent="0.2">
      <c r="B13" s="1015" t="s">
        <v>84</v>
      </c>
      <c r="C13" s="1014"/>
      <c r="E13" s="1020"/>
      <c r="F13" s="1021"/>
      <c r="G13" s="1021" t="s">
        <v>164</v>
      </c>
      <c r="H13" s="1021"/>
      <c r="I13" s="1022" t="s">
        <v>168</v>
      </c>
      <c r="J13" s="1023" t="s">
        <v>205</v>
      </c>
      <c r="L13" s="1024" t="s">
        <v>183</v>
      </c>
    </row>
    <row r="14" spans="1:12" x14ac:dyDescent="0.2">
      <c r="A14" s="1014"/>
      <c r="B14" s="1015" t="s">
        <v>85</v>
      </c>
      <c r="C14" s="1014"/>
      <c r="E14" s="1020"/>
      <c r="F14" s="1021"/>
      <c r="G14" s="1021"/>
      <c r="H14" s="1021"/>
      <c r="I14" s="1022" t="s">
        <v>528</v>
      </c>
      <c r="J14" s="1023" t="s">
        <v>206</v>
      </c>
      <c r="L14" s="1021" t="s">
        <v>184</v>
      </c>
    </row>
    <row r="15" spans="1:12" x14ac:dyDescent="0.2">
      <c r="A15" s="1014"/>
      <c r="B15" s="1015" t="s">
        <v>86</v>
      </c>
      <c r="C15" s="1014"/>
      <c r="E15" s="1020"/>
      <c r="F15" s="1021"/>
      <c r="G15" s="1021"/>
      <c r="H15" s="1021"/>
      <c r="I15" s="1022" t="s">
        <v>165</v>
      </c>
      <c r="J15" s="1023" t="s">
        <v>207</v>
      </c>
      <c r="L15" s="1021" t="s">
        <v>185</v>
      </c>
    </row>
    <row r="16" spans="1:12" x14ac:dyDescent="0.2">
      <c r="A16" s="1014"/>
      <c r="B16" s="1015" t="s">
        <v>87</v>
      </c>
      <c r="C16" s="1014"/>
      <c r="E16" s="1020"/>
      <c r="F16" s="1021"/>
      <c r="G16" s="1021"/>
      <c r="H16" s="1021"/>
      <c r="I16" s="1022"/>
      <c r="J16" s="1023"/>
      <c r="L16" s="1021" t="s">
        <v>186</v>
      </c>
    </row>
    <row r="17" spans="1:12" x14ac:dyDescent="0.2">
      <c r="A17" s="1014"/>
      <c r="B17" s="1015" t="s">
        <v>88</v>
      </c>
      <c r="C17" s="1014"/>
      <c r="E17" s="1020"/>
      <c r="F17" s="1021"/>
      <c r="G17" s="1021"/>
      <c r="H17" s="1021"/>
      <c r="I17" s="1022"/>
      <c r="J17" s="1023" t="s">
        <v>208</v>
      </c>
      <c r="L17" s="1021" t="s">
        <v>187</v>
      </c>
    </row>
    <row r="18" spans="1:12" ht="15" thickBot="1" x14ac:dyDescent="0.25">
      <c r="A18" s="1014"/>
      <c r="B18" s="1015" t="s">
        <v>89</v>
      </c>
      <c r="C18" s="1014"/>
      <c r="E18" s="1028"/>
      <c r="F18" s="1029"/>
      <c r="G18" s="1029"/>
      <c r="H18" s="1029"/>
      <c r="I18" s="1030"/>
      <c r="J18" s="1023" t="s">
        <v>209</v>
      </c>
      <c r="L18" s="1021" t="s">
        <v>188</v>
      </c>
    </row>
    <row r="19" spans="1:12" x14ac:dyDescent="0.2">
      <c r="A19" s="1014"/>
      <c r="B19" s="1015" t="s">
        <v>90</v>
      </c>
      <c r="C19" s="1014"/>
      <c r="J19" s="1023"/>
      <c r="L19" s="1021" t="s">
        <v>189</v>
      </c>
    </row>
    <row r="20" spans="1:12" x14ac:dyDescent="0.2">
      <c r="A20" s="1014"/>
      <c r="B20" s="1015" t="s">
        <v>91</v>
      </c>
      <c r="C20" s="1014"/>
      <c r="J20" s="1023" t="s">
        <v>210</v>
      </c>
      <c r="L20" s="1021" t="s">
        <v>190</v>
      </c>
    </row>
    <row r="21" spans="1:12" x14ac:dyDescent="0.2">
      <c r="A21" s="1014"/>
      <c r="B21" s="1015" t="s">
        <v>17</v>
      </c>
      <c r="C21" s="1014"/>
      <c r="J21" s="1023"/>
      <c r="L21" s="1021" t="s">
        <v>191</v>
      </c>
    </row>
    <row r="22" spans="1:12" x14ac:dyDescent="0.2">
      <c r="A22" s="1014"/>
      <c r="B22" s="1015" t="s">
        <v>16</v>
      </c>
      <c r="C22" s="1014"/>
      <c r="J22" s="1023" t="s">
        <v>192</v>
      </c>
      <c r="L22" s="1021" t="s">
        <v>192</v>
      </c>
    </row>
    <row r="23" spans="1:12" x14ac:dyDescent="0.2">
      <c r="A23" s="1014"/>
      <c r="B23" s="1015" t="s">
        <v>92</v>
      </c>
      <c r="C23" s="1014"/>
      <c r="J23" s="1023" t="s">
        <v>211</v>
      </c>
      <c r="L23" s="1021" t="s">
        <v>193</v>
      </c>
    </row>
    <row r="24" spans="1:12" ht="15" thickBot="1" x14ac:dyDescent="0.25">
      <c r="A24" s="1014"/>
      <c r="B24" s="1015" t="s">
        <v>15</v>
      </c>
      <c r="C24" s="1014"/>
      <c r="J24" s="1023" t="s">
        <v>212</v>
      </c>
      <c r="L24" s="1031" t="s">
        <v>194</v>
      </c>
    </row>
    <row r="25" spans="1:12" x14ac:dyDescent="0.2">
      <c r="A25" s="1014"/>
      <c r="B25" s="1015" t="s">
        <v>93</v>
      </c>
      <c r="C25" s="1014"/>
      <c r="J25" s="1023"/>
    </row>
    <row r="26" spans="1:12" x14ac:dyDescent="0.2">
      <c r="A26" s="1014"/>
      <c r="B26" s="1015" t="s">
        <v>94</v>
      </c>
      <c r="C26" s="1014"/>
      <c r="J26" s="1023"/>
    </row>
    <row r="27" spans="1:12" x14ac:dyDescent="0.2">
      <c r="A27" s="1014"/>
      <c r="B27" s="1032" t="s">
        <v>95</v>
      </c>
      <c r="C27" s="1014"/>
      <c r="J27" s="1023"/>
    </row>
    <row r="28" spans="1:12" x14ac:dyDescent="0.2">
      <c r="A28" s="1014"/>
      <c r="B28" s="1015" t="s">
        <v>96</v>
      </c>
      <c r="C28" s="1014" t="s">
        <v>97</v>
      </c>
      <c r="J28" s="1023"/>
    </row>
    <row r="29" spans="1:12" x14ac:dyDescent="0.2">
      <c r="A29" s="1014"/>
      <c r="B29" s="1032" t="s">
        <v>98</v>
      </c>
      <c r="C29" s="1014"/>
      <c r="J29" s="1023"/>
    </row>
    <row r="30" spans="1:12" ht="15" thickBot="1" x14ac:dyDescent="0.25">
      <c r="A30" s="1014"/>
      <c r="B30" s="1015" t="s">
        <v>99</v>
      </c>
      <c r="C30" s="1014"/>
      <c r="J30" s="1033"/>
    </row>
    <row r="31" spans="1:12" x14ac:dyDescent="0.2">
      <c r="A31" s="1014"/>
      <c r="B31" s="1034" t="s">
        <v>100</v>
      </c>
      <c r="C31" s="1014"/>
    </row>
    <row r="32" spans="1:12" x14ac:dyDescent="0.2">
      <c r="A32" s="1014"/>
      <c r="B32" s="1034" t="s">
        <v>101</v>
      </c>
      <c r="C32" s="1014"/>
    </row>
    <row r="33" spans="2:3" x14ac:dyDescent="0.2">
      <c r="B33" s="1034" t="s">
        <v>102</v>
      </c>
      <c r="C33" s="1014"/>
    </row>
    <row r="34" spans="2:3" x14ac:dyDescent="0.2">
      <c r="B34" s="1034" t="s">
        <v>103</v>
      </c>
      <c r="C34" s="1014"/>
    </row>
    <row r="35" spans="2:3" x14ac:dyDescent="0.2">
      <c r="B35" s="1034" t="s">
        <v>104</v>
      </c>
      <c r="C35" s="1014"/>
    </row>
    <row r="36" spans="2:3" x14ac:dyDescent="0.2">
      <c r="B36" s="1034" t="s">
        <v>105</v>
      </c>
      <c r="C36" s="1014"/>
    </row>
    <row r="37" spans="2:3" x14ac:dyDescent="0.2">
      <c r="B37" s="1034" t="s">
        <v>106</v>
      </c>
      <c r="C37" s="1014"/>
    </row>
    <row r="38" spans="2:3" x14ac:dyDescent="0.2">
      <c r="B38" s="1034" t="s">
        <v>107</v>
      </c>
      <c r="C38" s="1014"/>
    </row>
    <row r="39" spans="2:3" x14ac:dyDescent="0.2">
      <c r="B39" s="1034" t="s">
        <v>108</v>
      </c>
      <c r="C39" s="1014"/>
    </row>
    <row r="40" spans="2:3" x14ac:dyDescent="0.2">
      <c r="B40" s="1015" t="s">
        <v>109</v>
      </c>
      <c r="C40" s="1014"/>
    </row>
    <row r="41" spans="2:3" x14ac:dyDescent="0.2">
      <c r="B41" s="1015" t="s">
        <v>110</v>
      </c>
      <c r="C41" s="1014"/>
    </row>
    <row r="42" spans="2:3" x14ac:dyDescent="0.2">
      <c r="B42" s="1015" t="s">
        <v>111</v>
      </c>
      <c r="C42" s="1014"/>
    </row>
    <row r="43" spans="2:3" x14ac:dyDescent="0.2">
      <c r="B43" s="1015" t="s">
        <v>13</v>
      </c>
      <c r="C43" s="1014"/>
    </row>
    <row r="44" spans="2:3" x14ac:dyDescent="0.2">
      <c r="B44" s="1015" t="s">
        <v>112</v>
      </c>
      <c r="C44" s="1014"/>
    </row>
    <row r="45" spans="2:3" x14ac:dyDescent="0.2">
      <c r="B45" s="1015" t="s">
        <v>113</v>
      </c>
      <c r="C45" s="1014"/>
    </row>
    <row r="46" spans="2:3" x14ac:dyDescent="0.2">
      <c r="B46" s="1015" t="s">
        <v>18</v>
      </c>
      <c r="C46" s="1014"/>
    </row>
    <row r="47" spans="2:3" x14ac:dyDescent="0.2">
      <c r="B47" s="1015" t="s">
        <v>114</v>
      </c>
      <c r="C47" s="1014"/>
    </row>
    <row r="48" spans="2:3" x14ac:dyDescent="0.2">
      <c r="B48" s="1015" t="s">
        <v>115</v>
      </c>
      <c r="C48" s="1014"/>
    </row>
    <row r="49" spans="2:3" x14ac:dyDescent="0.2">
      <c r="B49" s="1015" t="s">
        <v>116</v>
      </c>
      <c r="C49" s="1014"/>
    </row>
    <row r="50" spans="2:3" x14ac:dyDescent="0.2">
      <c r="B50" s="1015" t="s">
        <v>117</v>
      </c>
      <c r="C50" s="1014"/>
    </row>
    <row r="51" spans="2:3" x14ac:dyDescent="0.2">
      <c r="B51" s="1015" t="s">
        <v>118</v>
      </c>
      <c r="C51" s="1014"/>
    </row>
    <row r="52" spans="2:3" x14ac:dyDescent="0.2">
      <c r="B52" s="1015" t="s">
        <v>14</v>
      </c>
      <c r="C52" s="1014"/>
    </row>
    <row r="53" spans="2:3" x14ac:dyDescent="0.2">
      <c r="B53" s="1015" t="s">
        <v>11</v>
      </c>
      <c r="C53" s="1014"/>
    </row>
    <row r="54" spans="2:3" x14ac:dyDescent="0.2">
      <c r="C54" s="1014"/>
    </row>
    <row r="55" spans="2:3" x14ac:dyDescent="0.2">
      <c r="B55" s="1015"/>
      <c r="C55" s="1014"/>
    </row>
    <row r="56" spans="2:3" x14ac:dyDescent="0.2">
      <c r="B56" s="1015"/>
      <c r="C56" s="1014"/>
    </row>
    <row r="57" spans="2:3" x14ac:dyDescent="0.2">
      <c r="B57" s="1015"/>
      <c r="C57" s="1014"/>
    </row>
    <row r="58" spans="2:3" x14ac:dyDescent="0.2">
      <c r="B58" s="1015"/>
      <c r="C58" s="1014"/>
    </row>
    <row r="59" spans="2:3" x14ac:dyDescent="0.2">
      <c r="B59" s="1015"/>
      <c r="C59" s="1014"/>
    </row>
    <row r="60" spans="2:3" x14ac:dyDescent="0.2">
      <c r="B60" s="1015"/>
      <c r="C60" s="1014"/>
    </row>
    <row r="61" spans="2:3" x14ac:dyDescent="0.2">
      <c r="B61" s="1015"/>
      <c r="C61" s="1014"/>
    </row>
    <row r="62" spans="2:3" x14ac:dyDescent="0.2">
      <c r="B62" s="1015"/>
      <c r="C62" s="1014"/>
    </row>
    <row r="63" spans="2:3" x14ac:dyDescent="0.2">
      <c r="B63" s="1015"/>
      <c r="C63" s="1014"/>
    </row>
    <row r="64" spans="2:3" x14ac:dyDescent="0.2">
      <c r="B64" s="1015"/>
      <c r="C64" s="1014"/>
    </row>
    <row r="65" spans="2:3" x14ac:dyDescent="0.2">
      <c r="B65" s="1015"/>
      <c r="C65" s="1014"/>
    </row>
    <row r="66" spans="2:3" x14ac:dyDescent="0.2">
      <c r="B66" s="1015"/>
      <c r="C66" s="1014"/>
    </row>
    <row r="67" spans="2:3" x14ac:dyDescent="0.2">
      <c r="B67" s="1015"/>
      <c r="C67" s="1014"/>
    </row>
    <row r="68" spans="2:3" x14ac:dyDescent="0.2">
      <c r="B68" s="1015"/>
      <c r="C68" s="1014"/>
    </row>
    <row r="69" spans="2:3" x14ac:dyDescent="0.2">
      <c r="B69" s="1015"/>
      <c r="C69" s="1014"/>
    </row>
  </sheetData>
  <sheetProtection algorithmName="SHA-512" hashValue="7E+C8pkTP1odOxYkOHpnfiKmsf5eGAJiWFzonHKMtFJB0ucEw0bKBS3DC+9t60lZ6ujhEH/WxQwutw9iK1jOcw==" saltValue="XULvnwmllfYrf7JkBjum3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Thermique</vt:lpstr>
      <vt:lpstr>Filtration</vt:lpstr>
      <vt:lpstr>Courant fort_faible</vt:lpstr>
      <vt:lpstr>Sanitaire</vt:lpstr>
      <vt:lpstr>SSI + Desenfumage</vt:lpstr>
      <vt:lpstr>Levage</vt:lpstr>
      <vt:lpstr>Portes_Portails</vt:lpstr>
      <vt:lpstr>Clos_et_Couvert</vt:lpstr>
      <vt:lpstr>Liste_D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DAILLENCOURT Alain</dc:creator>
  <cp:lastModifiedBy>Ayhan Ciplak</cp:lastModifiedBy>
  <dcterms:created xsi:type="dcterms:W3CDTF">2024-03-21T13:32:23Z</dcterms:created>
  <dcterms:modified xsi:type="dcterms:W3CDTF">2025-03-24T10:44:12Z</dcterms:modified>
</cp:coreProperties>
</file>