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mc:AlternateContent xmlns:mc="http://schemas.openxmlformats.org/markup-compatibility/2006">
    <mc:Choice Requires="x15">
      <x15ac:absPath xmlns:x15ac="http://schemas.microsoft.com/office/spreadsheetml/2010/11/ac" url="R:\Serv-Affaires\4718 CHU GM3-AS\05-DCE\02-Pièces Ecrites\02-Quantitatif\"/>
    </mc:Choice>
  </mc:AlternateContent>
  <xr:revisionPtr revIDLastSave="0" documentId="13_ncr:1_{B9BDA0CC-85D8-4519-B1FE-2D1CEAA7CA52}" xr6:coauthVersionLast="47" xr6:coauthVersionMax="47" xr10:uidLastSave="{00000000-0000-0000-0000-000000000000}"/>
  <bookViews>
    <workbookView xWindow="28680" yWindow="-120" windowWidth="29040" windowHeight="17520" xr2:uid="{C00775AD-B2FB-4E46-A62F-72DB68B2F29E}"/>
  </bookViews>
  <sheets>
    <sheet name="Page De Garde" sheetId="17" r:id="rId1"/>
    <sheet name="Préambule" sheetId="4" r:id="rId2"/>
    <sheet name="DPGF" sheetId="14" r:id="rId3"/>
    <sheet name="RECAP" sheetId="13" r:id="rId4"/>
  </sheets>
  <definedNames>
    <definedName name="_Toc173654384" localSheetId="2">DPGF!#REF!</definedName>
    <definedName name="_Toc173654462" localSheetId="2">DPGF!#REF!</definedName>
    <definedName name="_Toc173654483" localSheetId="2">DPGF!#REF!</definedName>
    <definedName name="_Toc173654490" localSheetId="2">DPGF!#REF!</definedName>
    <definedName name="_Toc173654492" localSheetId="2">DPGF!#REF!</definedName>
    <definedName name="_Toc194728620" localSheetId="2">DPGF!#REF!</definedName>
    <definedName name="_Toc194728693" localSheetId="2">DPGF!#REF!</definedName>
    <definedName name="_Toc349620917" localSheetId="2">DPGF!#REF!</definedName>
    <definedName name="_Toc349620933" localSheetId="2">DPGF!#REF!</definedName>
    <definedName name="_Toc349620966" localSheetId="2">DPGF!#REF!</definedName>
    <definedName name="_Toc349620969" localSheetId="2">DPGF!#REF!</definedName>
    <definedName name="_Toc393684137" localSheetId="2">DPGF!#REF!</definedName>
    <definedName name="_Toc406312769" localSheetId="2">DPGF!#REF!</definedName>
    <definedName name="_Toc406396046" localSheetId="2">DPGF!#REF!</definedName>
    <definedName name="_Toc406397018" localSheetId="2">DPGF!#REF!</definedName>
    <definedName name="_Toc406397035" localSheetId="2">DPGF!#REF!</definedName>
    <definedName name="_Toc406397063" localSheetId="2">DPGF!#REF!</definedName>
    <definedName name="_Toc407080660" localSheetId="2">DPGF!#REF!</definedName>
    <definedName name="_Toc407080672" localSheetId="2">DPGF!#REF!</definedName>
    <definedName name="_Toc407080674" localSheetId="2">DPGF!#REF!</definedName>
    <definedName name="_Toc525438407" localSheetId="2">DPGF!#REF!</definedName>
    <definedName name="_Toc65387489" localSheetId="2">DPGF!#REF!</definedName>
    <definedName name="_Toc65387511" localSheetId="2">DPGF!#REF!</definedName>
    <definedName name="_Toc65405206" localSheetId="2">DPGF!#REF!</definedName>
    <definedName name="_Toc74624671" localSheetId="2">DPGF!#REF!</definedName>
    <definedName name="_Toc74624697" localSheetId="2">DPGF!#REF!</definedName>
    <definedName name="_Toc74624708" localSheetId="2">DPGF!#REF!</definedName>
    <definedName name="euro" localSheetId="2">DPGF!#REF!</definedName>
    <definedName name="euro">#REF!</definedName>
    <definedName name="_xlnm.Print_Titles" localSheetId="2">DPGF!$2:$6</definedName>
    <definedName name="_xlnm.Print_Titles" localSheetId="3">RECAP!$1:$5</definedName>
    <definedName name="PU" localSheetId="2">DPGF!$H:$H</definedName>
    <definedName name="PU" localSheetId="3">RECAP!$I:$I</definedName>
    <definedName name="Quantité" localSheetId="2">DPGF!$G:$G</definedName>
    <definedName name="Quantité" localSheetId="3">RECAP!$F:$F</definedName>
    <definedName name="_xlnm.Print_Area" localSheetId="2">DPGF!$A$1:$AB$146</definedName>
    <definedName name="_xlnm.Print_Area" localSheetId="0">'Page De Garde'!$A$1:$AJ$54</definedName>
    <definedName name="_xlnm.Print_Area" localSheetId="1">Préambule!$A$1:$A$33</definedName>
    <definedName name="_xlnm.Print_Area" localSheetId="3">RECAP!$A$1:$J$39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 i="13" l="1"/>
  <c r="H27" i="13"/>
  <c r="F27" i="13"/>
  <c r="B27" i="13"/>
  <c r="J25" i="13"/>
  <c r="H25" i="13"/>
  <c r="F25" i="13"/>
  <c r="B25" i="13"/>
  <c r="J23" i="13"/>
  <c r="H23" i="13"/>
  <c r="F23" i="13"/>
  <c r="B23" i="13"/>
  <c r="B22" i="13"/>
  <c r="H22" i="13" l="1"/>
  <c r="J22" i="13"/>
  <c r="F22" i="13"/>
  <c r="J20" i="13"/>
  <c r="H20" i="13"/>
  <c r="F20" i="13"/>
  <c r="J18" i="13"/>
  <c r="H18" i="13"/>
  <c r="F18" i="13"/>
  <c r="J16" i="13"/>
  <c r="H16" i="13"/>
  <c r="F16" i="13"/>
  <c r="J14" i="13"/>
  <c r="H14" i="13"/>
  <c r="F14" i="13"/>
  <c r="F10" i="13"/>
  <c r="H10" i="13"/>
  <c r="J10" i="13"/>
  <c r="H8" i="13"/>
  <c r="B14" i="13"/>
  <c r="B16" i="13"/>
  <c r="B18" i="13"/>
  <c r="B20" i="13"/>
  <c r="J8" i="13"/>
  <c r="F8" i="13"/>
  <c r="B13" i="13"/>
  <c r="B8" i="13"/>
  <c r="B10" i="13"/>
  <c r="B6" i="13"/>
  <c r="AA141" i="14"/>
  <c r="AA143" i="14" s="1"/>
  <c r="AA145" i="14" s="1"/>
  <c r="S141" i="14"/>
  <c r="K141" i="14"/>
  <c r="B3" i="14"/>
  <c r="J4" i="13"/>
  <c r="H4" i="13"/>
  <c r="F4" i="13"/>
  <c r="Z143" i="14"/>
  <c r="Z145" i="14" s="1"/>
  <c r="F6" i="13" l="1"/>
  <c r="J13" i="13"/>
  <c r="J6" i="13"/>
  <c r="J29" i="13" s="1"/>
  <c r="J31" i="13" s="1"/>
  <c r="J33" i="13" s="1"/>
  <c r="S143" i="14" l="1"/>
  <c r="S145" i="14" s="1"/>
  <c r="R143" i="14"/>
  <c r="R145" i="14" s="1"/>
  <c r="H13" i="13"/>
  <c r="H6" i="13"/>
  <c r="H29" i="13" s="1"/>
  <c r="H31" i="13" s="1"/>
  <c r="H33" i="13" s="1"/>
  <c r="F13" i="13" l="1"/>
  <c r="F29" i="13" s="1"/>
  <c r="F31" i="13" l="1"/>
  <c r="F33" i="13" s="1"/>
  <c r="F35" i="13"/>
  <c r="F37" i="13" s="1"/>
  <c r="F39" i="13" s="1"/>
  <c r="J143" i="14"/>
  <c r="J145" i="14" s="1"/>
  <c r="K143" i="14"/>
  <c r="K145" i="14" s="1"/>
  <c r="E2" i="13" l="1"/>
  <c r="D2" i="13"/>
  <c r="A3" i="14"/>
  <c r="C3" i="14"/>
  <c r="C141" i="14" l="1"/>
  <c r="C145" i="14"/>
</calcChain>
</file>

<file path=xl/sharedStrings.xml><?xml version="1.0" encoding="utf-8"?>
<sst xmlns="http://schemas.openxmlformats.org/spreadsheetml/2006/main" count="268" uniqueCount="145">
  <si>
    <t>- Armoire électrique</t>
  </si>
  <si>
    <t>DIVERS</t>
  </si>
  <si>
    <t>- Plans de réservation</t>
  </si>
  <si>
    <t>- Repérage, signalisation, étiquetage</t>
  </si>
  <si>
    <t>- Dossiers des Ouvrages Exécutés</t>
  </si>
  <si>
    <t>Référence</t>
  </si>
  <si>
    <t>Désignation</t>
  </si>
  <si>
    <t>Unité</t>
  </si>
  <si>
    <t>Sous total</t>
  </si>
  <si>
    <t>Entreprise :</t>
  </si>
  <si>
    <t>PRINCIPE DE REMISE DES OFFRES</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</si>
  <si>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</si>
  <si>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</si>
  <si>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</si>
  <si>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</si>
  <si>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ENTREPRISE :</t>
  </si>
  <si>
    <t>MONTANT TOTAL TTC</t>
  </si>
  <si>
    <t>U</t>
  </si>
  <si>
    <t>ml</t>
  </si>
  <si>
    <t>Total
€ H.T</t>
  </si>
  <si>
    <t>P.U.
€ H.T</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</si>
  <si>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</si>
  <si>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</si>
  <si>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Ens.</t>
  </si>
  <si>
    <t>- Ensemble de régulation</t>
  </si>
  <si>
    <t>PM</t>
  </si>
  <si>
    <t>Généralités</t>
  </si>
  <si>
    <t>Quantité MOE</t>
  </si>
  <si>
    <t>Quantité 
Ent</t>
  </si>
  <si>
    <t>- Notes de calcul d'exécution</t>
  </si>
  <si>
    <t>- Plans d'exécution</t>
  </si>
  <si>
    <t>- Aménagement de chantier, PGC, SPS, etc.</t>
  </si>
  <si>
    <t>- DIUO</t>
  </si>
  <si>
    <t>TOTAL GENERAL H.T</t>
  </si>
  <si>
    <t>RECAPITULATIF</t>
  </si>
  <si>
    <t>3.1</t>
  </si>
  <si>
    <t>3.2</t>
  </si>
  <si>
    <t>3.2.1</t>
  </si>
  <si>
    <t>4.1</t>
  </si>
  <si>
    <t>4.2</t>
  </si>
  <si>
    <t>4.3</t>
  </si>
  <si>
    <t>- Analyse fonctionnelle</t>
  </si>
  <si>
    <t>3.3.1</t>
  </si>
  <si>
    <t>- Protection acoustique type K-FONIK, y compris toutes sujétions de pose (colle...), tous diam. confondus</t>
  </si>
  <si>
    <t>4.3.1</t>
  </si>
  <si>
    <t>4.3.2</t>
  </si>
  <si>
    <t>4.3.3</t>
  </si>
  <si>
    <t>4.4</t>
  </si>
  <si>
    <t>4.4.2</t>
  </si>
  <si>
    <t>4.4.3</t>
  </si>
  <si>
    <t>- Plots antivibratils</t>
  </si>
  <si>
    <t>- Remplissage - Purge des réseaux</t>
  </si>
  <si>
    <t>- Contrôle, essais des installations</t>
  </si>
  <si>
    <t>- Mise en service des installations</t>
  </si>
  <si>
    <t>- Formations du personnel et des exploitants</t>
  </si>
  <si>
    <t xml:space="preserve">Total H.T. Lot </t>
  </si>
  <si>
    <t>TVA 20.00 %</t>
  </si>
  <si>
    <t>Totaux
€ H.T</t>
  </si>
  <si>
    <t>TVA 20,00 %</t>
  </si>
  <si>
    <t>5.1</t>
  </si>
  <si>
    <t>5.2</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</si>
  <si>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</si>
  <si>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 Supports et fixation</t>
  </si>
  <si>
    <t>- Percements et rebouchages</t>
  </si>
  <si>
    <t xml:space="preserve">Total T.T.C Lot </t>
  </si>
  <si>
    <t>- Participation à la synthèse technique et architecturale</t>
  </si>
  <si>
    <t>GM3</t>
  </si>
  <si>
    <t>PMT</t>
  </si>
  <si>
    <t>HC</t>
  </si>
  <si>
    <t>Composant</t>
  </si>
  <si>
    <t>TRAVAUX PREPARATOIRES</t>
  </si>
  <si>
    <t>CONSIGNATION DES RESEAUX EXISTANTS</t>
  </si>
  <si>
    <t>- Identification des réseaux existants</t>
  </si>
  <si>
    <t>- Relevés des réseaux existants</t>
  </si>
  <si>
    <t>- Identification des réseaux existants à curer</t>
  </si>
  <si>
    <t>- Consignations, isolement des réseaux à curer</t>
  </si>
  <si>
    <t>- Dévoiements, adaptations, bouchonnage des réseaux provisoire afin d'assurer une continuité de service de l'établissement</t>
  </si>
  <si>
    <t>CURAGE DES INSTALLATIONS TECHNIQUES EXISTANTES</t>
  </si>
  <si>
    <t>- Mise à jour des DOE</t>
  </si>
  <si>
    <t>Curage - Dépose des installations techniques existantes</t>
  </si>
  <si>
    <t>- Identification du matériel conservé par le MOA</t>
  </si>
  <si>
    <t>- Tri et évacuation des matériaux non conservés par le MOA vers décharges de recyclage</t>
  </si>
  <si>
    <t>- Remise en service des installations existantes conservées</t>
  </si>
  <si>
    <t>TRAVAUX PREPARATOIRES - PROVISOIRES</t>
  </si>
  <si>
    <t>- Protections, alimentations, liaisons et raccordements électriques suivant normes en vigueur</t>
  </si>
  <si>
    <t>- Event</t>
  </si>
  <si>
    <t>- By pass</t>
  </si>
  <si>
    <t>4.4.4</t>
  </si>
  <si>
    <t>6</t>
  </si>
  <si>
    <t>- Collier coupe feu</t>
  </si>
  <si>
    <t>LOT 85 TRP</t>
  </si>
  <si>
    <t>TRANSPORT PNEUMATIQUE</t>
  </si>
  <si>
    <t>- Travaux provisoires pour continuité de service</t>
  </si>
  <si>
    <t>PRINCIPE</t>
  </si>
  <si>
    <t>HYPOTHESE</t>
  </si>
  <si>
    <t>Station départ</t>
  </si>
  <si>
    <t>- Station de départ</t>
  </si>
  <si>
    <t>Station de réception ou table e réception</t>
  </si>
  <si>
    <t>Réseau pneumatique</t>
  </si>
  <si>
    <t>4.3.3.1</t>
  </si>
  <si>
    <t>Tubes et accessoires</t>
  </si>
  <si>
    <t>Turbine de ligne</t>
  </si>
  <si>
    <t>- Accessoires de pose et de raccordement</t>
  </si>
  <si>
    <t>- Canalisation PVC classe B-S2-D0 DN 100</t>
  </si>
  <si>
    <t>- Pertes, raccords, coudes, Té, joints de dilatation, colle, supports, colliers et toutes sujétions de pose</t>
  </si>
  <si>
    <t>- Gare de triage</t>
  </si>
  <si>
    <t>- Filtre à air</t>
  </si>
  <si>
    <t>- Vannes</t>
  </si>
  <si>
    <t>4.3.3.2</t>
  </si>
  <si>
    <t>4.3.3.3</t>
  </si>
  <si>
    <t>Dispositif d'inversion flux d'air</t>
  </si>
  <si>
    <t>4.3.3.4</t>
  </si>
  <si>
    <t>Matériel de transport</t>
  </si>
  <si>
    <t>- Poches</t>
  </si>
  <si>
    <t xml:space="preserve">- Raccordement sur attente électriques </t>
  </si>
  <si>
    <t>SYSTÈME TRANSPORT PNEUMATIQUE</t>
  </si>
  <si>
    <t>ARMOIRE ELECTRIQUE - AUTOMATISME -INFORMATIQUE</t>
  </si>
  <si>
    <t xml:space="preserve">4.4.1 </t>
  </si>
  <si>
    <t>Alimentation électrique</t>
  </si>
  <si>
    <t>Automatisme</t>
  </si>
  <si>
    <t>- Automate de gestion</t>
  </si>
  <si>
    <t>Informatique</t>
  </si>
  <si>
    <t xml:space="preserve">- PC de supervision </t>
  </si>
  <si>
    <t>5</t>
  </si>
  <si>
    <t>DESCRIPTION DES OUVRAGES GM3</t>
  </si>
  <si>
    <t>DESCRIPTION DES OUVRAGES PMT</t>
  </si>
  <si>
    <t>- Dépose - Repose des faux plafonds</t>
  </si>
  <si>
    <t>- Station de départ poche</t>
  </si>
  <si>
    <t>- Station de départ cartouche</t>
  </si>
  <si>
    <t>- Raccordement sur réseaux existants PMT</t>
  </si>
  <si>
    <t>- Canalisation PVC classe B-S2-D0 DN 160</t>
  </si>
  <si>
    <t>- Cartouches</t>
  </si>
  <si>
    <t>- Dispositif d'inversion flux d'air</t>
  </si>
  <si>
    <t>- Bus de communication</t>
  </si>
  <si>
    <t>Fonctions générales du PC de gestion</t>
  </si>
  <si>
    <t>Repérage de réseaux existants bâtiment PMT</t>
  </si>
  <si>
    <t>- Raccordement sur réseaux en attente au SS1 du bâtiment Laboratoire</t>
  </si>
  <si>
    <t>- Vérification des tubes existants et de l'arrivée sur table de réception au R+2 bâtiment laboratoire</t>
  </si>
  <si>
    <t>- Protection mécanique des réseaux</t>
  </si>
  <si>
    <t>- Dépose et curage des installations techniques non conservées</t>
  </si>
  <si>
    <t>- Vérification des tub existants et de l'arrivée sur table de réception au R+2 bâtiment laboratoire</t>
  </si>
  <si>
    <t>- Turbine</t>
  </si>
  <si>
    <t>3.3</t>
  </si>
  <si>
    <t>m2</t>
  </si>
  <si>
    <t>- Encoffrement acoustique selon notice acoustique, y compris toutes sujétions de pose, tous diam. confondus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</si>
</sst>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_-_ ;#,##0.000\-_ "/>
    <numFmt numFmtId="165" formatCode="#,##0.00_0_-_ ;#,##0.00\-_0_ "/>
    <numFmt numFmtId="166" formatCode="#,##0.0_0_0_-_ ;#,##0.0\-_0_0_ "/>
    <numFmt numFmtId="167" formatCode="#,##0_,_0_0_0_-_ ;#,##0\-_,_0_0_0_ "/>
    <numFmt numFmtId="168" formatCode="#,##0.00_-_ ;#,##0.00\-_ "/>
    <numFmt numFmtId="169" formatCode="#,##0.00\ [$€-1]"/>
    <numFmt numFmtId="170" formatCode="_-* #,##0.00\ [$€]_-;\-* #,##0.00\ [$€]_-;_-* &quot;-&quot;??\ [$€]_-;_-@_-"/>
  </numFmts>
  <fonts count="29" x14ac:knownFonts="1">
    <font>
      <sz val="10"/>
      <name val="Arial"/>
    </font>
    <font>
      <sz val="10"/>
      <name val="Arial"/>
      <family val="2"/>
    </font>
    <font>
      <sz val="8"/>
      <name val="Arial"/>
      <family val="2"/>
    </font>
    <font>
      <b/>
      <sz val="12"/>
      <name val="Arial"/>
      <family val="2"/>
    </font>
    <font>
      <b/>
      <sz val="10"/>
      <name val="Arial"/>
      <family val="2"/>
    </font>
    <font>
      <b/>
      <sz val="10"/>
      <name val="Arial"/>
      <family val="2"/>
    </font>
    <font>
      <b/>
      <sz val="8"/>
      <name val="Arial"/>
      <family val="2"/>
    </font>
    <font>
      <b/>
      <sz val="11"/>
      <name val="Arial"/>
      <family val="2"/>
    </font>
    <font>
      <b/>
      <sz val="9"/>
      <name val="Arial"/>
      <family val="2"/>
    </font>
    <font>
      <sz val="10"/>
      <name val="Arial"/>
      <family val="2"/>
    </font>
    <font>
      <sz val="12"/>
      <color indexed="62"/>
      <name val="Arial"/>
      <family val="2"/>
    </font>
    <font>
      <sz val="12"/>
      <name val="Arial"/>
      <family val="2"/>
    </font>
    <font>
      <sz val="12"/>
      <color indexed="10"/>
      <name val="Arial"/>
      <family val="2"/>
    </font>
    <font>
      <b/>
      <u/>
      <sz val="10"/>
      <name val="Arial"/>
      <family val="2"/>
    </font>
    <font>
      <b/>
      <u/>
      <sz val="12"/>
      <name val="Arial"/>
      <family val="2"/>
    </font>
    <font>
      <b/>
      <u/>
      <sz val="9"/>
      <name val="Arial"/>
      <family val="2"/>
    </font>
    <font>
      <sz val="11"/>
      <name val="Arial"/>
      <family val="2"/>
    </font>
    <font>
      <sz val="8"/>
      <color indexed="62"/>
      <name val="Arial"/>
      <family val="2"/>
    </font>
    <font>
      <sz val="10"/>
      <name val="Calibri"/>
      <family val="2"/>
    </font>
    <font>
      <sz val="9"/>
      <name val="Calibri"/>
      <family val="2"/>
    </font>
    <font>
      <b/>
      <sz val="9"/>
      <name val="Calibri"/>
      <family val="2"/>
    </font>
    <font>
      <sz val="8"/>
      <name val="Calibri"/>
      <family val="2"/>
    </font>
    <font>
      <b/>
      <sz val="16"/>
      <name val="Calibri"/>
      <family val="2"/>
    </font>
    <font>
      <b/>
      <sz val="20"/>
      <name val="Calibri"/>
      <family val="2"/>
    </font>
    <font>
      <b/>
      <sz val="13"/>
      <name val="Calibri"/>
      <family val="2"/>
    </font>
    <font>
      <sz val="11"/>
      <name val="Calibri"/>
      <family val="2"/>
    </font>
    <font>
      <b/>
      <sz val="11"/>
      <name val="Calibri"/>
      <family val="2"/>
    </font>
    <font>
      <sz val="11"/>
      <color rgb="FFFFFFFF"/>
      <name val="Calibri"/>
      <family val="2"/>
    </font>
    <font>
      <sz val="9"/>
      <name val="Arial"/>
      <family val="2"/>
    </font>
  </fonts>
  <fills count="3">
    <fill>
      <patternFill patternType="none"/>
    </fill>
    <fill>
      <patternFill patternType="gray125"/>
    </fill>
    <fill>
      <patternFill patternType="solid">
        <fgColor indexed="22"/>
        <bgColor indexed="64"/>
      </patternFill>
    </fill>
  </fills>
  <borders count="34">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22"/>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64"/>
      </bottom>
      <diagonal/>
    </border>
    <border>
      <left/>
      <right/>
      <top/>
      <bottom style="thin">
        <color indexed="64"/>
      </bottom>
      <diagonal/>
    </border>
    <border>
      <left style="thin">
        <color indexed="22"/>
      </left>
      <right style="thin">
        <color indexed="64"/>
      </right>
      <top/>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22"/>
      </right>
      <top style="thin">
        <color indexed="22"/>
      </top>
      <bottom/>
      <diagonal/>
    </border>
    <border>
      <left/>
      <right style="thin">
        <color indexed="22"/>
      </right>
      <top style="thin">
        <color indexed="22"/>
      </top>
      <bottom/>
      <diagonal/>
    </border>
    <border>
      <left style="thin">
        <color indexed="22"/>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22"/>
      </right>
      <top style="thin">
        <color indexed="22"/>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22"/>
      </bottom>
      <diagonal/>
    </border>
    <border>
      <left/>
      <right style="thin">
        <color indexed="64"/>
      </right>
      <top style="thin">
        <color indexed="22"/>
      </top>
      <bottom style="thin">
        <color indexed="22"/>
      </bottom>
      <diagonal/>
    </border>
    <border>
      <left/>
      <right style="thin">
        <color indexed="64"/>
      </right>
      <top style="thin">
        <color indexed="22"/>
      </top>
      <bottom/>
      <diagonal/>
    </border>
    <border>
      <left/>
      <right style="thin">
        <color indexed="64"/>
      </right>
      <top style="thin">
        <color indexed="22"/>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s>
  <cellStyleXfs count="19">
    <xf numFmtId="0" fontId="0" fillId="0" borderId="0"/>
    <xf numFmtId="49" fontId="2" fillId="0" borderId="0">
      <alignment vertical="top" wrapText="1"/>
    </xf>
    <xf numFmtId="49" fontId="3" fillId="0" borderId="0">
      <alignment vertical="top"/>
    </xf>
    <xf numFmtId="0" fontId="4" fillId="0" borderId="0">
      <alignment wrapText="1"/>
    </xf>
    <xf numFmtId="49" fontId="5" fillId="0" borderId="0">
      <alignment horizontal="center"/>
    </xf>
    <xf numFmtId="170" fontId="1" fillId="0" borderId="0" applyFont="0" applyFill="0" applyBorder="0" applyAlignment="0" applyProtection="0"/>
    <xf numFmtId="168" fontId="6" fillId="0" borderId="0"/>
    <xf numFmtId="168" fontId="6" fillId="2" borderId="0">
      <protection locked="0"/>
    </xf>
    <xf numFmtId="167" fontId="2" fillId="0" borderId="0"/>
    <xf numFmtId="166" fontId="2" fillId="0" borderId="0"/>
    <xf numFmtId="165" fontId="2" fillId="0" borderId="0"/>
    <xf numFmtId="164" fontId="2" fillId="0" borderId="0"/>
    <xf numFmtId="49" fontId="2" fillId="0" borderId="0">
      <alignment vertical="top"/>
    </xf>
    <xf numFmtId="49" fontId="6" fillId="0" borderId="1" applyBorder="0"/>
    <xf numFmtId="49" fontId="7" fillId="0" borderId="0">
      <alignment vertical="top"/>
    </xf>
    <xf numFmtId="49" fontId="4" fillId="0" borderId="0">
      <alignment vertical="top"/>
    </xf>
    <xf numFmtId="49" fontId="8" fillId="0" borderId="0">
      <alignment vertical="top"/>
    </xf>
    <xf numFmtId="49" fontId="6" fillId="0" borderId="0"/>
    <xf numFmtId="0" fontId="2" fillId="0" borderId="0" applyNumberFormat="0"/>
  </cellStyleXfs>
  <cellXfs count="150">
    <xf numFmtId="0" fontId="0" fillId="0" borderId="0" xfId="0"/>
    <xf numFmtId="0" fontId="3" fillId="0" borderId="0" xfId="0" applyFont="1" applyAlignment="1">
      <alignment horizontal="right" wrapText="1"/>
    </xf>
    <xf numFmtId="0" fontId="9" fillId="0" borderId="0" xfId="0" applyFont="1"/>
    <xf numFmtId="49" fontId="4" fillId="0" borderId="0" xfId="4" applyFont="1">
      <alignment horizontal="center"/>
    </xf>
    <xf numFmtId="49" fontId="3" fillId="0" borderId="3" xfId="12" applyFont="1" applyBorder="1" applyAlignment="1">
      <alignment horizontal="center" vertical="top"/>
    </xf>
    <xf numFmtId="4" fontId="12" fillId="0" borderId="3" xfId="10" applyNumberFormat="1" applyFont="1" applyBorder="1"/>
    <xf numFmtId="4" fontId="10" fillId="0" borderId="5" xfId="10" applyNumberFormat="1" applyFont="1" applyBorder="1"/>
    <xf numFmtId="0" fontId="11" fillId="0" borderId="0" xfId="0" applyFont="1"/>
    <xf numFmtId="49" fontId="4" fillId="0" borderId="3" xfId="12" applyFont="1" applyBorder="1" applyAlignment="1">
      <alignment horizontal="center" vertical="top"/>
    </xf>
    <xf numFmtId="0" fontId="9" fillId="0" borderId="0" xfId="0" applyFont="1" applyAlignment="1">
      <alignment wrapText="1"/>
    </xf>
    <xf numFmtId="0" fontId="3" fillId="0" borderId="0" xfId="0" applyFont="1" applyAlignment="1">
      <alignment horizontal="center" wrapText="1"/>
    </xf>
    <xf numFmtId="0" fontId="13" fillId="0" borderId="0" xfId="0" applyFont="1" applyAlignment="1">
      <alignment wrapText="1"/>
    </xf>
    <xf numFmtId="0" fontId="14" fillId="0" borderId="0" xfId="0" applyFont="1" applyAlignment="1">
      <alignment horizontal="centerContinuous" wrapText="1"/>
    </xf>
    <xf numFmtId="0" fontId="15" fillId="0" borderId="0" xfId="0" applyFont="1" applyAlignment="1">
      <alignment wrapText="1"/>
    </xf>
    <xf numFmtId="1" fontId="9" fillId="0" borderId="14" xfId="1" applyNumberFormat="1" applyFont="1" applyBorder="1" applyAlignment="1">
      <alignment horizontal="center" vertical="center" wrapText="1"/>
    </xf>
    <xf numFmtId="49" fontId="9" fillId="0" borderId="0" xfId="0" applyNumberFormat="1" applyFont="1"/>
    <xf numFmtId="49" fontId="9" fillId="0" borderId="0" xfId="0" applyNumberFormat="1" applyFont="1" applyAlignment="1">
      <alignment horizontal="left" wrapText="1" indent="2"/>
    </xf>
    <xf numFmtId="49" fontId="9" fillId="0" borderId="0" xfId="0" applyNumberFormat="1" applyFont="1" applyAlignment="1">
      <alignment horizontal="left" indent="2"/>
    </xf>
    <xf numFmtId="49" fontId="9" fillId="0" borderId="16" xfId="1" applyFont="1" applyBorder="1" applyAlignment="1">
      <alignment horizontal="center" vertical="center" wrapText="1"/>
    </xf>
    <xf numFmtId="49" fontId="11" fillId="0" borderId="16" xfId="1" applyFont="1" applyBorder="1" applyAlignment="1">
      <alignment horizontal="center" vertical="center" wrapText="1"/>
    </xf>
    <xf numFmtId="0" fontId="16" fillId="0" borderId="0" xfId="0" applyFont="1"/>
    <xf numFmtId="49" fontId="9" fillId="0" borderId="15" xfId="1" applyFont="1" applyBorder="1" applyAlignment="1">
      <alignment horizontal="center" vertical="center" wrapText="1"/>
    </xf>
    <xf numFmtId="0" fontId="4" fillId="0" borderId="9" xfId="0" applyFont="1" applyBorder="1" applyAlignment="1">
      <alignment horizontal="center"/>
    </xf>
    <xf numFmtId="0" fontId="9" fillId="0" borderId="0" xfId="0" applyFont="1" applyAlignment="1">
      <alignment vertical="justify"/>
    </xf>
    <xf numFmtId="0" fontId="2" fillId="0" borderId="0" xfId="0" applyFont="1"/>
    <xf numFmtId="0" fontId="6" fillId="0" borderId="0" xfId="0" applyFont="1"/>
    <xf numFmtId="0" fontId="2" fillId="0" borderId="0" xfId="0" applyFont="1" applyAlignment="1">
      <alignment vertical="justify"/>
    </xf>
    <xf numFmtId="0" fontId="2" fillId="0" borderId="11" xfId="0" applyFont="1" applyBorder="1" applyAlignment="1">
      <alignment vertical="justify"/>
    </xf>
    <xf numFmtId="0" fontId="7" fillId="0" borderId="0" xfId="0" applyFont="1" applyAlignment="1">
      <alignment horizontal="right"/>
    </xf>
    <xf numFmtId="4" fontId="11" fillId="0" borderId="7" xfId="10" applyNumberFormat="1" applyFont="1" applyBorder="1"/>
    <xf numFmtId="4" fontId="11" fillId="0" borderId="8" xfId="10" applyNumberFormat="1" applyFont="1" applyBorder="1"/>
    <xf numFmtId="4" fontId="11" fillId="0" borderId="3" xfId="10" applyNumberFormat="1" applyFont="1" applyBorder="1"/>
    <xf numFmtId="4" fontId="11" fillId="0" borderId="5" xfId="10" applyNumberFormat="1" applyFont="1" applyBorder="1"/>
    <xf numFmtId="4" fontId="9" fillId="0" borderId="3" xfId="10" applyNumberFormat="1" applyFont="1" applyBorder="1"/>
    <xf numFmtId="4" fontId="9" fillId="0" borderId="5" xfId="10" applyNumberFormat="1" applyFont="1" applyBorder="1"/>
    <xf numFmtId="4" fontId="9" fillId="0" borderId="18" xfId="10" applyNumberFormat="1" applyFont="1" applyBorder="1"/>
    <xf numFmtId="4" fontId="9" fillId="0" borderId="19" xfId="10" applyNumberFormat="1" applyFont="1" applyBorder="1"/>
    <xf numFmtId="4" fontId="9" fillId="0" borderId="6" xfId="10" applyNumberFormat="1" applyFont="1" applyBorder="1"/>
    <xf numFmtId="4" fontId="9" fillId="0" borderId="22" xfId="10" applyNumberFormat="1" applyFont="1" applyBorder="1"/>
    <xf numFmtId="0" fontId="3" fillId="0" borderId="0" xfId="0" applyFont="1" applyAlignment="1">
      <alignment horizontal="center" vertical="center" wrapText="1"/>
    </xf>
    <xf numFmtId="49" fontId="2" fillId="0" borderId="0" xfId="12">
      <alignment vertical="top"/>
    </xf>
    <xf numFmtId="169" fontId="17" fillId="0" borderId="0" xfId="10" applyNumberFormat="1" applyFont="1"/>
    <xf numFmtId="49" fontId="4" fillId="0" borderId="2" xfId="4" applyFont="1" applyBorder="1" applyAlignment="1">
      <alignment horizontal="center" vertical="center" wrapText="1"/>
    </xf>
    <xf numFmtId="0" fontId="4" fillId="0" borderId="2" xfId="4" applyNumberFormat="1" applyFont="1" applyBorder="1" applyAlignment="1">
      <alignment horizontal="center" vertical="center" wrapText="1"/>
    </xf>
    <xf numFmtId="49" fontId="4" fillId="0" borderId="0" xfId="4" applyFont="1" applyAlignment="1">
      <alignment horizontal="center" vertical="center" wrapText="1"/>
    </xf>
    <xf numFmtId="0" fontId="9" fillId="0" borderId="0" xfId="0" applyFont="1" applyAlignment="1">
      <alignment vertical="center"/>
    </xf>
    <xf numFmtId="0" fontId="4" fillId="0" borderId="2" xfId="0" applyFont="1" applyBorder="1" applyAlignment="1">
      <alignment horizontal="center" vertical="center"/>
    </xf>
    <xf numFmtId="0" fontId="9" fillId="0" borderId="25" xfId="0" applyFont="1" applyBorder="1"/>
    <xf numFmtId="0" fontId="8" fillId="0" borderId="10" xfId="1" applyNumberFormat="1" applyFont="1" applyBorder="1">
      <alignment vertical="top" wrapText="1"/>
    </xf>
    <xf numFmtId="0" fontId="7" fillId="0" borderId="10" xfId="1" applyNumberFormat="1" applyFont="1" applyBorder="1">
      <alignment vertical="top" wrapText="1"/>
    </xf>
    <xf numFmtId="0" fontId="16" fillId="0" borderId="11" xfId="0" applyFont="1" applyBorder="1" applyAlignment="1">
      <alignment vertical="justify"/>
    </xf>
    <xf numFmtId="0" fontId="16" fillId="0" borderId="0" xfId="0" applyFont="1" applyAlignment="1">
      <alignment vertical="justify"/>
    </xf>
    <xf numFmtId="49" fontId="1" fillId="0" borderId="16" xfId="1" applyFont="1" applyBorder="1">
      <alignment vertical="top" wrapText="1"/>
    </xf>
    <xf numFmtId="49" fontId="1" fillId="0" borderId="16" xfId="1" applyFont="1" applyBorder="1" applyAlignment="1">
      <alignment horizontal="center" vertical="center" wrapText="1"/>
    </xf>
    <xf numFmtId="49" fontId="1" fillId="0" borderId="15" xfId="1" applyFont="1" applyBorder="1" applyAlignment="1">
      <alignment horizontal="center" vertical="center" wrapText="1"/>
    </xf>
    <xf numFmtId="49" fontId="1" fillId="0" borderId="17" xfId="1" applyFont="1" applyBorder="1" applyAlignment="1">
      <alignment horizontal="center" vertical="center" wrapText="1"/>
    </xf>
    <xf numFmtId="0" fontId="9" fillId="0" borderId="0" xfId="0" applyFont="1" applyAlignment="1">
      <alignment horizontal="center" vertical="center"/>
    </xf>
    <xf numFmtId="0" fontId="7" fillId="0" borderId="0" xfId="0" applyFont="1" applyAlignment="1">
      <alignment horizontal="left" vertical="center"/>
    </xf>
    <xf numFmtId="0" fontId="11" fillId="0" borderId="17" xfId="18" applyFont="1" applyBorder="1" applyAlignment="1">
      <alignment horizontal="center" vertical="center"/>
    </xf>
    <xf numFmtId="4" fontId="11" fillId="0" borderId="4" xfId="10" applyNumberFormat="1" applyFont="1" applyBorder="1" applyAlignment="1">
      <alignment vertical="center"/>
    </xf>
    <xf numFmtId="4" fontId="11" fillId="0" borderId="21" xfId="10" applyNumberFormat="1" applyFont="1" applyBorder="1" applyAlignment="1">
      <alignment vertical="center"/>
    </xf>
    <xf numFmtId="0" fontId="0" fillId="0" borderId="23"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1" fontId="1" fillId="0" borderId="13" xfId="10" applyNumberFormat="1" applyFont="1" applyBorder="1" applyAlignment="1">
      <alignment horizontal="center" vertical="center"/>
    </xf>
    <xf numFmtId="0" fontId="4" fillId="0" borderId="0" xfId="0" applyFont="1" applyAlignment="1">
      <alignment vertical="center"/>
    </xf>
    <xf numFmtId="0" fontId="4" fillId="0" borderId="9" xfId="0" applyFont="1" applyBorder="1" applyAlignment="1">
      <alignment horizontal="center" vertical="center"/>
    </xf>
    <xf numFmtId="0" fontId="7" fillId="0" borderId="9" xfId="0" applyFont="1" applyBorder="1" applyAlignment="1">
      <alignment vertical="center"/>
    </xf>
    <xf numFmtId="0" fontId="6" fillId="0" borderId="0" xfId="0" applyFont="1" applyAlignment="1">
      <alignment vertical="center"/>
    </xf>
    <xf numFmtId="0" fontId="7" fillId="0" borderId="0" xfId="0" applyFont="1" applyAlignment="1">
      <alignment vertical="center"/>
    </xf>
    <xf numFmtId="169" fontId="11" fillId="0" borderId="26" xfId="10" applyNumberFormat="1" applyFont="1" applyBorder="1"/>
    <xf numFmtId="169" fontId="11" fillId="0" borderId="27" xfId="10" applyNumberFormat="1" applyFont="1" applyBorder="1"/>
    <xf numFmtId="4" fontId="11" fillId="0" borderId="27" xfId="10" applyNumberFormat="1" applyFont="1" applyBorder="1"/>
    <xf numFmtId="169" fontId="9" fillId="0" borderId="27" xfId="10" applyNumberFormat="1" applyFont="1" applyBorder="1"/>
    <xf numFmtId="169" fontId="10" fillId="0" borderId="27" xfId="10" applyNumberFormat="1" applyFont="1" applyBorder="1"/>
    <xf numFmtId="169" fontId="9" fillId="0" borderId="28" xfId="10" applyNumberFormat="1" applyFont="1" applyBorder="1"/>
    <xf numFmtId="4" fontId="9" fillId="0" borderId="29" xfId="10" applyNumberFormat="1" applyFont="1" applyBorder="1"/>
    <xf numFmtId="169" fontId="11" fillId="0" borderId="4" xfId="10" applyNumberFormat="1" applyFont="1" applyBorder="1"/>
    <xf numFmtId="4" fontId="11" fillId="0" borderId="14" xfId="10" applyNumberFormat="1" applyFont="1" applyBorder="1"/>
    <xf numFmtId="169" fontId="11" fillId="0" borderId="21" xfId="10" applyNumberFormat="1" applyFont="1" applyBorder="1"/>
    <xf numFmtId="2" fontId="7" fillId="0" borderId="9" xfId="0" applyNumberFormat="1" applyFont="1" applyBorder="1" applyAlignment="1">
      <alignment vertical="center"/>
    </xf>
    <xf numFmtId="0" fontId="18" fillId="0" borderId="0" xfId="0" applyFont="1" applyAlignment="1">
      <alignment vertical="center"/>
    </xf>
    <xf numFmtId="0" fontId="19" fillId="0" borderId="0" xfId="0" applyFont="1" applyAlignment="1">
      <alignment vertical="center" wrapText="1"/>
    </xf>
    <xf numFmtId="0" fontId="20"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justify" vertical="top" wrapText="1"/>
    </xf>
    <xf numFmtId="0" fontId="9" fillId="0" borderId="0" xfId="0" applyFont="1" applyAlignment="1">
      <alignment horizontal="left" vertical="center" wrapText="1"/>
    </xf>
    <xf numFmtId="0" fontId="1" fillId="0" borderId="0" xfId="0" applyFont="1" applyAlignment="1">
      <alignment horizontal="center" vertical="center"/>
    </xf>
    <xf numFmtId="0" fontId="1" fillId="0" borderId="7" xfId="10" applyNumberFormat="1" applyFont="1" applyBorder="1" applyAlignment="1">
      <alignment horizontal="center" vertical="center"/>
    </xf>
    <xf numFmtId="1" fontId="1" fillId="0" borderId="12" xfId="10" applyNumberFormat="1" applyFont="1" applyBorder="1" applyAlignment="1">
      <alignment horizontal="center" vertical="center"/>
    </xf>
    <xf numFmtId="1" fontId="1" fillId="0" borderId="20" xfId="10" applyNumberFormat="1" applyFont="1" applyBorder="1" applyAlignment="1">
      <alignment horizontal="center" vertical="center"/>
    </xf>
    <xf numFmtId="0" fontId="4" fillId="0" borderId="0" xfId="0" applyFont="1" applyAlignment="1">
      <alignment horizontal="left" vertical="center" wrapText="1"/>
    </xf>
    <xf numFmtId="49" fontId="4" fillId="0" borderId="2" xfId="4" applyFont="1" applyBorder="1" applyAlignment="1">
      <alignment horizontal="left" vertical="center" wrapText="1"/>
    </xf>
    <xf numFmtId="49" fontId="3" fillId="0" borderId="17" xfId="1" applyFont="1" applyBorder="1" applyAlignment="1">
      <alignment horizontal="left" vertical="center" wrapText="1"/>
    </xf>
    <xf numFmtId="49" fontId="3" fillId="0" borderId="16" xfId="1" applyFont="1" applyBorder="1" applyAlignment="1">
      <alignment horizontal="left" vertical="center" wrapText="1"/>
    </xf>
    <xf numFmtId="49" fontId="4" fillId="0" borderId="16" xfId="1" applyFont="1" applyBorder="1" applyAlignment="1">
      <alignment horizontal="left" vertical="center" wrapText="1"/>
    </xf>
    <xf numFmtId="49" fontId="1" fillId="0" borderId="16" xfId="1" applyFont="1" applyBorder="1" applyAlignment="1">
      <alignment horizontal="left" vertical="center" wrapText="1"/>
    </xf>
    <xf numFmtId="49" fontId="9" fillId="0" borderId="16" xfId="1" applyFont="1" applyBorder="1" applyAlignment="1">
      <alignment horizontal="left" vertical="center" wrapText="1"/>
    </xf>
    <xf numFmtId="49" fontId="1" fillId="0" borderId="10" xfId="1" applyFont="1" applyBorder="1" applyAlignment="1">
      <alignment horizontal="left" vertical="center" wrapText="1"/>
    </xf>
    <xf numFmtId="0" fontId="0" fillId="0" borderId="23" xfId="0" applyBorder="1" applyAlignment="1">
      <alignment horizontal="left" vertical="center" wrapText="1"/>
    </xf>
    <xf numFmtId="0" fontId="0" fillId="0" borderId="0" xfId="0" applyAlignment="1">
      <alignment horizontal="left" vertical="center" wrapText="1"/>
    </xf>
    <xf numFmtId="0" fontId="1" fillId="0" borderId="0" xfId="0" applyFont="1" applyAlignment="1">
      <alignment vertical="center"/>
    </xf>
    <xf numFmtId="0" fontId="1" fillId="0" borderId="12" xfId="10" applyNumberFormat="1" applyFont="1" applyBorder="1" applyAlignment="1">
      <alignment horizontal="center" vertical="center"/>
    </xf>
    <xf numFmtId="0" fontId="1" fillId="0" borderId="13" xfId="10" applyNumberFormat="1" applyFont="1" applyBorder="1" applyAlignment="1">
      <alignment horizontal="center" vertical="center"/>
    </xf>
    <xf numFmtId="0" fontId="1" fillId="0" borderId="20" xfId="10" applyNumberFormat="1" applyFont="1" applyBorder="1" applyAlignment="1">
      <alignment horizontal="center" vertical="center"/>
    </xf>
    <xf numFmtId="49" fontId="1" fillId="0" borderId="10" xfId="1" applyFont="1" applyBorder="1" applyAlignment="1">
      <alignment horizontal="center" vertical="center" wrapText="1"/>
    </xf>
    <xf numFmtId="49" fontId="4" fillId="0" borderId="0" xfId="0" applyNumberFormat="1" applyFont="1"/>
    <xf numFmtId="49" fontId="9" fillId="0" borderId="0" xfId="0" applyNumberFormat="1" applyFont="1" applyAlignment="1">
      <alignment vertical="center"/>
    </xf>
    <xf numFmtId="49" fontId="3" fillId="0" borderId="7" xfId="12" applyFont="1" applyBorder="1" applyAlignment="1">
      <alignment horizontal="center" vertical="top"/>
    </xf>
    <xf numFmtId="49" fontId="4" fillId="0" borderId="6" xfId="12" applyFont="1" applyBorder="1" applyAlignment="1">
      <alignment horizontal="center" vertical="top"/>
    </xf>
    <xf numFmtId="49" fontId="0" fillId="0" borderId="23" xfId="0" applyNumberFormat="1" applyBorder="1"/>
    <xf numFmtId="49" fontId="0" fillId="0" borderId="0" xfId="0" applyNumberFormat="1"/>
    <xf numFmtId="49" fontId="4" fillId="0" borderId="24" xfId="0" applyNumberFormat="1" applyFont="1" applyBorder="1" applyAlignment="1">
      <alignment horizontal="left" vertical="center"/>
    </xf>
    <xf numFmtId="49" fontId="7" fillId="0" borderId="6" xfId="12" applyFont="1" applyBorder="1" applyAlignment="1">
      <alignment horizontal="center" vertical="top"/>
    </xf>
    <xf numFmtId="49" fontId="2" fillId="0" borderId="0" xfId="0" applyNumberFormat="1" applyFont="1"/>
    <xf numFmtId="49" fontId="8" fillId="0" borderId="6" xfId="12" applyFont="1" applyBorder="1" applyAlignment="1">
      <alignment horizontal="center" vertical="top"/>
    </xf>
    <xf numFmtId="49" fontId="16" fillId="0" borderId="0" xfId="0" applyNumberFormat="1" applyFont="1"/>
    <xf numFmtId="0" fontId="22" fillId="0" borderId="0" xfId="0" applyFont="1" applyAlignment="1">
      <alignment vertical="center"/>
    </xf>
    <xf numFmtId="0" fontId="23" fillId="0" borderId="0" xfId="0" applyFont="1" applyAlignment="1">
      <alignment vertical="center"/>
    </xf>
    <xf numFmtId="0" fontId="25" fillId="0" borderId="0" xfId="0" applyFont="1" applyAlignment="1">
      <alignment horizontal="center"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vertical="center"/>
    </xf>
    <xf numFmtId="0" fontId="24" fillId="0" borderId="0" xfId="0" applyFont="1" applyAlignment="1">
      <alignment vertical="center" wrapText="1"/>
    </xf>
    <xf numFmtId="49" fontId="11" fillId="0" borderId="3" xfId="12" applyFont="1" applyBorder="1" applyAlignment="1">
      <alignment horizontal="center" vertical="top"/>
    </xf>
    <xf numFmtId="49" fontId="1" fillId="0" borderId="17" xfId="1" applyFont="1" applyBorder="1" applyAlignment="1">
      <alignment horizontal="left" vertical="center" wrapText="1"/>
    </xf>
    <xf numFmtId="49" fontId="1" fillId="0" borderId="7" xfId="12" applyFont="1" applyBorder="1" applyAlignment="1">
      <alignment horizontal="center" vertical="top"/>
    </xf>
    <xf numFmtId="0" fontId="28" fillId="0" borderId="0" xfId="0" applyFont="1"/>
    <xf numFmtId="49" fontId="1" fillId="0" borderId="0" xfId="0" applyNumberFormat="1" applyFont="1"/>
    <xf numFmtId="49" fontId="1" fillId="0" borderId="3" xfId="12" applyFont="1" applyBorder="1" applyAlignment="1">
      <alignment horizontal="center" vertical="top"/>
    </xf>
    <xf numFmtId="49" fontId="4" fillId="0" borderId="0" xfId="12" applyFont="1" applyAlignment="1">
      <alignment horizontal="center" vertical="top"/>
    </xf>
    <xf numFmtId="49" fontId="1" fillId="0" borderId="0" xfId="1" applyFont="1" applyAlignment="1">
      <alignment horizontal="left" vertical="center" wrapText="1"/>
    </xf>
    <xf numFmtId="49" fontId="1" fillId="0" borderId="0" xfId="1" applyFont="1" applyAlignment="1">
      <alignment horizontal="center" vertical="center" wrapText="1"/>
    </xf>
    <xf numFmtId="0" fontId="1" fillId="0" borderId="0" xfId="10" applyNumberFormat="1" applyFont="1" applyAlignment="1">
      <alignment horizontal="center" vertical="center"/>
    </xf>
    <xf numFmtId="4" fontId="11" fillId="0" borderId="0" xfId="10" applyNumberFormat="1" applyFont="1" applyAlignment="1">
      <alignment vertical="center"/>
    </xf>
    <xf numFmtId="4" fontId="9" fillId="0" borderId="0" xfId="10" applyNumberFormat="1" applyFont="1"/>
    <xf numFmtId="169" fontId="11" fillId="0" borderId="0" xfId="10" applyNumberFormat="1" applyFont="1"/>
    <xf numFmtId="1" fontId="1" fillId="0" borderId="0" xfId="10" applyNumberFormat="1" applyFont="1" applyAlignment="1">
      <alignment horizontal="center" vertical="center"/>
    </xf>
    <xf numFmtId="0" fontId="1" fillId="0" borderId="30" xfId="0" applyFont="1" applyBorder="1" applyAlignment="1">
      <alignment horizontal="center" vertical="center"/>
    </xf>
    <xf numFmtId="0" fontId="1" fillId="0" borderId="31" xfId="0" applyFont="1" applyBorder="1" applyAlignment="1">
      <alignment horizontal="center" vertical="center"/>
    </xf>
    <xf numFmtId="0" fontId="1" fillId="0" borderId="32" xfId="0"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center" wrapText="1"/>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6" fillId="0" borderId="33" xfId="0" applyFont="1" applyBorder="1" applyAlignment="1">
      <alignment horizontal="center" vertical="center"/>
    </xf>
    <xf numFmtId="0" fontId="6" fillId="0" borderId="0" xfId="0" applyFont="1" applyAlignment="1">
      <alignment horizontal="center" vertical="center"/>
    </xf>
    <xf numFmtId="2" fontId="7" fillId="0" borderId="30" xfId="0" applyNumberFormat="1" applyFont="1" applyBorder="1" applyAlignment="1">
      <alignment horizontal="center" vertical="center"/>
    </xf>
    <xf numFmtId="2" fontId="7" fillId="0" borderId="31" xfId="0" applyNumberFormat="1" applyFont="1" applyBorder="1" applyAlignment="1">
      <alignment horizontal="center" vertical="center"/>
    </xf>
    <xf numFmtId="2" fontId="7" fillId="0" borderId="32" xfId="0" applyNumberFormat="1" applyFont="1" applyBorder="1" applyAlignment="1">
      <alignment horizontal="center" vertical="center"/>
    </xf>
  </cellXfs>
  <cellStyles count="19">
    <cellStyle name="Definition" xfId="1" xr:uid="{00000000-0005-0000-0000-000000000000}"/>
    <cellStyle name="Devis" xfId="2" xr:uid="{00000000-0005-0000-0000-000001000000}"/>
    <cellStyle name="En tête" xfId="3" xr:uid="{00000000-0005-0000-0000-000002000000}"/>
    <cellStyle name="Entete" xfId="4" xr:uid="{00000000-0005-0000-0000-000003000000}"/>
    <cellStyle name="Euro" xfId="5" xr:uid="{00000000-0005-0000-0000-000004000000}"/>
    <cellStyle name="Montant" xfId="6" xr:uid="{00000000-0005-0000-0000-000005000000}"/>
    <cellStyle name="Normal" xfId="0" builtinId="0"/>
    <cellStyle name="Prix" xfId="7" xr:uid="{00000000-0005-0000-0000-000007000000}"/>
    <cellStyle name="qte0d" xfId="8" xr:uid="{00000000-0005-0000-0000-000008000000}"/>
    <cellStyle name="qte1d" xfId="9" xr:uid="{00000000-0005-0000-0000-000009000000}"/>
    <cellStyle name="qte2d" xfId="10" xr:uid="{00000000-0005-0000-0000-00000A000000}"/>
    <cellStyle name="qte3d" xfId="11" xr:uid="{00000000-0005-0000-0000-00000B000000}"/>
    <cellStyle name="Reference" xfId="12" xr:uid="{00000000-0005-0000-0000-00000C000000}"/>
    <cellStyle name="Reftitre" xfId="13" xr:uid="{00000000-0005-0000-0000-00000D000000}"/>
    <cellStyle name="Titre1" xfId="14" xr:uid="{00000000-0005-0000-0000-00000E000000}"/>
    <cellStyle name="Titre2" xfId="15" xr:uid="{00000000-0005-0000-0000-00000F000000}"/>
    <cellStyle name="Titre3" xfId="16" xr:uid="{00000000-0005-0000-0000-000010000000}"/>
    <cellStyle name="Titre4" xfId="17" xr:uid="{00000000-0005-0000-0000-000011000000}"/>
    <cellStyle name="Unite" xfId="18"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35</xdr:col>
      <xdr:colOff>97493</xdr:colOff>
      <xdr:row>53</xdr:row>
      <xdr:rowOff>263138</xdr:rowOff>
    </xdr:to>
    <xdr:pic>
      <xdr:nvPicPr>
        <xdr:cNvPr id="3" name="Image 381670204">
          <a:extLst>
            <a:ext uri="{FF2B5EF4-FFF2-40B4-BE49-F238E27FC236}">
              <a16:creationId xmlns:a16="http://schemas.microsoft.com/office/drawing/2014/main" id="{B5B0F0C6-6581-35FB-47F5-ED3416BB1D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508551" cy="105135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98520</xdr:colOff>
      <xdr:row>45</xdr:row>
      <xdr:rowOff>167914</xdr:rowOff>
    </xdr:from>
    <xdr:to>
      <xdr:col>34</xdr:col>
      <xdr:colOff>18379</xdr:colOff>
      <xdr:row>52</xdr:row>
      <xdr:rowOff>1528</xdr:rowOff>
    </xdr:to>
    <xdr:grpSp>
      <xdr:nvGrpSpPr>
        <xdr:cNvPr id="6" name="Groupe 5">
          <a:extLst>
            <a:ext uri="{FF2B5EF4-FFF2-40B4-BE49-F238E27FC236}">
              <a16:creationId xmlns:a16="http://schemas.microsoft.com/office/drawing/2014/main" id="{DE09D22A-CBDE-399F-70F1-731779A054CC}"/>
            </a:ext>
          </a:extLst>
        </xdr:cNvPr>
        <xdr:cNvGrpSpPr/>
      </xdr:nvGrpSpPr>
      <xdr:grpSpPr>
        <a:xfrm>
          <a:off x="274004" y="8744224"/>
          <a:ext cx="5844185" cy="1185716"/>
          <a:chOff x="499341" y="8419498"/>
          <a:chExt cx="6350566" cy="1116639"/>
        </a:xfrm>
      </xdr:grpSpPr>
      <xdr:sp macro="" textlink="">
        <xdr:nvSpPr>
          <xdr:cNvPr id="7" name="Zone de texte 7">
            <a:extLst>
              <a:ext uri="{FF2B5EF4-FFF2-40B4-BE49-F238E27FC236}">
                <a16:creationId xmlns:a16="http://schemas.microsoft.com/office/drawing/2014/main" id="{5179E121-CF59-9053-864B-909DEEB974C3}"/>
              </a:ext>
            </a:extLst>
          </xdr:cNvPr>
          <xdr:cNvSpPr txBox="1"/>
        </xdr:nvSpPr>
        <xdr:spPr>
          <a:xfrm>
            <a:off x="522022" y="8419498"/>
            <a:ext cx="6324403" cy="28012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050" b="1">
                <a:effectLst/>
                <a:latin typeface="Calibri" panose="020F0502020204030204" pitchFamily="34" charset="0"/>
                <a:ea typeface="Times New Roman" panose="02020603050405020304" pitchFamily="18" charset="0"/>
                <a:cs typeface="Times New Roman" panose="02020603050405020304" pitchFamily="18" charset="0"/>
              </a:rPr>
              <a:t>DPGF Lot : Transport Pneumatique</a:t>
            </a:r>
            <a:endParaRPr lang="fr-FR" sz="105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8" name="Zone de texte 9">
            <a:extLst>
              <a:ext uri="{FF2B5EF4-FFF2-40B4-BE49-F238E27FC236}">
                <a16:creationId xmlns:a16="http://schemas.microsoft.com/office/drawing/2014/main" id="{7AB91D4A-DB60-BD87-99C5-FBAC6D95CE49}"/>
              </a:ext>
            </a:extLst>
          </xdr:cNvPr>
          <xdr:cNvSpPr txBox="1"/>
        </xdr:nvSpPr>
        <xdr:spPr>
          <a:xfrm>
            <a:off x="2918828" y="9300520"/>
            <a:ext cx="422695" cy="2342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CHO</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9" name="Zone de texte 10">
            <a:extLst>
              <a:ext uri="{FF2B5EF4-FFF2-40B4-BE49-F238E27FC236}">
                <a16:creationId xmlns:a16="http://schemas.microsoft.com/office/drawing/2014/main" id="{2577690F-B285-920F-7DE3-A474C2F3B8C9}"/>
              </a:ext>
            </a:extLst>
          </xdr:cNvPr>
          <xdr:cNvSpPr txBox="1"/>
        </xdr:nvSpPr>
        <xdr:spPr>
          <a:xfrm>
            <a:off x="3527775" y="9297300"/>
            <a:ext cx="432417"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TB</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0" name="Zone de texte 11">
            <a:extLst>
              <a:ext uri="{FF2B5EF4-FFF2-40B4-BE49-F238E27FC236}">
                <a16:creationId xmlns:a16="http://schemas.microsoft.com/office/drawing/2014/main" id="{2F9D5BBA-383F-2BD1-DFA3-BF417D0E1832}"/>
              </a:ext>
            </a:extLst>
          </xdr:cNvPr>
          <xdr:cNvSpPr txBox="1"/>
        </xdr:nvSpPr>
        <xdr:spPr>
          <a:xfrm>
            <a:off x="4148757" y="9301993"/>
            <a:ext cx="430105" cy="22503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DPGF</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1" name="Zone de texte 12">
            <a:extLst>
              <a:ext uri="{FF2B5EF4-FFF2-40B4-BE49-F238E27FC236}">
                <a16:creationId xmlns:a16="http://schemas.microsoft.com/office/drawing/2014/main" id="{E32C5FCF-7D09-E854-C2DE-A7A348CF43D8}"/>
              </a:ext>
            </a:extLst>
          </xdr:cNvPr>
          <xdr:cNvSpPr txBox="1"/>
        </xdr:nvSpPr>
        <xdr:spPr>
          <a:xfrm>
            <a:off x="4752929" y="9292607"/>
            <a:ext cx="426772" cy="24353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TN</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2" name="Zone de texte 13">
            <a:extLst>
              <a:ext uri="{FF2B5EF4-FFF2-40B4-BE49-F238E27FC236}">
                <a16:creationId xmlns:a16="http://schemas.microsoft.com/office/drawing/2014/main" id="{0F3D8763-DF48-9F38-F6EE-80F0DDE3250B}"/>
              </a:ext>
            </a:extLst>
          </xdr:cNvPr>
          <xdr:cNvSpPr txBox="1"/>
        </xdr:nvSpPr>
        <xdr:spPr>
          <a:xfrm>
            <a:off x="5847675" y="9297300"/>
            <a:ext cx="497525" cy="234556"/>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Bef>
                <a:spcPts val="200"/>
              </a:spcBef>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TRP</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3" name="Zone de texte 14">
            <a:extLst>
              <a:ext uri="{FF2B5EF4-FFF2-40B4-BE49-F238E27FC236}">
                <a16:creationId xmlns:a16="http://schemas.microsoft.com/office/drawing/2014/main" id="{3DB6DEB1-CF9E-7247-F1DC-5162454B1EA2}"/>
              </a:ext>
            </a:extLst>
          </xdr:cNvPr>
          <xdr:cNvSpPr txBox="1"/>
        </xdr:nvSpPr>
        <xdr:spPr>
          <a:xfrm>
            <a:off x="5363747" y="9284970"/>
            <a:ext cx="309288" cy="2496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4" name="Zone de texte 15">
            <a:extLst>
              <a:ext uri="{FF2B5EF4-FFF2-40B4-BE49-F238E27FC236}">
                <a16:creationId xmlns:a16="http://schemas.microsoft.com/office/drawing/2014/main" id="{88AD32E8-E5FB-358C-58EB-72C97FD79BCF}"/>
              </a:ext>
            </a:extLst>
          </xdr:cNvPr>
          <xdr:cNvSpPr txBox="1"/>
        </xdr:nvSpPr>
        <xdr:spPr>
          <a:xfrm>
            <a:off x="6530164" y="9285913"/>
            <a:ext cx="319743" cy="245707"/>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a:effectLst/>
                <a:latin typeface="Calibri" panose="020F0502020204030204" pitchFamily="34" charset="0"/>
                <a:ea typeface="Times New Roman" panose="02020603050405020304" pitchFamily="18" charset="0"/>
                <a:cs typeface="Times New Roman" panose="02020603050405020304" pitchFamily="18" charset="0"/>
              </a:rPr>
              <a:t>A</a:t>
            </a:r>
          </a:p>
        </xdr:txBody>
      </xdr:sp>
      <xdr:sp macro="" textlink="">
        <xdr:nvSpPr>
          <xdr:cNvPr id="15" name="Zone de texte 16">
            <a:extLst>
              <a:ext uri="{FF2B5EF4-FFF2-40B4-BE49-F238E27FC236}">
                <a16:creationId xmlns:a16="http://schemas.microsoft.com/office/drawing/2014/main" id="{49DCB46E-A3CC-E476-1CC2-E5C13B60A9AD}"/>
              </a:ext>
            </a:extLst>
          </xdr:cNvPr>
          <xdr:cNvSpPr txBox="1"/>
        </xdr:nvSpPr>
        <xdr:spPr>
          <a:xfrm>
            <a:off x="1814483" y="9297300"/>
            <a:ext cx="897511"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Calibri" panose="020F0502020204030204" pitchFamily="34" charset="0"/>
              </a:rPr>
              <a:t>185002</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6" name="Zone de texte 17">
            <a:extLst>
              <a:ext uri="{FF2B5EF4-FFF2-40B4-BE49-F238E27FC236}">
                <a16:creationId xmlns:a16="http://schemas.microsoft.com/office/drawing/2014/main" id="{6F44D24D-95E4-7F44-D7EB-F57179615EC4}"/>
              </a:ext>
            </a:extLst>
          </xdr:cNvPr>
          <xdr:cNvSpPr txBox="1"/>
        </xdr:nvSpPr>
        <xdr:spPr>
          <a:xfrm>
            <a:off x="1041283" y="8885838"/>
            <a:ext cx="600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se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7" name="Zone de texte 1650848832">
            <a:extLst>
              <a:ext uri="{FF2B5EF4-FFF2-40B4-BE49-F238E27FC236}">
                <a16:creationId xmlns:a16="http://schemas.microsoft.com/office/drawing/2014/main" id="{74C6D46F-DC57-294F-3541-3098FDD53C4F}"/>
              </a:ext>
            </a:extLst>
          </xdr:cNvPr>
          <xdr:cNvSpPr txBox="1"/>
        </xdr:nvSpPr>
        <xdr:spPr>
          <a:xfrm>
            <a:off x="2107881" y="8888095"/>
            <a:ext cx="122872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Août 2025</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8" name="Zone de texte 1650848833">
            <a:extLst>
              <a:ext uri="{FF2B5EF4-FFF2-40B4-BE49-F238E27FC236}">
                <a16:creationId xmlns:a16="http://schemas.microsoft.com/office/drawing/2014/main" id="{8F342F80-D8EF-E55C-71A9-7F5D1841863F}"/>
              </a:ext>
            </a:extLst>
          </xdr:cNvPr>
          <xdr:cNvSpPr txBox="1"/>
        </xdr:nvSpPr>
        <xdr:spPr>
          <a:xfrm>
            <a:off x="4173936" y="8885425"/>
            <a:ext cx="821849"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9" name="Zone de texte 1650848834">
            <a:extLst>
              <a:ext uri="{FF2B5EF4-FFF2-40B4-BE49-F238E27FC236}">
                <a16:creationId xmlns:a16="http://schemas.microsoft.com/office/drawing/2014/main" id="{71BC50BE-75F2-CA20-7C43-B3378D61F003}"/>
              </a:ext>
            </a:extLst>
          </xdr:cNvPr>
          <xdr:cNvSpPr txBox="1"/>
        </xdr:nvSpPr>
        <xdr:spPr>
          <a:xfrm>
            <a:off x="5862593" y="8889811"/>
            <a:ext cx="981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20" name="Zone de texte 135">
            <a:extLst>
              <a:ext uri="{FF2B5EF4-FFF2-40B4-BE49-F238E27FC236}">
                <a16:creationId xmlns:a16="http://schemas.microsoft.com/office/drawing/2014/main" id="{7F68C79A-3ADE-1B7D-0534-A8D975DCEC50}"/>
              </a:ext>
            </a:extLst>
          </xdr:cNvPr>
          <xdr:cNvSpPr txBox="1"/>
        </xdr:nvSpPr>
        <xdr:spPr>
          <a:xfrm>
            <a:off x="1210217" y="9291133"/>
            <a:ext cx="449725" cy="240462"/>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DCE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21" name="Zone de texte 136">
            <a:extLst>
              <a:ext uri="{FF2B5EF4-FFF2-40B4-BE49-F238E27FC236}">
                <a16:creationId xmlns:a16="http://schemas.microsoft.com/office/drawing/2014/main" id="{C2934429-1501-6C46-D6AC-1039CF24E30C}"/>
              </a:ext>
            </a:extLst>
          </xdr:cNvPr>
          <xdr:cNvSpPr txBox="1"/>
        </xdr:nvSpPr>
        <xdr:spPr>
          <a:xfrm>
            <a:off x="499341" y="9288186"/>
            <a:ext cx="553819" cy="24629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CLF8</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140</xdr:row>
      <xdr:rowOff>0</xdr:rowOff>
    </xdr:from>
    <xdr:to>
      <xdr:col>27</xdr:col>
      <xdr:colOff>14653</xdr:colOff>
      <xdr:row>141</xdr:row>
      <xdr:rowOff>0</xdr:rowOff>
    </xdr:to>
    <xdr:sp macro="" textlink="">
      <xdr:nvSpPr>
        <xdr:cNvPr id="18" name="Rectangle 28">
          <a:extLst>
            <a:ext uri="{FF2B5EF4-FFF2-40B4-BE49-F238E27FC236}">
              <a16:creationId xmlns:a16="http://schemas.microsoft.com/office/drawing/2014/main" id="{00000000-0008-0000-0200-000012000000}"/>
            </a:ext>
          </a:extLst>
        </xdr:cNvPr>
        <xdr:cNvSpPr>
          <a:spLocks noChangeArrowheads="1"/>
        </xdr:cNvSpPr>
      </xdr:nvSpPr>
      <xdr:spPr bwMode="auto">
        <a:xfrm>
          <a:off x="0" y="752995212"/>
          <a:ext cx="16309730" cy="40298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0</xdr:col>
      <xdr:colOff>0</xdr:colOff>
      <xdr:row>143</xdr:row>
      <xdr:rowOff>129540</xdr:rowOff>
    </xdr:from>
    <xdr:to>
      <xdr:col>27</xdr:col>
      <xdr:colOff>14653</xdr:colOff>
      <xdr:row>144</xdr:row>
      <xdr:rowOff>342900</xdr:rowOff>
    </xdr:to>
    <xdr:sp macro="" textlink="">
      <xdr:nvSpPr>
        <xdr:cNvPr id="19" name="Rectangle 29">
          <a:extLst>
            <a:ext uri="{FF2B5EF4-FFF2-40B4-BE49-F238E27FC236}">
              <a16:creationId xmlns:a16="http://schemas.microsoft.com/office/drawing/2014/main" id="{00000000-0008-0000-0200-000013000000}"/>
            </a:ext>
          </a:extLst>
        </xdr:cNvPr>
        <xdr:cNvSpPr>
          <a:spLocks noChangeArrowheads="1"/>
        </xdr:cNvSpPr>
      </xdr:nvSpPr>
      <xdr:spPr bwMode="auto">
        <a:xfrm>
          <a:off x="0" y="753864771"/>
          <a:ext cx="16309730" cy="381879"/>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3</xdr:col>
      <xdr:colOff>449036</xdr:colOff>
      <xdr:row>45</xdr:row>
      <xdr:rowOff>0</xdr:rowOff>
    </xdr:from>
    <xdr:to>
      <xdr:col>4</xdr:col>
      <xdr:colOff>40822</xdr:colOff>
      <xdr:row>45</xdr:row>
      <xdr:rowOff>13607</xdr:rowOff>
    </xdr:to>
    <xdr:sp macro="" textlink="">
      <xdr:nvSpPr>
        <xdr:cNvPr id="42" name="Accolade fermante 41">
          <a:extLst>
            <a:ext uri="{FF2B5EF4-FFF2-40B4-BE49-F238E27FC236}">
              <a16:creationId xmlns:a16="http://schemas.microsoft.com/office/drawing/2014/main" id="{16A01437-DBB5-BD45-84AD-0D3CB323772A}"/>
            </a:ext>
          </a:extLst>
        </xdr:cNvPr>
        <xdr:cNvSpPr/>
      </xdr:nvSpPr>
      <xdr:spPr bwMode="auto">
        <a:xfrm>
          <a:off x="4286250" y="73328893"/>
          <a:ext cx="68036" cy="155121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449036</xdr:colOff>
      <xdr:row>45</xdr:row>
      <xdr:rowOff>0</xdr:rowOff>
    </xdr:from>
    <xdr:to>
      <xdr:col>20</xdr:col>
      <xdr:colOff>40822</xdr:colOff>
      <xdr:row>45</xdr:row>
      <xdr:rowOff>13607</xdr:rowOff>
    </xdr:to>
    <xdr:sp macro="" textlink="">
      <xdr:nvSpPr>
        <xdr:cNvPr id="17" name="Accolade fermante 16">
          <a:extLst>
            <a:ext uri="{FF2B5EF4-FFF2-40B4-BE49-F238E27FC236}">
              <a16:creationId xmlns:a16="http://schemas.microsoft.com/office/drawing/2014/main" id="{00C972F1-0506-435F-96B1-6F0CD3E3A848}"/>
            </a:ext>
          </a:extLst>
        </xdr:cNvPr>
        <xdr:cNvSpPr/>
      </xdr:nvSpPr>
      <xdr:spPr bwMode="auto">
        <a:xfrm>
          <a:off x="4014187" y="74686405"/>
          <a:ext cx="38341" cy="1639261"/>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3</xdr:col>
      <xdr:colOff>449036</xdr:colOff>
      <xdr:row>105</xdr:row>
      <xdr:rowOff>0</xdr:rowOff>
    </xdr:from>
    <xdr:to>
      <xdr:col>4</xdr:col>
      <xdr:colOff>40822</xdr:colOff>
      <xdr:row>105</xdr:row>
      <xdr:rowOff>13607</xdr:rowOff>
    </xdr:to>
    <xdr:sp macro="" textlink="">
      <xdr:nvSpPr>
        <xdr:cNvPr id="3" name="Accolade fermante 2">
          <a:extLst>
            <a:ext uri="{FF2B5EF4-FFF2-40B4-BE49-F238E27FC236}">
              <a16:creationId xmlns:a16="http://schemas.microsoft.com/office/drawing/2014/main" id="{C6E34796-BCE6-4A1A-8197-A653A644E3A8}"/>
            </a:ext>
          </a:extLst>
        </xdr:cNvPr>
        <xdr:cNvSpPr/>
      </xdr:nvSpPr>
      <xdr:spPr bwMode="auto">
        <a:xfrm>
          <a:off x="4977718" y="10742543"/>
          <a:ext cx="130" cy="1741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449036</xdr:colOff>
      <xdr:row>105</xdr:row>
      <xdr:rowOff>0</xdr:rowOff>
    </xdr:from>
    <xdr:to>
      <xdr:col>20</xdr:col>
      <xdr:colOff>40822</xdr:colOff>
      <xdr:row>105</xdr:row>
      <xdr:rowOff>13607</xdr:rowOff>
    </xdr:to>
    <xdr:sp macro="" textlink="">
      <xdr:nvSpPr>
        <xdr:cNvPr id="4" name="Accolade fermante 3">
          <a:extLst>
            <a:ext uri="{FF2B5EF4-FFF2-40B4-BE49-F238E27FC236}">
              <a16:creationId xmlns:a16="http://schemas.microsoft.com/office/drawing/2014/main" id="{2FA065F2-D053-45BD-BD9C-24B1C889611B}"/>
            </a:ext>
          </a:extLst>
        </xdr:cNvPr>
        <xdr:cNvSpPr/>
      </xdr:nvSpPr>
      <xdr:spPr bwMode="auto">
        <a:xfrm>
          <a:off x="12637060" y="10742543"/>
          <a:ext cx="2201" cy="1741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F6837-11D0-4129-8F4D-54C5D38609CC}">
  <sheetPr>
    <pageSetUpPr fitToPage="1"/>
  </sheetPr>
  <dimension ref="A1:AJ66"/>
  <sheetViews>
    <sheetView tabSelected="1" zoomScale="85" zoomScaleNormal="85" workbookViewId="0">
      <selection activeCell="Q56" sqref="Q56"/>
    </sheetView>
  </sheetViews>
  <sheetFormatPr baseColWidth="10" defaultRowHeight="13.2" x14ac:dyDescent="0.25"/>
  <cols>
    <col min="1" max="36" width="2.6640625" customWidth="1"/>
    <col min="38" max="38" width="5.33203125" customWidth="1"/>
    <col min="249" max="249" width="9.6640625" customWidth="1"/>
    <col min="250" max="250" width="13.5546875" customWidth="1"/>
    <col min="251" max="251" width="16.33203125" customWidth="1"/>
    <col min="252" max="252" width="14.44140625" customWidth="1"/>
    <col min="253" max="253" width="10.44140625" customWidth="1"/>
    <col min="254" max="254" width="9" customWidth="1"/>
    <col min="255" max="255" width="14.44140625" customWidth="1"/>
    <col min="505" max="505" width="9.6640625" customWidth="1"/>
    <col min="506" max="506" width="13.5546875" customWidth="1"/>
    <col min="507" max="507" width="16.33203125" customWidth="1"/>
    <col min="508" max="508" width="14.44140625" customWidth="1"/>
    <col min="509" max="509" width="10.44140625" customWidth="1"/>
    <col min="510" max="510" width="9" customWidth="1"/>
    <col min="511" max="511" width="14.44140625" customWidth="1"/>
    <col min="761" max="761" width="9.6640625" customWidth="1"/>
    <col min="762" max="762" width="13.5546875" customWidth="1"/>
    <col min="763" max="763" width="16.33203125" customWidth="1"/>
    <col min="764" max="764" width="14.44140625" customWidth="1"/>
    <col min="765" max="765" width="10.44140625" customWidth="1"/>
    <col min="766" max="766" width="9" customWidth="1"/>
    <col min="767" max="767" width="14.44140625" customWidth="1"/>
    <col min="1017" max="1017" width="9.6640625" customWidth="1"/>
    <col min="1018" max="1018" width="13.5546875" customWidth="1"/>
    <col min="1019" max="1019" width="16.33203125" customWidth="1"/>
    <col min="1020" max="1020" width="14.44140625" customWidth="1"/>
    <col min="1021" max="1021" width="10.44140625" customWidth="1"/>
    <col min="1022" max="1022" width="9" customWidth="1"/>
    <col min="1023" max="1023" width="14.44140625" customWidth="1"/>
    <col min="1273" max="1273" width="9.6640625" customWidth="1"/>
    <col min="1274" max="1274" width="13.5546875" customWidth="1"/>
    <col min="1275" max="1275" width="16.33203125" customWidth="1"/>
    <col min="1276" max="1276" width="14.44140625" customWidth="1"/>
    <col min="1277" max="1277" width="10.44140625" customWidth="1"/>
    <col min="1278" max="1278" width="9" customWidth="1"/>
    <col min="1279" max="1279" width="14.44140625" customWidth="1"/>
    <col min="1529" max="1529" width="9.6640625" customWidth="1"/>
    <col min="1530" max="1530" width="13.5546875" customWidth="1"/>
    <col min="1531" max="1531" width="16.33203125" customWidth="1"/>
    <col min="1532" max="1532" width="14.44140625" customWidth="1"/>
    <col min="1533" max="1533" width="10.44140625" customWidth="1"/>
    <col min="1534" max="1534" width="9" customWidth="1"/>
    <col min="1535" max="1535" width="14.44140625" customWidth="1"/>
    <col min="1785" max="1785" width="9.6640625" customWidth="1"/>
    <col min="1786" max="1786" width="13.5546875" customWidth="1"/>
    <col min="1787" max="1787" width="16.33203125" customWidth="1"/>
    <col min="1788" max="1788" width="14.44140625" customWidth="1"/>
    <col min="1789" max="1789" width="10.44140625" customWidth="1"/>
    <col min="1790" max="1790" width="9" customWidth="1"/>
    <col min="1791" max="1791" width="14.44140625" customWidth="1"/>
    <col min="2041" max="2041" width="9.6640625" customWidth="1"/>
    <col min="2042" max="2042" width="13.5546875" customWidth="1"/>
    <col min="2043" max="2043" width="16.33203125" customWidth="1"/>
    <col min="2044" max="2044" width="14.44140625" customWidth="1"/>
    <col min="2045" max="2045" width="10.44140625" customWidth="1"/>
    <col min="2046" max="2046" width="9" customWidth="1"/>
    <col min="2047" max="2047" width="14.44140625" customWidth="1"/>
    <col min="2297" max="2297" width="9.6640625" customWidth="1"/>
    <col min="2298" max="2298" width="13.5546875" customWidth="1"/>
    <col min="2299" max="2299" width="16.33203125" customWidth="1"/>
    <col min="2300" max="2300" width="14.44140625" customWidth="1"/>
    <col min="2301" max="2301" width="10.44140625" customWidth="1"/>
    <col min="2302" max="2302" width="9" customWidth="1"/>
    <col min="2303" max="2303" width="14.44140625" customWidth="1"/>
    <col min="2553" max="2553" width="9.6640625" customWidth="1"/>
    <col min="2554" max="2554" width="13.5546875" customWidth="1"/>
    <col min="2555" max="2555" width="16.33203125" customWidth="1"/>
    <col min="2556" max="2556" width="14.44140625" customWidth="1"/>
    <col min="2557" max="2557" width="10.44140625" customWidth="1"/>
    <col min="2558" max="2558" width="9" customWidth="1"/>
    <col min="2559" max="2559" width="14.44140625" customWidth="1"/>
    <col min="2809" max="2809" width="9.6640625" customWidth="1"/>
    <col min="2810" max="2810" width="13.5546875" customWidth="1"/>
    <col min="2811" max="2811" width="16.33203125" customWidth="1"/>
    <col min="2812" max="2812" width="14.44140625" customWidth="1"/>
    <col min="2813" max="2813" width="10.44140625" customWidth="1"/>
    <col min="2814" max="2814" width="9" customWidth="1"/>
    <col min="2815" max="2815" width="14.44140625" customWidth="1"/>
    <col min="3065" max="3065" width="9.6640625" customWidth="1"/>
    <col min="3066" max="3066" width="13.5546875" customWidth="1"/>
    <col min="3067" max="3067" width="16.33203125" customWidth="1"/>
    <col min="3068" max="3068" width="14.44140625" customWidth="1"/>
    <col min="3069" max="3069" width="10.44140625" customWidth="1"/>
    <col min="3070" max="3070" width="9" customWidth="1"/>
    <col min="3071" max="3071" width="14.44140625" customWidth="1"/>
    <col min="3321" max="3321" width="9.6640625" customWidth="1"/>
    <col min="3322" max="3322" width="13.5546875" customWidth="1"/>
    <col min="3323" max="3323" width="16.33203125" customWidth="1"/>
    <col min="3324" max="3324" width="14.44140625" customWidth="1"/>
    <col min="3325" max="3325" width="10.44140625" customWidth="1"/>
    <col min="3326" max="3326" width="9" customWidth="1"/>
    <col min="3327" max="3327" width="14.44140625" customWidth="1"/>
    <col min="3577" max="3577" width="9.6640625" customWidth="1"/>
    <col min="3578" max="3578" width="13.5546875" customWidth="1"/>
    <col min="3579" max="3579" width="16.33203125" customWidth="1"/>
    <col min="3580" max="3580" width="14.44140625" customWidth="1"/>
    <col min="3581" max="3581" width="10.44140625" customWidth="1"/>
    <col min="3582" max="3582" width="9" customWidth="1"/>
    <col min="3583" max="3583" width="14.44140625" customWidth="1"/>
    <col min="3833" max="3833" width="9.6640625" customWidth="1"/>
    <col min="3834" max="3834" width="13.5546875" customWidth="1"/>
    <col min="3835" max="3835" width="16.33203125" customWidth="1"/>
    <col min="3836" max="3836" width="14.44140625" customWidth="1"/>
    <col min="3837" max="3837" width="10.44140625" customWidth="1"/>
    <col min="3838" max="3838" width="9" customWidth="1"/>
    <col min="3839" max="3839" width="14.44140625" customWidth="1"/>
    <col min="4089" max="4089" width="9.6640625" customWidth="1"/>
    <col min="4090" max="4090" width="13.5546875" customWidth="1"/>
    <col min="4091" max="4091" width="16.33203125" customWidth="1"/>
    <col min="4092" max="4092" width="14.44140625" customWidth="1"/>
    <col min="4093" max="4093" width="10.44140625" customWidth="1"/>
    <col min="4094" max="4094" width="9" customWidth="1"/>
    <col min="4095" max="4095" width="14.44140625" customWidth="1"/>
    <col min="4345" max="4345" width="9.6640625" customWidth="1"/>
    <col min="4346" max="4346" width="13.5546875" customWidth="1"/>
    <col min="4347" max="4347" width="16.33203125" customWidth="1"/>
    <col min="4348" max="4348" width="14.44140625" customWidth="1"/>
    <col min="4349" max="4349" width="10.44140625" customWidth="1"/>
    <col min="4350" max="4350" width="9" customWidth="1"/>
    <col min="4351" max="4351" width="14.44140625" customWidth="1"/>
    <col min="4601" max="4601" width="9.6640625" customWidth="1"/>
    <col min="4602" max="4602" width="13.5546875" customWidth="1"/>
    <col min="4603" max="4603" width="16.33203125" customWidth="1"/>
    <col min="4604" max="4604" width="14.44140625" customWidth="1"/>
    <col min="4605" max="4605" width="10.44140625" customWidth="1"/>
    <col min="4606" max="4606" width="9" customWidth="1"/>
    <col min="4607" max="4607" width="14.44140625" customWidth="1"/>
    <col min="4857" max="4857" width="9.6640625" customWidth="1"/>
    <col min="4858" max="4858" width="13.5546875" customWidth="1"/>
    <col min="4859" max="4859" width="16.33203125" customWidth="1"/>
    <col min="4860" max="4860" width="14.44140625" customWidth="1"/>
    <col min="4861" max="4861" width="10.44140625" customWidth="1"/>
    <col min="4862" max="4862" width="9" customWidth="1"/>
    <col min="4863" max="4863" width="14.44140625" customWidth="1"/>
    <col min="5113" max="5113" width="9.6640625" customWidth="1"/>
    <col min="5114" max="5114" width="13.5546875" customWidth="1"/>
    <col min="5115" max="5115" width="16.33203125" customWidth="1"/>
    <col min="5116" max="5116" width="14.44140625" customWidth="1"/>
    <col min="5117" max="5117" width="10.44140625" customWidth="1"/>
    <col min="5118" max="5118" width="9" customWidth="1"/>
    <col min="5119" max="5119" width="14.44140625" customWidth="1"/>
    <col min="5369" max="5369" width="9.6640625" customWidth="1"/>
    <col min="5370" max="5370" width="13.5546875" customWidth="1"/>
    <col min="5371" max="5371" width="16.33203125" customWidth="1"/>
    <col min="5372" max="5372" width="14.44140625" customWidth="1"/>
    <col min="5373" max="5373" width="10.44140625" customWidth="1"/>
    <col min="5374" max="5374" width="9" customWidth="1"/>
    <col min="5375" max="5375" width="14.44140625" customWidth="1"/>
    <col min="5625" max="5625" width="9.6640625" customWidth="1"/>
    <col min="5626" max="5626" width="13.5546875" customWidth="1"/>
    <col min="5627" max="5627" width="16.33203125" customWidth="1"/>
    <col min="5628" max="5628" width="14.44140625" customWidth="1"/>
    <col min="5629" max="5629" width="10.44140625" customWidth="1"/>
    <col min="5630" max="5630" width="9" customWidth="1"/>
    <col min="5631" max="5631" width="14.44140625" customWidth="1"/>
    <col min="5881" max="5881" width="9.6640625" customWidth="1"/>
    <col min="5882" max="5882" width="13.5546875" customWidth="1"/>
    <col min="5883" max="5883" width="16.33203125" customWidth="1"/>
    <col min="5884" max="5884" width="14.44140625" customWidth="1"/>
    <col min="5885" max="5885" width="10.44140625" customWidth="1"/>
    <col min="5886" max="5886" width="9" customWidth="1"/>
    <col min="5887" max="5887" width="14.44140625" customWidth="1"/>
    <col min="6137" max="6137" width="9.6640625" customWidth="1"/>
    <col min="6138" max="6138" width="13.5546875" customWidth="1"/>
    <col min="6139" max="6139" width="16.33203125" customWidth="1"/>
    <col min="6140" max="6140" width="14.44140625" customWidth="1"/>
    <col min="6141" max="6141" width="10.44140625" customWidth="1"/>
    <col min="6142" max="6142" width="9" customWidth="1"/>
    <col min="6143" max="6143" width="14.44140625" customWidth="1"/>
    <col min="6393" max="6393" width="9.6640625" customWidth="1"/>
    <col min="6394" max="6394" width="13.5546875" customWidth="1"/>
    <col min="6395" max="6395" width="16.33203125" customWidth="1"/>
    <col min="6396" max="6396" width="14.44140625" customWidth="1"/>
    <col min="6397" max="6397" width="10.44140625" customWidth="1"/>
    <col min="6398" max="6398" width="9" customWidth="1"/>
    <col min="6399" max="6399" width="14.44140625" customWidth="1"/>
    <col min="6649" max="6649" width="9.6640625" customWidth="1"/>
    <col min="6650" max="6650" width="13.5546875" customWidth="1"/>
    <col min="6651" max="6651" width="16.33203125" customWidth="1"/>
    <col min="6652" max="6652" width="14.44140625" customWidth="1"/>
    <col min="6653" max="6653" width="10.44140625" customWidth="1"/>
    <col min="6654" max="6654" width="9" customWidth="1"/>
    <col min="6655" max="6655" width="14.44140625" customWidth="1"/>
    <col min="6905" max="6905" width="9.6640625" customWidth="1"/>
    <col min="6906" max="6906" width="13.5546875" customWidth="1"/>
    <col min="6907" max="6907" width="16.33203125" customWidth="1"/>
    <col min="6908" max="6908" width="14.44140625" customWidth="1"/>
    <col min="6909" max="6909" width="10.44140625" customWidth="1"/>
    <col min="6910" max="6910" width="9" customWidth="1"/>
    <col min="6911" max="6911" width="14.44140625" customWidth="1"/>
    <col min="7161" max="7161" width="9.6640625" customWidth="1"/>
    <col min="7162" max="7162" width="13.5546875" customWidth="1"/>
    <col min="7163" max="7163" width="16.33203125" customWidth="1"/>
    <col min="7164" max="7164" width="14.44140625" customWidth="1"/>
    <col min="7165" max="7165" width="10.44140625" customWidth="1"/>
    <col min="7166" max="7166" width="9" customWidth="1"/>
    <col min="7167" max="7167" width="14.44140625" customWidth="1"/>
    <col min="7417" max="7417" width="9.6640625" customWidth="1"/>
    <col min="7418" max="7418" width="13.5546875" customWidth="1"/>
    <col min="7419" max="7419" width="16.33203125" customWidth="1"/>
    <col min="7420" max="7420" width="14.44140625" customWidth="1"/>
    <col min="7421" max="7421" width="10.44140625" customWidth="1"/>
    <col min="7422" max="7422" width="9" customWidth="1"/>
    <col min="7423" max="7423" width="14.44140625" customWidth="1"/>
    <col min="7673" max="7673" width="9.6640625" customWidth="1"/>
    <col min="7674" max="7674" width="13.5546875" customWidth="1"/>
    <col min="7675" max="7675" width="16.33203125" customWidth="1"/>
    <col min="7676" max="7676" width="14.44140625" customWidth="1"/>
    <col min="7677" max="7677" width="10.44140625" customWidth="1"/>
    <col min="7678" max="7678" width="9" customWidth="1"/>
    <col min="7679" max="7679" width="14.44140625" customWidth="1"/>
    <col min="7929" max="7929" width="9.6640625" customWidth="1"/>
    <col min="7930" max="7930" width="13.5546875" customWidth="1"/>
    <col min="7931" max="7931" width="16.33203125" customWidth="1"/>
    <col min="7932" max="7932" width="14.44140625" customWidth="1"/>
    <col min="7933" max="7933" width="10.44140625" customWidth="1"/>
    <col min="7934" max="7934" width="9" customWidth="1"/>
    <col min="7935" max="7935" width="14.44140625" customWidth="1"/>
    <col min="8185" max="8185" width="9.6640625" customWidth="1"/>
    <col min="8186" max="8186" width="13.5546875" customWidth="1"/>
    <col min="8187" max="8187" width="16.33203125" customWidth="1"/>
    <col min="8188" max="8188" width="14.44140625" customWidth="1"/>
    <col min="8189" max="8189" width="10.44140625" customWidth="1"/>
    <col min="8190" max="8190" width="9" customWidth="1"/>
    <col min="8191" max="8191" width="14.44140625" customWidth="1"/>
    <col min="8441" max="8441" width="9.6640625" customWidth="1"/>
    <col min="8442" max="8442" width="13.5546875" customWidth="1"/>
    <col min="8443" max="8443" width="16.33203125" customWidth="1"/>
    <col min="8444" max="8444" width="14.44140625" customWidth="1"/>
    <col min="8445" max="8445" width="10.44140625" customWidth="1"/>
    <col min="8446" max="8446" width="9" customWidth="1"/>
    <col min="8447" max="8447" width="14.44140625" customWidth="1"/>
    <col min="8697" max="8697" width="9.6640625" customWidth="1"/>
    <col min="8698" max="8698" width="13.5546875" customWidth="1"/>
    <col min="8699" max="8699" width="16.33203125" customWidth="1"/>
    <col min="8700" max="8700" width="14.44140625" customWidth="1"/>
    <col min="8701" max="8701" width="10.44140625" customWidth="1"/>
    <col min="8702" max="8702" width="9" customWidth="1"/>
    <col min="8703" max="8703" width="14.44140625" customWidth="1"/>
    <col min="8953" max="8953" width="9.6640625" customWidth="1"/>
    <col min="8954" max="8954" width="13.5546875" customWidth="1"/>
    <col min="8955" max="8955" width="16.33203125" customWidth="1"/>
    <col min="8956" max="8956" width="14.44140625" customWidth="1"/>
    <col min="8957" max="8957" width="10.44140625" customWidth="1"/>
    <col min="8958" max="8958" width="9" customWidth="1"/>
    <col min="8959" max="8959" width="14.44140625" customWidth="1"/>
    <col min="9209" max="9209" width="9.6640625" customWidth="1"/>
    <col min="9210" max="9210" width="13.5546875" customWidth="1"/>
    <col min="9211" max="9211" width="16.33203125" customWidth="1"/>
    <col min="9212" max="9212" width="14.44140625" customWidth="1"/>
    <col min="9213" max="9213" width="10.44140625" customWidth="1"/>
    <col min="9214" max="9214" width="9" customWidth="1"/>
    <col min="9215" max="9215" width="14.44140625" customWidth="1"/>
    <col min="9465" max="9465" width="9.6640625" customWidth="1"/>
    <col min="9466" max="9466" width="13.5546875" customWidth="1"/>
    <col min="9467" max="9467" width="16.33203125" customWidth="1"/>
    <col min="9468" max="9468" width="14.44140625" customWidth="1"/>
    <col min="9469" max="9469" width="10.44140625" customWidth="1"/>
    <col min="9470" max="9470" width="9" customWidth="1"/>
    <col min="9471" max="9471" width="14.44140625" customWidth="1"/>
    <col min="9721" max="9721" width="9.6640625" customWidth="1"/>
    <col min="9722" max="9722" width="13.5546875" customWidth="1"/>
    <col min="9723" max="9723" width="16.33203125" customWidth="1"/>
    <col min="9724" max="9724" width="14.44140625" customWidth="1"/>
    <col min="9725" max="9725" width="10.44140625" customWidth="1"/>
    <col min="9726" max="9726" width="9" customWidth="1"/>
    <col min="9727" max="9727" width="14.44140625" customWidth="1"/>
    <col min="9977" max="9977" width="9.6640625" customWidth="1"/>
    <col min="9978" max="9978" width="13.5546875" customWidth="1"/>
    <col min="9979" max="9979" width="16.33203125" customWidth="1"/>
    <col min="9980" max="9980" width="14.44140625" customWidth="1"/>
    <col min="9981" max="9981" width="10.44140625" customWidth="1"/>
    <col min="9982" max="9982" width="9" customWidth="1"/>
    <col min="9983" max="9983" width="14.44140625" customWidth="1"/>
    <col min="10233" max="10233" width="9.6640625" customWidth="1"/>
    <col min="10234" max="10234" width="13.5546875" customWidth="1"/>
    <col min="10235" max="10235" width="16.33203125" customWidth="1"/>
    <col min="10236" max="10236" width="14.44140625" customWidth="1"/>
    <col min="10237" max="10237" width="10.44140625" customWidth="1"/>
    <col min="10238" max="10238" width="9" customWidth="1"/>
    <col min="10239" max="10239" width="14.44140625" customWidth="1"/>
    <col min="10489" max="10489" width="9.6640625" customWidth="1"/>
    <col min="10490" max="10490" width="13.5546875" customWidth="1"/>
    <col min="10491" max="10491" width="16.33203125" customWidth="1"/>
    <col min="10492" max="10492" width="14.44140625" customWidth="1"/>
    <col min="10493" max="10493" width="10.44140625" customWidth="1"/>
    <col min="10494" max="10494" width="9" customWidth="1"/>
    <col min="10495" max="10495" width="14.44140625" customWidth="1"/>
    <col min="10745" max="10745" width="9.6640625" customWidth="1"/>
    <col min="10746" max="10746" width="13.5546875" customWidth="1"/>
    <col min="10747" max="10747" width="16.33203125" customWidth="1"/>
    <col min="10748" max="10748" width="14.44140625" customWidth="1"/>
    <col min="10749" max="10749" width="10.44140625" customWidth="1"/>
    <col min="10750" max="10750" width="9" customWidth="1"/>
    <col min="10751" max="10751" width="14.44140625" customWidth="1"/>
    <col min="11001" max="11001" width="9.6640625" customWidth="1"/>
    <col min="11002" max="11002" width="13.5546875" customWidth="1"/>
    <col min="11003" max="11003" width="16.33203125" customWidth="1"/>
    <col min="11004" max="11004" width="14.44140625" customWidth="1"/>
    <col min="11005" max="11005" width="10.44140625" customWidth="1"/>
    <col min="11006" max="11006" width="9" customWidth="1"/>
    <col min="11007" max="11007" width="14.44140625" customWidth="1"/>
    <col min="11257" max="11257" width="9.6640625" customWidth="1"/>
    <col min="11258" max="11258" width="13.5546875" customWidth="1"/>
    <col min="11259" max="11259" width="16.33203125" customWidth="1"/>
    <col min="11260" max="11260" width="14.44140625" customWidth="1"/>
    <col min="11261" max="11261" width="10.44140625" customWidth="1"/>
    <col min="11262" max="11262" width="9" customWidth="1"/>
    <col min="11263" max="11263" width="14.44140625" customWidth="1"/>
    <col min="11513" max="11513" width="9.6640625" customWidth="1"/>
    <col min="11514" max="11514" width="13.5546875" customWidth="1"/>
    <col min="11515" max="11515" width="16.33203125" customWidth="1"/>
    <col min="11516" max="11516" width="14.44140625" customWidth="1"/>
    <col min="11517" max="11517" width="10.44140625" customWidth="1"/>
    <col min="11518" max="11518" width="9" customWidth="1"/>
    <col min="11519" max="11519" width="14.44140625" customWidth="1"/>
    <col min="11769" max="11769" width="9.6640625" customWidth="1"/>
    <col min="11770" max="11770" width="13.5546875" customWidth="1"/>
    <col min="11771" max="11771" width="16.33203125" customWidth="1"/>
    <col min="11772" max="11772" width="14.44140625" customWidth="1"/>
    <col min="11773" max="11773" width="10.44140625" customWidth="1"/>
    <col min="11774" max="11774" width="9" customWidth="1"/>
    <col min="11775" max="11775" width="14.44140625" customWidth="1"/>
    <col min="12025" max="12025" width="9.6640625" customWidth="1"/>
    <col min="12026" max="12026" width="13.5546875" customWidth="1"/>
    <col min="12027" max="12027" width="16.33203125" customWidth="1"/>
    <col min="12028" max="12028" width="14.44140625" customWidth="1"/>
    <col min="12029" max="12029" width="10.44140625" customWidth="1"/>
    <col min="12030" max="12030" width="9" customWidth="1"/>
    <col min="12031" max="12031" width="14.44140625" customWidth="1"/>
    <col min="12281" max="12281" width="9.6640625" customWidth="1"/>
    <col min="12282" max="12282" width="13.5546875" customWidth="1"/>
    <col min="12283" max="12283" width="16.33203125" customWidth="1"/>
    <col min="12284" max="12284" width="14.44140625" customWidth="1"/>
    <col min="12285" max="12285" width="10.44140625" customWidth="1"/>
    <col min="12286" max="12286" width="9" customWidth="1"/>
    <col min="12287" max="12287" width="14.44140625" customWidth="1"/>
    <col min="12537" max="12537" width="9.6640625" customWidth="1"/>
    <col min="12538" max="12538" width="13.5546875" customWidth="1"/>
    <col min="12539" max="12539" width="16.33203125" customWidth="1"/>
    <col min="12540" max="12540" width="14.44140625" customWidth="1"/>
    <col min="12541" max="12541" width="10.44140625" customWidth="1"/>
    <col min="12542" max="12542" width="9" customWidth="1"/>
    <col min="12543" max="12543" width="14.44140625" customWidth="1"/>
    <col min="12793" max="12793" width="9.6640625" customWidth="1"/>
    <col min="12794" max="12794" width="13.5546875" customWidth="1"/>
    <col min="12795" max="12795" width="16.33203125" customWidth="1"/>
    <col min="12796" max="12796" width="14.44140625" customWidth="1"/>
    <col min="12797" max="12797" width="10.44140625" customWidth="1"/>
    <col min="12798" max="12798" width="9" customWidth="1"/>
    <col min="12799" max="12799" width="14.44140625" customWidth="1"/>
    <col min="13049" max="13049" width="9.6640625" customWidth="1"/>
    <col min="13050" max="13050" width="13.5546875" customWidth="1"/>
    <col min="13051" max="13051" width="16.33203125" customWidth="1"/>
    <col min="13052" max="13052" width="14.44140625" customWidth="1"/>
    <col min="13053" max="13053" width="10.44140625" customWidth="1"/>
    <col min="13054" max="13054" width="9" customWidth="1"/>
    <col min="13055" max="13055" width="14.44140625" customWidth="1"/>
    <col min="13305" max="13305" width="9.6640625" customWidth="1"/>
    <col min="13306" max="13306" width="13.5546875" customWidth="1"/>
    <col min="13307" max="13307" width="16.33203125" customWidth="1"/>
    <col min="13308" max="13308" width="14.44140625" customWidth="1"/>
    <col min="13309" max="13309" width="10.44140625" customWidth="1"/>
    <col min="13310" max="13310" width="9" customWidth="1"/>
    <col min="13311" max="13311" width="14.44140625" customWidth="1"/>
    <col min="13561" max="13561" width="9.6640625" customWidth="1"/>
    <col min="13562" max="13562" width="13.5546875" customWidth="1"/>
    <col min="13563" max="13563" width="16.33203125" customWidth="1"/>
    <col min="13564" max="13564" width="14.44140625" customWidth="1"/>
    <col min="13565" max="13565" width="10.44140625" customWidth="1"/>
    <col min="13566" max="13566" width="9" customWidth="1"/>
    <col min="13567" max="13567" width="14.44140625" customWidth="1"/>
    <col min="13817" max="13817" width="9.6640625" customWidth="1"/>
    <col min="13818" max="13818" width="13.5546875" customWidth="1"/>
    <col min="13819" max="13819" width="16.33203125" customWidth="1"/>
    <col min="13820" max="13820" width="14.44140625" customWidth="1"/>
    <col min="13821" max="13821" width="10.44140625" customWidth="1"/>
    <col min="13822" max="13822" width="9" customWidth="1"/>
    <col min="13823" max="13823" width="14.44140625" customWidth="1"/>
    <col min="14073" max="14073" width="9.6640625" customWidth="1"/>
    <col min="14074" max="14074" width="13.5546875" customWidth="1"/>
    <col min="14075" max="14075" width="16.33203125" customWidth="1"/>
    <col min="14076" max="14076" width="14.44140625" customWidth="1"/>
    <col min="14077" max="14077" width="10.44140625" customWidth="1"/>
    <col min="14078" max="14078" width="9" customWidth="1"/>
    <col min="14079" max="14079" width="14.44140625" customWidth="1"/>
    <col min="14329" max="14329" width="9.6640625" customWidth="1"/>
    <col min="14330" max="14330" width="13.5546875" customWidth="1"/>
    <col min="14331" max="14331" width="16.33203125" customWidth="1"/>
    <col min="14332" max="14332" width="14.44140625" customWidth="1"/>
    <col min="14333" max="14333" width="10.44140625" customWidth="1"/>
    <col min="14334" max="14334" width="9" customWidth="1"/>
    <col min="14335" max="14335" width="14.44140625" customWidth="1"/>
    <col min="14585" max="14585" width="9.6640625" customWidth="1"/>
    <col min="14586" max="14586" width="13.5546875" customWidth="1"/>
    <col min="14587" max="14587" width="16.33203125" customWidth="1"/>
    <col min="14588" max="14588" width="14.44140625" customWidth="1"/>
    <col min="14589" max="14589" width="10.44140625" customWidth="1"/>
    <col min="14590" max="14590" width="9" customWidth="1"/>
    <col min="14591" max="14591" width="14.44140625" customWidth="1"/>
    <col min="14841" max="14841" width="9.6640625" customWidth="1"/>
    <col min="14842" max="14842" width="13.5546875" customWidth="1"/>
    <col min="14843" max="14843" width="16.33203125" customWidth="1"/>
    <col min="14844" max="14844" width="14.44140625" customWidth="1"/>
    <col min="14845" max="14845" width="10.44140625" customWidth="1"/>
    <col min="14846" max="14846" width="9" customWidth="1"/>
    <col min="14847" max="14847" width="14.44140625" customWidth="1"/>
    <col min="15097" max="15097" width="9.6640625" customWidth="1"/>
    <col min="15098" max="15098" width="13.5546875" customWidth="1"/>
    <col min="15099" max="15099" width="16.33203125" customWidth="1"/>
    <col min="15100" max="15100" width="14.44140625" customWidth="1"/>
    <col min="15101" max="15101" width="10.44140625" customWidth="1"/>
    <col min="15102" max="15102" width="9" customWidth="1"/>
    <col min="15103" max="15103" width="14.44140625" customWidth="1"/>
    <col min="15353" max="15353" width="9.6640625" customWidth="1"/>
    <col min="15354" max="15354" width="13.5546875" customWidth="1"/>
    <col min="15355" max="15355" width="16.33203125" customWidth="1"/>
    <col min="15356" max="15356" width="14.44140625" customWidth="1"/>
    <col min="15357" max="15357" width="10.44140625" customWidth="1"/>
    <col min="15358" max="15358" width="9" customWidth="1"/>
    <col min="15359" max="15359" width="14.44140625" customWidth="1"/>
    <col min="15609" max="15609" width="9.6640625" customWidth="1"/>
    <col min="15610" max="15610" width="13.5546875" customWidth="1"/>
    <col min="15611" max="15611" width="16.33203125" customWidth="1"/>
    <col min="15612" max="15612" width="14.44140625" customWidth="1"/>
    <col min="15613" max="15613" width="10.44140625" customWidth="1"/>
    <col min="15614" max="15614" width="9" customWidth="1"/>
    <col min="15615" max="15615" width="14.44140625" customWidth="1"/>
    <col min="15865" max="15865" width="9.6640625" customWidth="1"/>
    <col min="15866" max="15866" width="13.5546875" customWidth="1"/>
    <col min="15867" max="15867" width="16.33203125" customWidth="1"/>
    <col min="15868" max="15868" width="14.44140625" customWidth="1"/>
    <col min="15869" max="15869" width="10.44140625" customWidth="1"/>
    <col min="15870" max="15870" width="9" customWidth="1"/>
    <col min="15871" max="15871" width="14.44140625" customWidth="1"/>
    <col min="16121" max="16121" width="9.6640625" customWidth="1"/>
    <col min="16122" max="16122" width="13.5546875" customWidth="1"/>
    <col min="16123" max="16123" width="16.33203125" customWidth="1"/>
    <col min="16124" max="16124" width="14.44140625" customWidth="1"/>
    <col min="16125" max="16125" width="10.44140625" customWidth="1"/>
    <col min="16126" max="16126" width="9" customWidth="1"/>
    <col min="16127" max="16127" width="14.44140625" customWidth="1"/>
  </cols>
  <sheetData>
    <row r="1" spans="1:36" ht="13.8" x14ac:dyDescent="0.25">
      <c r="A1" s="81"/>
      <c r="AJ1" s="84"/>
    </row>
    <row r="2" spans="1:36" ht="13.8" x14ac:dyDescent="0.25">
      <c r="A2" s="81"/>
      <c r="AJ2" s="84"/>
    </row>
    <row r="3" spans="1:36" ht="14.4" x14ac:dyDescent="0.25">
      <c r="A3" s="119"/>
      <c r="AJ3" s="84"/>
    </row>
    <row r="4" spans="1:36" ht="14.4" x14ac:dyDescent="0.25">
      <c r="A4" s="120"/>
      <c r="AJ4" s="84"/>
    </row>
    <row r="5" spans="1:36" ht="14.4" x14ac:dyDescent="0.25">
      <c r="A5" s="120"/>
      <c r="AJ5" s="84"/>
    </row>
    <row r="6" spans="1:36" ht="14.4" x14ac:dyDescent="0.25">
      <c r="A6" s="120"/>
      <c r="AJ6" s="84"/>
    </row>
    <row r="7" spans="1:36" ht="14.4" x14ac:dyDescent="0.25">
      <c r="A7" s="120"/>
      <c r="AJ7" s="84"/>
    </row>
    <row r="8" spans="1:36" ht="14.4" x14ac:dyDescent="0.25">
      <c r="A8" s="120"/>
      <c r="AJ8" s="84"/>
    </row>
    <row r="9" spans="1:36" ht="14.4" x14ac:dyDescent="0.25">
      <c r="A9" s="120"/>
      <c r="AJ9" s="84"/>
    </row>
    <row r="10" spans="1:36" ht="14.4" x14ac:dyDescent="0.25">
      <c r="A10" s="120"/>
      <c r="AJ10" s="84"/>
    </row>
    <row r="11" spans="1:36" ht="14.4" x14ac:dyDescent="0.25">
      <c r="A11" s="120"/>
      <c r="AJ11" s="84"/>
    </row>
    <row r="12" spans="1:36" ht="14.4" x14ac:dyDescent="0.25">
      <c r="A12" s="120"/>
      <c r="AJ12" s="84"/>
    </row>
    <row r="13" spans="1:36" ht="14.4" x14ac:dyDescent="0.25">
      <c r="A13" s="120"/>
      <c r="AJ13" s="84"/>
    </row>
    <row r="14" spans="1:36" ht="14.4" x14ac:dyDescent="0.25">
      <c r="A14" s="120"/>
      <c r="AJ14" s="84"/>
    </row>
    <row r="15" spans="1:36" ht="14.4" x14ac:dyDescent="0.25">
      <c r="A15" s="120"/>
      <c r="AJ15" s="84"/>
    </row>
    <row r="16" spans="1:36" ht="14.4" x14ac:dyDescent="0.25">
      <c r="A16" s="120"/>
      <c r="AJ16" s="84"/>
    </row>
    <row r="17" spans="1:36" ht="14.4" x14ac:dyDescent="0.25">
      <c r="A17" s="120"/>
      <c r="AJ17" s="84"/>
    </row>
    <row r="18" spans="1:36" ht="14.4" x14ac:dyDescent="0.25">
      <c r="A18" s="120"/>
      <c r="AJ18" s="84"/>
    </row>
    <row r="19" spans="1:36" ht="14.4" x14ac:dyDescent="0.25">
      <c r="A19" s="120"/>
      <c r="AJ19" s="84"/>
    </row>
    <row r="20" spans="1:36" ht="14.4" x14ac:dyDescent="0.25">
      <c r="A20" s="120"/>
      <c r="AJ20" s="84"/>
    </row>
    <row r="21" spans="1:36" ht="14.4" x14ac:dyDescent="0.25">
      <c r="A21" s="120"/>
      <c r="AJ21" s="84"/>
    </row>
    <row r="22" spans="1:36" ht="14.4" x14ac:dyDescent="0.25">
      <c r="A22" s="120"/>
      <c r="AJ22" s="84"/>
    </row>
    <row r="23" spans="1:36" ht="14.4" x14ac:dyDescent="0.25">
      <c r="A23" s="120"/>
      <c r="AJ23" s="84"/>
    </row>
    <row r="24" spans="1:36" ht="14.4" x14ac:dyDescent="0.25">
      <c r="A24" s="120"/>
      <c r="AJ24" s="84"/>
    </row>
    <row r="25" spans="1:36" ht="14.4" x14ac:dyDescent="0.25">
      <c r="A25" s="120"/>
      <c r="AJ25" s="84"/>
    </row>
    <row r="26" spans="1:36" ht="14.4" x14ac:dyDescent="0.25">
      <c r="A26" s="120"/>
      <c r="AJ26" s="84"/>
    </row>
    <row r="27" spans="1:36" ht="14.4" x14ac:dyDescent="0.25">
      <c r="A27" s="120"/>
      <c r="AJ27" s="84"/>
    </row>
    <row r="28" spans="1:36" ht="14.4" x14ac:dyDescent="0.25">
      <c r="A28" s="120"/>
      <c r="AJ28" s="84"/>
    </row>
    <row r="29" spans="1:36" ht="14.4" x14ac:dyDescent="0.25">
      <c r="A29" s="120"/>
      <c r="AJ29" s="84"/>
    </row>
    <row r="30" spans="1:36" ht="14.4" x14ac:dyDescent="0.25">
      <c r="A30" s="120"/>
      <c r="AJ30" s="84"/>
    </row>
    <row r="31" spans="1:36" ht="21" x14ac:dyDescent="0.25">
      <c r="A31" s="121"/>
      <c r="B31" s="117"/>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84"/>
    </row>
    <row r="32" spans="1:36" ht="14.4" x14ac:dyDescent="0.25">
      <c r="A32" s="121"/>
      <c r="AJ32" s="84"/>
    </row>
    <row r="33" spans="1:36" ht="14.4" x14ac:dyDescent="0.25">
      <c r="A33" s="121"/>
      <c r="AJ33" s="84"/>
    </row>
    <row r="34" spans="1:36" ht="25.8" x14ac:dyDescent="0.25">
      <c r="A34" s="121"/>
      <c r="B34" s="118"/>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84"/>
    </row>
    <row r="35" spans="1:36" ht="25.8" x14ac:dyDescent="0.25">
      <c r="A35" s="121"/>
      <c r="B35" s="118"/>
      <c r="C35" s="118"/>
      <c r="D35" s="118"/>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84"/>
    </row>
    <row r="36" spans="1:36" ht="25.8" x14ac:dyDescent="0.25">
      <c r="A36" s="121"/>
      <c r="B36" s="118"/>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118"/>
      <c r="AI36" s="118"/>
      <c r="AJ36" s="84"/>
    </row>
    <row r="37" spans="1:36" ht="14.4" x14ac:dyDescent="0.25">
      <c r="A37" s="121"/>
      <c r="AJ37" s="84"/>
    </row>
    <row r="38" spans="1:36" ht="14.4" x14ac:dyDescent="0.25">
      <c r="A38" s="121"/>
      <c r="B38" s="84"/>
      <c r="U38" s="84"/>
      <c r="AJ38" s="84"/>
    </row>
    <row r="39" spans="1:36" ht="14.4" x14ac:dyDescent="0.25">
      <c r="A39" s="121"/>
      <c r="B39" s="83"/>
      <c r="C39" s="83"/>
      <c r="D39" s="83"/>
      <c r="E39" s="83"/>
      <c r="F39" s="83"/>
      <c r="G39" s="83"/>
      <c r="H39" s="83"/>
      <c r="I39" s="83"/>
      <c r="J39" s="83"/>
      <c r="K39" s="83"/>
      <c r="L39" s="83"/>
      <c r="M39" s="83"/>
      <c r="N39" s="83"/>
      <c r="O39" s="83"/>
      <c r="P39" s="83"/>
      <c r="Q39" s="83"/>
      <c r="R39" s="83"/>
      <c r="U39" s="83"/>
      <c r="V39" s="83"/>
      <c r="W39" s="83"/>
      <c r="X39" s="83"/>
      <c r="Y39" s="83"/>
      <c r="Z39" s="83"/>
      <c r="AA39" s="83"/>
      <c r="AB39" s="83"/>
      <c r="AC39" s="83"/>
      <c r="AD39" s="83"/>
      <c r="AE39" s="83"/>
      <c r="AF39" s="83"/>
      <c r="AG39" s="83"/>
      <c r="AH39" s="83"/>
      <c r="AI39" s="83"/>
      <c r="AJ39" s="84"/>
    </row>
    <row r="40" spans="1:36" ht="14.4" x14ac:dyDescent="0.25">
      <c r="A40" s="122"/>
      <c r="B40" s="84"/>
      <c r="C40" s="84"/>
      <c r="D40" s="84"/>
      <c r="E40" s="84"/>
      <c r="F40" s="84"/>
      <c r="G40" s="84"/>
      <c r="H40" s="84"/>
      <c r="I40" s="84"/>
      <c r="J40" s="84"/>
      <c r="K40" s="84"/>
      <c r="L40" s="84"/>
      <c r="M40" s="84"/>
      <c r="N40" s="84"/>
      <c r="O40" s="84"/>
      <c r="P40" s="84"/>
      <c r="Q40" s="84"/>
      <c r="R40" s="84"/>
      <c r="U40" s="84"/>
      <c r="V40" s="84"/>
      <c r="W40" s="84"/>
      <c r="X40" s="84"/>
      <c r="Y40" s="84"/>
      <c r="Z40" s="84"/>
      <c r="AA40" s="84"/>
      <c r="AB40" s="84"/>
      <c r="AC40" s="84"/>
      <c r="AD40" s="84"/>
      <c r="AE40" s="84"/>
      <c r="AF40" s="84"/>
      <c r="AG40" s="84"/>
      <c r="AH40" s="84"/>
      <c r="AI40" s="84"/>
      <c r="AJ40" s="84"/>
    </row>
    <row r="41" spans="1:36" ht="14.4" x14ac:dyDescent="0.25">
      <c r="A41" s="121"/>
      <c r="B41" s="84"/>
      <c r="C41" s="84"/>
      <c r="D41" s="84"/>
      <c r="E41" s="84"/>
      <c r="F41" s="84"/>
      <c r="G41" s="84"/>
      <c r="H41" s="84"/>
      <c r="I41" s="84"/>
      <c r="J41" s="84"/>
      <c r="K41" s="84"/>
      <c r="L41" s="84"/>
      <c r="M41" s="84"/>
      <c r="N41" s="84"/>
      <c r="O41" s="84"/>
      <c r="P41" s="84"/>
      <c r="Q41" s="84"/>
      <c r="R41" s="84"/>
      <c r="U41" s="84"/>
      <c r="V41" s="84"/>
      <c r="W41" s="84"/>
      <c r="X41" s="84"/>
      <c r="Y41" s="84"/>
      <c r="Z41" s="84"/>
      <c r="AA41" s="84"/>
      <c r="AB41" s="84"/>
      <c r="AC41" s="84"/>
      <c r="AD41" s="84"/>
      <c r="AE41" s="84"/>
      <c r="AF41" s="84"/>
      <c r="AG41" s="84"/>
      <c r="AH41" s="84"/>
      <c r="AI41" s="84"/>
      <c r="AJ41" s="84"/>
    </row>
    <row r="42" spans="1:36" ht="14.4" x14ac:dyDescent="0.25">
      <c r="A42" s="122"/>
      <c r="B42" s="84"/>
      <c r="C42" s="84"/>
      <c r="D42" s="84"/>
      <c r="E42" s="84"/>
      <c r="F42" s="84"/>
      <c r="G42" s="84"/>
      <c r="H42" s="84"/>
      <c r="I42" s="84"/>
      <c r="J42" s="84"/>
      <c r="K42" s="84"/>
      <c r="L42" s="84"/>
      <c r="M42" s="84"/>
      <c r="N42" s="84"/>
      <c r="O42" s="84"/>
      <c r="P42" s="84"/>
      <c r="Q42" s="84"/>
      <c r="R42" s="84"/>
      <c r="U42" s="84"/>
      <c r="V42" s="84"/>
      <c r="W42" s="84"/>
      <c r="X42" s="84"/>
      <c r="Y42" s="84"/>
      <c r="Z42" s="84"/>
      <c r="AA42" s="84"/>
      <c r="AB42" s="84"/>
      <c r="AC42" s="84"/>
      <c r="AD42" s="84"/>
      <c r="AE42" s="84"/>
      <c r="AF42" s="84"/>
      <c r="AG42" s="84"/>
      <c r="AH42" s="84"/>
      <c r="AI42" s="84"/>
      <c r="AJ42" s="84"/>
    </row>
    <row r="43" spans="1:36" ht="14.4" x14ac:dyDescent="0.25">
      <c r="A43" s="122"/>
      <c r="B43" s="84"/>
      <c r="U43" s="84"/>
      <c r="AJ43" s="84"/>
    </row>
    <row r="44" spans="1:36" ht="14.4" x14ac:dyDescent="0.25">
      <c r="A44" s="121"/>
      <c r="B44" s="83"/>
      <c r="C44" s="83"/>
      <c r="D44" s="83"/>
      <c r="E44" s="83"/>
      <c r="F44" s="83"/>
      <c r="G44" s="83"/>
      <c r="H44" s="83"/>
      <c r="I44" s="83"/>
      <c r="J44" s="83"/>
      <c r="K44" s="83"/>
      <c r="L44" s="83"/>
      <c r="M44" s="83"/>
      <c r="N44" s="83"/>
      <c r="O44" s="83"/>
      <c r="P44" s="83"/>
      <c r="Q44" s="83"/>
      <c r="R44" s="83"/>
      <c r="U44" s="83"/>
      <c r="V44" s="83"/>
      <c r="W44" s="83"/>
      <c r="X44" s="83"/>
      <c r="Y44" s="83"/>
      <c r="Z44" s="83"/>
      <c r="AA44" s="83"/>
      <c r="AB44" s="83"/>
      <c r="AC44" s="83"/>
      <c r="AD44" s="83"/>
      <c r="AE44" s="83"/>
      <c r="AF44" s="83"/>
      <c r="AG44" s="83"/>
      <c r="AH44" s="83"/>
      <c r="AI44" s="83"/>
      <c r="AJ44" s="84"/>
    </row>
    <row r="45" spans="1:36" ht="14.4" x14ac:dyDescent="0.25">
      <c r="A45" s="121"/>
      <c r="B45" s="84"/>
      <c r="C45" s="84"/>
      <c r="D45" s="84"/>
      <c r="E45" s="84"/>
      <c r="F45" s="84"/>
      <c r="G45" s="84"/>
      <c r="H45" s="84"/>
      <c r="I45" s="84"/>
      <c r="J45" s="84"/>
      <c r="K45" s="84"/>
      <c r="L45" s="84"/>
      <c r="M45" s="84"/>
      <c r="N45" s="84"/>
      <c r="O45" s="84"/>
      <c r="P45" s="84"/>
      <c r="Q45" s="84"/>
      <c r="R45" s="84"/>
      <c r="U45" s="84"/>
      <c r="V45" s="84"/>
      <c r="W45" s="84"/>
      <c r="X45" s="84"/>
      <c r="Y45" s="84"/>
      <c r="Z45" s="84"/>
      <c r="AA45" s="84"/>
      <c r="AB45" s="84"/>
      <c r="AC45" s="84"/>
      <c r="AD45" s="84"/>
      <c r="AE45" s="84"/>
      <c r="AF45" s="84"/>
      <c r="AG45" s="84"/>
      <c r="AH45" s="84"/>
      <c r="AI45" s="84"/>
      <c r="AJ45" s="84"/>
    </row>
    <row r="46" spans="1:36" ht="24.75" customHeight="1" x14ac:dyDescent="0.25">
      <c r="A46" s="120"/>
      <c r="B46" s="84"/>
      <c r="C46" s="84"/>
      <c r="D46" s="84"/>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row>
    <row r="47" spans="1:36" ht="14.4" x14ac:dyDescent="0.25">
      <c r="A47" s="120"/>
      <c r="B47" s="84"/>
      <c r="C47" s="84"/>
      <c r="D47" s="84"/>
      <c r="E47" s="84"/>
      <c r="F47" s="84"/>
      <c r="G47" s="84"/>
      <c r="H47" s="84"/>
      <c r="I47" s="84"/>
      <c r="J47" s="84"/>
      <c r="K47" s="84"/>
      <c r="L47" s="84"/>
      <c r="M47" s="84"/>
      <c r="N47" s="84"/>
      <c r="O47" s="84"/>
      <c r="P47" s="84"/>
      <c r="Q47" s="84"/>
      <c r="R47" s="84"/>
      <c r="U47" s="84"/>
      <c r="V47" s="84"/>
      <c r="W47" s="84"/>
      <c r="X47" s="84"/>
      <c r="Y47" s="84"/>
      <c r="Z47" s="84"/>
      <c r="AA47" s="84"/>
      <c r="AB47" s="84"/>
      <c r="AC47" s="84"/>
      <c r="AD47" s="84"/>
      <c r="AE47" s="84"/>
      <c r="AF47" s="84"/>
      <c r="AG47" s="84"/>
      <c r="AH47" s="84"/>
      <c r="AI47" s="84"/>
      <c r="AJ47" s="84"/>
    </row>
    <row r="48" spans="1:36" ht="14.4" x14ac:dyDescent="0.25">
      <c r="A48" s="120"/>
      <c r="B48" s="84"/>
      <c r="U48" s="84"/>
    </row>
    <row r="49" spans="1:36" ht="14.4" x14ac:dyDescent="0.25">
      <c r="A49" s="120"/>
      <c r="B49" s="83"/>
      <c r="C49" s="83"/>
      <c r="D49" s="83"/>
      <c r="E49" s="83"/>
      <c r="F49" s="83"/>
      <c r="G49" s="83"/>
      <c r="H49" s="83"/>
      <c r="I49" s="83"/>
      <c r="J49" s="83"/>
      <c r="K49" s="83"/>
      <c r="L49" s="83"/>
      <c r="M49" s="83"/>
      <c r="N49" s="83"/>
      <c r="O49" s="83"/>
      <c r="P49" s="83"/>
      <c r="Q49" s="83"/>
      <c r="R49" s="83"/>
      <c r="U49" s="83"/>
      <c r="V49" s="83"/>
      <c r="W49" s="83"/>
      <c r="X49" s="83"/>
      <c r="Y49" s="83"/>
      <c r="Z49" s="83"/>
      <c r="AA49" s="83"/>
      <c r="AB49" s="83"/>
      <c r="AC49" s="83"/>
      <c r="AD49" s="83"/>
      <c r="AE49" s="83"/>
      <c r="AF49" s="83"/>
      <c r="AG49" s="83"/>
      <c r="AH49" s="83"/>
      <c r="AI49" s="83"/>
      <c r="AJ49" s="83"/>
    </row>
    <row r="50" spans="1:36" x14ac:dyDescent="0.25">
      <c r="A50" s="84"/>
      <c r="B50" s="84"/>
      <c r="C50" s="84"/>
      <c r="D50" s="84"/>
      <c r="E50" s="84"/>
      <c r="F50" s="84"/>
      <c r="G50" s="84"/>
      <c r="H50" s="84"/>
      <c r="I50" s="84"/>
      <c r="J50" s="84"/>
      <c r="K50" s="84"/>
      <c r="L50" s="84"/>
      <c r="M50" s="84"/>
      <c r="N50" s="84"/>
      <c r="O50" s="84"/>
      <c r="P50" s="84"/>
      <c r="Q50" s="84"/>
      <c r="R50" s="84"/>
      <c r="U50" s="84"/>
      <c r="V50" s="84"/>
      <c r="W50" s="84"/>
      <c r="X50" s="84"/>
      <c r="Y50" s="84"/>
      <c r="Z50" s="84"/>
      <c r="AA50" s="84"/>
      <c r="AB50" s="84"/>
      <c r="AC50" s="84"/>
      <c r="AD50" s="84"/>
      <c r="AE50" s="84"/>
      <c r="AF50" s="84"/>
      <c r="AG50" s="84"/>
      <c r="AH50" s="84"/>
      <c r="AI50" s="84"/>
      <c r="AJ50" s="84"/>
    </row>
    <row r="51" spans="1:36" x14ac:dyDescent="0.25">
      <c r="A51" s="84"/>
      <c r="B51" s="84"/>
      <c r="C51" s="84"/>
      <c r="D51" s="84"/>
      <c r="E51" s="84"/>
      <c r="F51" s="84"/>
      <c r="G51" s="84"/>
      <c r="H51" s="84"/>
      <c r="I51" s="84"/>
      <c r="J51" s="84"/>
      <c r="K51" s="84"/>
      <c r="L51" s="84"/>
      <c r="M51" s="84"/>
      <c r="N51" s="84"/>
      <c r="O51" s="84"/>
      <c r="P51" s="84"/>
      <c r="Q51" s="84"/>
      <c r="R51" s="84"/>
      <c r="U51" s="84"/>
      <c r="V51" s="84"/>
      <c r="W51" s="84"/>
      <c r="X51" s="84"/>
      <c r="Y51" s="84"/>
      <c r="Z51" s="84"/>
      <c r="AA51" s="84"/>
      <c r="AB51" s="84"/>
      <c r="AC51" s="84"/>
      <c r="AD51" s="84"/>
      <c r="AE51" s="84"/>
      <c r="AF51" s="84"/>
      <c r="AG51" s="84"/>
      <c r="AH51" s="84"/>
      <c r="AI51" s="84"/>
      <c r="AJ51" s="84"/>
    </row>
    <row r="52" spans="1:36" x14ac:dyDescent="0.25">
      <c r="A52" s="84"/>
      <c r="B52" s="84"/>
      <c r="C52" s="84"/>
      <c r="D52" s="84"/>
      <c r="E52" s="84"/>
      <c r="F52" s="84"/>
      <c r="G52" s="84"/>
      <c r="H52" s="84"/>
      <c r="I52" s="84"/>
      <c r="J52" s="84"/>
      <c r="K52" s="84"/>
      <c r="L52" s="84"/>
      <c r="M52" s="84"/>
      <c r="N52" s="84"/>
      <c r="O52" s="84"/>
      <c r="P52" s="84"/>
      <c r="Q52" s="84"/>
      <c r="R52" s="84"/>
      <c r="U52" s="84"/>
      <c r="V52" s="84"/>
      <c r="W52" s="84"/>
      <c r="X52" s="84"/>
      <c r="Y52" s="84"/>
      <c r="Z52" s="84"/>
      <c r="AA52" s="84"/>
      <c r="AB52" s="84"/>
      <c r="AC52" s="84"/>
      <c r="AD52" s="84"/>
      <c r="AE52" s="84"/>
      <c r="AF52" s="84"/>
      <c r="AG52" s="84"/>
      <c r="AH52" s="84"/>
      <c r="AI52" s="84"/>
      <c r="AJ52" s="84"/>
    </row>
    <row r="53" spans="1:36" x14ac:dyDescent="0.25">
      <c r="A53" s="82"/>
      <c r="B53" s="82"/>
      <c r="C53" s="83"/>
    </row>
    <row r="54" spans="1:36" ht="27.75" customHeight="1" x14ac:dyDescent="0.25">
      <c r="A54" s="83"/>
      <c r="B54" s="83"/>
      <c r="C54" s="83"/>
      <c r="D54" s="83"/>
      <c r="E54" s="83"/>
      <c r="F54" s="83"/>
      <c r="G54" s="83"/>
      <c r="H54" s="83"/>
      <c r="I54" s="83"/>
      <c r="J54" s="83"/>
      <c r="K54" s="83"/>
      <c r="L54" s="83"/>
      <c r="M54" s="83"/>
      <c r="N54" s="83"/>
      <c r="O54" s="83"/>
      <c r="P54" s="83"/>
      <c r="Q54" s="83"/>
      <c r="R54" s="83"/>
      <c r="U54" s="83"/>
      <c r="V54" s="83"/>
      <c r="W54" s="83"/>
      <c r="X54" s="83"/>
      <c r="Y54" s="83"/>
      <c r="Z54" s="83"/>
      <c r="AA54" s="83"/>
      <c r="AB54" s="83"/>
      <c r="AC54" s="83"/>
      <c r="AD54" s="83"/>
      <c r="AE54" s="83"/>
      <c r="AF54" s="83"/>
      <c r="AG54" s="83"/>
      <c r="AH54" s="83"/>
      <c r="AI54" s="83"/>
      <c r="AJ54" s="83"/>
    </row>
    <row r="55" spans="1:36" ht="5.25" customHeight="1" x14ac:dyDescent="0.25">
      <c r="A55" s="84"/>
      <c r="B55" s="84"/>
      <c r="C55" s="84"/>
      <c r="D55" s="84"/>
      <c r="E55" s="84"/>
      <c r="F55" s="84"/>
      <c r="G55" s="84"/>
      <c r="H55" s="84"/>
      <c r="I55" s="84"/>
      <c r="J55" s="84"/>
      <c r="K55" s="84"/>
      <c r="L55" s="84"/>
      <c r="M55" s="84"/>
      <c r="N55" s="84"/>
      <c r="O55" s="84"/>
      <c r="P55" s="84"/>
      <c r="Q55" s="84"/>
      <c r="R55" s="84"/>
      <c r="U55" s="84"/>
      <c r="V55" s="84"/>
      <c r="W55" s="84"/>
      <c r="X55" s="84"/>
      <c r="Y55" s="84"/>
      <c r="Z55" s="84"/>
      <c r="AA55" s="84"/>
      <c r="AB55" s="84"/>
      <c r="AC55" s="84"/>
      <c r="AD55" s="84"/>
      <c r="AE55" s="84"/>
      <c r="AF55" s="84"/>
      <c r="AG55" s="84"/>
      <c r="AH55" s="84"/>
      <c r="AI55" s="84"/>
      <c r="AJ55" s="84"/>
    </row>
    <row r="56" spans="1:36" x14ac:dyDescent="0.25">
      <c r="A56" s="84"/>
      <c r="B56" s="84"/>
      <c r="C56" s="84"/>
      <c r="D56" s="84"/>
      <c r="E56" s="84"/>
      <c r="F56" s="84"/>
      <c r="G56" s="84"/>
      <c r="H56" s="84"/>
      <c r="I56" s="84"/>
      <c r="J56" s="84"/>
      <c r="K56" s="84"/>
      <c r="L56" s="84"/>
      <c r="M56" s="84"/>
      <c r="N56" s="84"/>
      <c r="O56" s="84"/>
      <c r="P56" s="84"/>
      <c r="Q56" s="84"/>
      <c r="R56" s="84"/>
      <c r="U56" s="84"/>
      <c r="V56" s="84"/>
      <c r="W56" s="84"/>
      <c r="X56" s="84"/>
      <c r="Y56" s="84"/>
      <c r="Z56" s="84"/>
      <c r="AA56" s="84"/>
      <c r="AB56" s="84"/>
      <c r="AC56" s="84"/>
      <c r="AD56" s="84"/>
      <c r="AE56" s="84"/>
      <c r="AF56" s="84"/>
      <c r="AG56" s="84"/>
      <c r="AH56" s="84"/>
      <c r="AI56" s="84"/>
      <c r="AJ56" s="84"/>
    </row>
    <row r="57" spans="1:36" ht="17.25" customHeight="1"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row>
    <row r="58" spans="1:36" ht="12.75" customHeight="1"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row>
    <row r="59" spans="1:36" ht="12.75" customHeight="1"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c r="AJ59" s="123"/>
    </row>
    <row r="60" spans="1:36" ht="12.75" customHeight="1"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c r="AH60" s="123"/>
      <c r="AI60" s="123"/>
      <c r="AJ60" s="123"/>
    </row>
    <row r="61" spans="1:36" ht="12.75" customHeight="1"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123"/>
      <c r="AJ61" s="123"/>
    </row>
    <row r="62" spans="1:36" ht="12.75" customHeight="1"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row>
    <row r="63" spans="1:36" ht="13.5" customHeight="1"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3"/>
      <c r="AJ63" s="123"/>
    </row>
    <row r="64" spans="1:36" ht="12.75" customHeight="1"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c r="AH64" s="123"/>
      <c r="AI64" s="123"/>
      <c r="AJ64" s="123"/>
    </row>
    <row r="65" spans="1:36" ht="12.75" customHeight="1"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c r="AH65" s="123"/>
      <c r="AI65" s="123"/>
      <c r="AJ65" s="123"/>
    </row>
    <row r="66" spans="1:36" ht="12.75" customHeight="1"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c r="AC66" s="123"/>
      <c r="AD66" s="123"/>
      <c r="AE66" s="123"/>
      <c r="AF66" s="123"/>
      <c r="AG66" s="123"/>
      <c r="AH66" s="123"/>
      <c r="AI66" s="123"/>
      <c r="AJ66" s="123"/>
    </row>
  </sheetData>
  <printOptions horizontalCentered="1"/>
  <pageMargins left="0.23622047244094491" right="0.23622047244094491" top="0.15748031496062992" bottom="0.15748031496062992" header="0.11811023622047245" footer="0.118110236220472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workbookViewId="0">
      <selection activeCell="Q56" sqref="Q56"/>
    </sheetView>
  </sheetViews>
  <sheetFormatPr baseColWidth="10" defaultColWidth="11.44140625" defaultRowHeight="13.2" x14ac:dyDescent="0.25"/>
  <cols>
    <col min="1" max="1" width="90.6640625" style="2" customWidth="1"/>
    <col min="2" max="2" width="33.5546875" style="2" customWidth="1"/>
    <col min="3" max="3" width="9.6640625" style="2" customWidth="1"/>
    <col min="4" max="4" width="11.33203125" style="2" customWidth="1"/>
    <col min="5" max="5" width="11.44140625" style="2"/>
    <col min="6" max="6" width="12.44140625" style="2" customWidth="1"/>
    <col min="7" max="7" width="13.33203125" style="2" customWidth="1"/>
    <col min="8" max="8" width="12.44140625" style="2" customWidth="1"/>
    <col min="9" max="9" width="13.33203125" style="2" customWidth="1"/>
    <col min="10" max="16384" width="11.44140625" style="2"/>
  </cols>
  <sheetData>
    <row r="1" spans="1:9" s="9" customFormat="1" ht="15.6" x14ac:dyDescent="0.3">
      <c r="A1" s="1"/>
      <c r="E1" s="1"/>
    </row>
    <row r="2" spans="1:9" s="9" customFormat="1" ht="15.6" x14ac:dyDescent="0.3">
      <c r="A2" s="10" t="s">
        <v>90</v>
      </c>
    </row>
    <row r="3" spans="1:9" s="9" customFormat="1" ht="49.5" customHeight="1" x14ac:dyDescent="0.25">
      <c r="A3" s="39" t="s">
        <v>91</v>
      </c>
    </row>
    <row r="4" spans="1:9" s="9" customFormat="1" ht="15.6" x14ac:dyDescent="0.3">
      <c r="A4" s="10"/>
    </row>
    <row r="5" spans="1:9" s="9" customFormat="1" ht="15.6" x14ac:dyDescent="0.3">
      <c r="A5" s="10"/>
    </row>
    <row r="6" spans="1:9" s="9" customFormat="1" x14ac:dyDescent="0.25"/>
    <row r="7" spans="1:9" s="9" customFormat="1" x14ac:dyDescent="0.25">
      <c r="A7" s="11" t="s">
        <v>10</v>
      </c>
    </row>
    <row r="8" spans="1:9" s="9" customFormat="1" x14ac:dyDescent="0.25"/>
    <row r="9" spans="1:9" s="9" customFormat="1" ht="26.4" x14ac:dyDescent="0.3">
      <c r="A9" s="85" t="s">
        <v>21</v>
      </c>
      <c r="B9" s="12"/>
      <c r="C9" s="12"/>
      <c r="D9" s="12"/>
      <c r="E9" s="12"/>
      <c r="F9" s="12"/>
      <c r="G9" s="12"/>
      <c r="H9" s="12"/>
      <c r="I9" s="12"/>
    </row>
    <row r="10" spans="1:9" s="9" customFormat="1" ht="26.4" x14ac:dyDescent="0.25">
      <c r="A10" s="85" t="s">
        <v>22</v>
      </c>
    </row>
    <row r="11" spans="1:9" s="9" customFormat="1" x14ac:dyDescent="0.25">
      <c r="A11" s="85"/>
    </row>
    <row r="12" spans="1:9" s="9" customFormat="1" ht="39.6" x14ac:dyDescent="0.25">
      <c r="A12" s="85" t="s">
        <v>11</v>
      </c>
      <c r="B12" s="13"/>
    </row>
    <row r="13" spans="1:9" s="9" customFormat="1" x14ac:dyDescent="0.25">
      <c r="A13" s="85"/>
    </row>
    <row r="14" spans="1:9" s="9" customFormat="1" ht="52.8" x14ac:dyDescent="0.25">
      <c r="A14" s="85" t="s">
        <v>12</v>
      </c>
    </row>
    <row r="15" spans="1:9" s="9" customFormat="1" x14ac:dyDescent="0.25">
      <c r="A15" s="85"/>
    </row>
    <row r="16" spans="1:9" s="9" customFormat="1" ht="26.4" x14ac:dyDescent="0.25">
      <c r="A16" s="85" t="s">
        <v>13</v>
      </c>
    </row>
    <row r="17" spans="1:1" s="9" customFormat="1" ht="26.4" x14ac:dyDescent="0.25">
      <c r="A17" s="85" t="s">
        <v>14</v>
      </c>
    </row>
    <row r="18" spans="1:1" s="9" customFormat="1" x14ac:dyDescent="0.25">
      <c r="A18" s="85"/>
    </row>
    <row r="19" spans="1:1" ht="39.6" x14ac:dyDescent="0.25">
      <c r="A19" s="85" t="s">
        <v>61</v>
      </c>
    </row>
    <row r="20" spans="1:1" x14ac:dyDescent="0.25">
      <c r="A20" s="85"/>
    </row>
    <row r="21" spans="1:1" x14ac:dyDescent="0.25">
      <c r="A21" s="85"/>
    </row>
    <row r="22" spans="1:1" x14ac:dyDescent="0.25">
      <c r="A22" s="16"/>
    </row>
    <row r="23" spans="1:1" x14ac:dyDescent="0.25">
      <c r="A23" s="17"/>
    </row>
    <row r="24" spans="1:1" x14ac:dyDescent="0.25">
      <c r="A24" s="17"/>
    </row>
    <row r="25" spans="1:1" x14ac:dyDescent="0.25">
      <c r="A25" s="15"/>
    </row>
  </sheetData>
  <phoneticPr fontId="0" type="noConversion"/>
  <printOptions horizontalCentered="1"/>
  <pageMargins left="0.19685039370078741" right="0.19685039370078741" top="0.59055118110236227" bottom="0.19685039370078741" header="0.51181102362204722" footer="0.51181102362204722"/>
  <pageSetup paperSize="9" fitToHeight="0" orientation="portrait" r:id="rId1"/>
  <headerFooter alignWithMargins="0">
    <oddHeader>&amp;LREALISATION DU BATIMENT GABRIEL MONTPIED 3 ET RESTRUCTURATION DU BATIMENT HC
DPGF TRP- BET CHOULET&amp;R
DCE - Août 2025</oddHeader>
    <oddFooter>&amp;Larchitecturestudio - ITC - Bet Choulet - Ecocités 
AVA Adret NSConseil Pelagos Antéa S.Fahrenheit - Realis&amp;RPage &amp;P sur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180"/>
  <sheetViews>
    <sheetView showGridLines="0" zoomScaleNormal="100" workbookViewId="0">
      <selection activeCell="C134" sqref="C134"/>
    </sheetView>
  </sheetViews>
  <sheetFormatPr baseColWidth="10" defaultColWidth="11.44140625" defaultRowHeight="13.2" x14ac:dyDescent="0.25"/>
  <cols>
    <col min="1" max="2" width="11.33203125" style="15" bestFit="1" customWidth="1"/>
    <col min="3" max="3" width="43.33203125" style="86" customWidth="1"/>
    <col min="4" max="4" width="6.5546875" style="56" customWidth="1"/>
    <col min="5" max="5" width="10.109375" style="87" hidden="1" customWidth="1"/>
    <col min="6" max="6" width="2.33203125" style="45" customWidth="1"/>
    <col min="7" max="7" width="8.6640625" style="2" bestFit="1" customWidth="1"/>
    <col min="8" max="8" width="7.88671875" style="2" customWidth="1"/>
    <col min="9" max="9" width="11.44140625" style="2"/>
    <col min="10" max="11" width="12.33203125" style="2" customWidth="1"/>
    <col min="12" max="12" width="2.5546875" style="2" customWidth="1"/>
    <col min="13" max="13" width="10.109375" style="87" hidden="1" customWidth="1"/>
    <col min="14" max="14" width="2.33203125" style="45" hidden="1" customWidth="1"/>
    <col min="15" max="15" width="8.6640625" style="2" bestFit="1" customWidth="1"/>
    <col min="16" max="16" width="7.88671875" style="2" customWidth="1"/>
    <col min="17" max="17" width="11.44140625" style="2"/>
    <col min="18" max="19" width="12.33203125" style="2" customWidth="1"/>
    <col min="20" max="20" width="1.6640625" style="2" customWidth="1"/>
    <col min="21" max="21" width="10.109375" style="87" hidden="1" customWidth="1"/>
    <col min="22" max="22" width="2.33203125" style="45" hidden="1" customWidth="1"/>
    <col min="23" max="23" width="8.6640625" style="2" bestFit="1" customWidth="1"/>
    <col min="24" max="24" width="7.88671875" style="2" customWidth="1"/>
    <col min="25" max="25" width="11.44140625" style="2"/>
    <col min="26" max="27" width="12.33203125" style="2" customWidth="1"/>
    <col min="28" max="28" width="2.5546875" style="2" customWidth="1"/>
    <col min="29" max="77" width="14.44140625" style="2" customWidth="1"/>
    <col min="78" max="16384" width="11.44140625" style="2"/>
  </cols>
  <sheetData>
    <row r="1" spans="1:27" ht="12.75" customHeight="1" x14ac:dyDescent="0.25"/>
    <row r="2" spans="1:27" ht="12.75" customHeight="1" x14ac:dyDescent="0.25">
      <c r="A2" s="106"/>
      <c r="B2" s="106"/>
      <c r="C2" s="91"/>
      <c r="D2" s="57"/>
    </row>
    <row r="3" spans="1:27" s="45" customFormat="1" ht="25.5" customHeight="1" thickBot="1" x14ac:dyDescent="0.3">
      <c r="A3" s="107" t="str">
        <f>Préambule!A2</f>
        <v>LOT 85 TRP</v>
      </c>
      <c r="B3" s="107">
        <f>Préambule!B2</f>
        <v>0</v>
      </c>
      <c r="C3" s="141" t="str">
        <f>Préambule!A3</f>
        <v>TRANSPORT PNEUMATIQUE</v>
      </c>
      <c r="D3" s="141"/>
      <c r="E3" s="141"/>
      <c r="F3" s="141"/>
      <c r="G3" s="141"/>
      <c r="H3" s="141"/>
      <c r="I3" s="141"/>
      <c r="J3" s="141"/>
      <c r="K3" s="141"/>
    </row>
    <row r="4" spans="1:27" ht="12.75" customHeight="1" thickBot="1" x14ac:dyDescent="0.3">
      <c r="A4" s="15" t="s">
        <v>9</v>
      </c>
      <c r="C4" s="91"/>
      <c r="D4" s="101"/>
      <c r="E4" s="138" t="s">
        <v>66</v>
      </c>
      <c r="F4" s="139"/>
      <c r="G4" s="139"/>
      <c r="H4" s="139"/>
      <c r="I4" s="139"/>
      <c r="J4" s="139"/>
      <c r="K4" s="140"/>
      <c r="M4" s="138" t="s">
        <v>67</v>
      </c>
      <c r="N4" s="143"/>
      <c r="O4" s="143"/>
      <c r="P4" s="143"/>
      <c r="Q4" s="143"/>
      <c r="R4" s="143"/>
      <c r="S4" s="144"/>
      <c r="U4" s="138" t="s">
        <v>68</v>
      </c>
      <c r="V4" s="139"/>
      <c r="W4" s="139"/>
      <c r="X4" s="139"/>
      <c r="Y4" s="139"/>
      <c r="Z4" s="139"/>
      <c r="AA4" s="140"/>
    </row>
    <row r="5" spans="1:27" ht="12.75" customHeight="1" x14ac:dyDescent="0.25">
      <c r="H5" s="3"/>
      <c r="I5" s="3"/>
      <c r="J5" s="3"/>
      <c r="K5" s="3"/>
      <c r="P5" s="3"/>
      <c r="Q5" s="3"/>
      <c r="R5" s="3"/>
      <c r="S5" s="3"/>
      <c r="X5" s="3"/>
      <c r="Y5" s="3"/>
      <c r="Z5" s="3"/>
      <c r="AA5" s="3"/>
    </row>
    <row r="6" spans="1:27" s="45" customFormat="1" ht="25.5" customHeight="1" x14ac:dyDescent="0.25">
      <c r="A6" s="42" t="s">
        <v>5</v>
      </c>
      <c r="B6" s="42" t="s">
        <v>69</v>
      </c>
      <c r="C6" s="92" t="s">
        <v>6</v>
      </c>
      <c r="D6" s="42" t="s">
        <v>7</v>
      </c>
      <c r="E6" s="43" t="s">
        <v>27</v>
      </c>
      <c r="F6" s="44"/>
      <c r="G6" s="42" t="s">
        <v>28</v>
      </c>
      <c r="H6" s="42" t="s">
        <v>20</v>
      </c>
      <c r="I6" s="42" t="s">
        <v>8</v>
      </c>
      <c r="J6" s="42" t="s">
        <v>19</v>
      </c>
      <c r="K6" s="42" t="s">
        <v>57</v>
      </c>
      <c r="M6" s="43" t="s">
        <v>27</v>
      </c>
      <c r="N6" s="44"/>
      <c r="O6" s="42" t="s">
        <v>28</v>
      </c>
      <c r="P6" s="42" t="s">
        <v>20</v>
      </c>
      <c r="Q6" s="42" t="s">
        <v>8</v>
      </c>
      <c r="R6" s="42" t="s">
        <v>19</v>
      </c>
      <c r="S6" s="42" t="s">
        <v>57</v>
      </c>
      <c r="U6" s="43" t="s">
        <v>27</v>
      </c>
      <c r="V6" s="44"/>
      <c r="W6" s="42" t="s">
        <v>28</v>
      </c>
      <c r="X6" s="42" t="s">
        <v>20</v>
      </c>
      <c r="Y6" s="42" t="s">
        <v>8</v>
      </c>
      <c r="Z6" s="42" t="s">
        <v>19</v>
      </c>
      <c r="AA6" s="42" t="s">
        <v>57</v>
      </c>
    </row>
    <row r="7" spans="1:27" s="7" customFormat="1" ht="15" customHeight="1" x14ac:dyDescent="0.25">
      <c r="A7" s="108"/>
      <c r="B7" s="108"/>
      <c r="C7" s="93"/>
      <c r="D7" s="58"/>
      <c r="E7" s="88"/>
      <c r="F7" s="59"/>
      <c r="G7" s="29"/>
      <c r="H7" s="30"/>
      <c r="I7" s="70"/>
      <c r="J7" s="77"/>
      <c r="K7" s="77"/>
      <c r="M7" s="88"/>
      <c r="N7" s="59"/>
      <c r="O7" s="29"/>
      <c r="P7" s="30"/>
      <c r="Q7" s="70"/>
      <c r="R7" s="77"/>
      <c r="S7" s="77"/>
      <c r="U7" s="88"/>
      <c r="V7" s="59"/>
      <c r="W7" s="29"/>
      <c r="X7" s="30"/>
      <c r="Y7" s="70"/>
      <c r="Z7" s="77"/>
      <c r="AA7" s="77"/>
    </row>
    <row r="8" spans="1:27" s="7" customFormat="1" ht="15.6" x14ac:dyDescent="0.25">
      <c r="A8" s="108">
        <v>3</v>
      </c>
      <c r="B8" s="108"/>
      <c r="C8" s="93" t="s">
        <v>70</v>
      </c>
      <c r="D8" s="58"/>
      <c r="E8" s="102"/>
      <c r="F8" s="59"/>
      <c r="G8" s="29"/>
      <c r="H8" s="30"/>
      <c r="I8" s="71"/>
      <c r="J8" s="77"/>
      <c r="K8" s="78"/>
      <c r="M8" s="89"/>
      <c r="N8" s="59"/>
      <c r="O8" s="29"/>
      <c r="P8" s="30"/>
      <c r="Q8" s="71"/>
      <c r="R8" s="77"/>
      <c r="S8" s="78"/>
      <c r="U8" s="102"/>
      <c r="V8" s="59"/>
      <c r="W8" s="29"/>
      <c r="X8" s="30"/>
      <c r="Y8" s="71"/>
      <c r="Z8" s="77"/>
      <c r="AA8" s="78"/>
    </row>
    <row r="9" spans="1:27" s="7" customFormat="1" ht="31.2" x14ac:dyDescent="0.25">
      <c r="A9" s="4" t="s">
        <v>35</v>
      </c>
      <c r="B9" s="4"/>
      <c r="C9" s="94" t="s">
        <v>71</v>
      </c>
      <c r="D9" s="19"/>
      <c r="E9" s="103"/>
      <c r="F9" s="59"/>
      <c r="G9" s="31"/>
      <c r="H9" s="32"/>
      <c r="I9" s="71"/>
      <c r="J9" s="78"/>
      <c r="K9" s="77"/>
      <c r="M9" s="64"/>
      <c r="N9" s="59"/>
      <c r="O9" s="31"/>
      <c r="P9" s="32"/>
      <c r="Q9" s="71"/>
      <c r="R9" s="78"/>
      <c r="S9" s="77"/>
      <c r="U9" s="103"/>
      <c r="V9" s="59"/>
      <c r="W9" s="31"/>
      <c r="X9" s="32"/>
      <c r="Y9" s="71"/>
      <c r="Z9" s="78"/>
      <c r="AA9" s="77"/>
    </row>
    <row r="10" spans="1:27" s="7" customFormat="1" ht="15" x14ac:dyDescent="0.25">
      <c r="A10" s="124"/>
      <c r="B10" s="129">
        <v>238281</v>
      </c>
      <c r="C10" s="96" t="s">
        <v>72</v>
      </c>
      <c r="D10" s="53" t="s">
        <v>23</v>
      </c>
      <c r="E10" s="103"/>
      <c r="F10" s="59"/>
      <c r="G10" s="31"/>
      <c r="H10" s="32"/>
      <c r="I10" s="71"/>
      <c r="J10" s="77"/>
      <c r="K10" s="77"/>
      <c r="M10" s="64"/>
      <c r="N10" s="59"/>
      <c r="O10" s="31"/>
      <c r="P10" s="32"/>
      <c r="Q10" s="71"/>
      <c r="R10" s="77"/>
      <c r="S10" s="77"/>
      <c r="U10" s="103"/>
      <c r="V10" s="59"/>
      <c r="W10" s="31"/>
      <c r="X10" s="32"/>
      <c r="Y10" s="71"/>
      <c r="Z10" s="77"/>
      <c r="AA10" s="77"/>
    </row>
    <row r="11" spans="1:27" s="7" customFormat="1" ht="15" x14ac:dyDescent="0.25">
      <c r="A11" s="124"/>
      <c r="B11" s="129">
        <v>238281</v>
      </c>
      <c r="C11" s="96" t="s">
        <v>74</v>
      </c>
      <c r="D11" s="53" t="s">
        <v>23</v>
      </c>
      <c r="E11" s="103"/>
      <c r="F11" s="59"/>
      <c r="G11" s="31"/>
      <c r="H11" s="32"/>
      <c r="I11" s="71"/>
      <c r="J11" s="77"/>
      <c r="K11" s="77"/>
      <c r="M11" s="64"/>
      <c r="N11" s="59"/>
      <c r="O11" s="31"/>
      <c r="P11" s="32"/>
      <c r="Q11" s="71"/>
      <c r="R11" s="77"/>
      <c r="S11" s="77"/>
      <c r="U11" s="103"/>
      <c r="V11" s="59"/>
      <c r="W11" s="31"/>
      <c r="X11" s="32"/>
      <c r="Y11" s="71"/>
      <c r="Z11" s="77"/>
      <c r="AA11" s="77"/>
    </row>
    <row r="12" spans="1:27" s="7" customFormat="1" ht="15" x14ac:dyDescent="0.25">
      <c r="A12" s="124"/>
      <c r="B12" s="129">
        <v>238281</v>
      </c>
      <c r="C12" s="96" t="s">
        <v>73</v>
      </c>
      <c r="D12" s="53" t="s">
        <v>23</v>
      </c>
      <c r="E12" s="103"/>
      <c r="F12" s="59"/>
      <c r="G12" s="31"/>
      <c r="H12" s="32"/>
      <c r="I12" s="71"/>
      <c r="J12" s="77"/>
      <c r="K12" s="77"/>
      <c r="M12" s="64"/>
      <c r="N12" s="59"/>
      <c r="O12" s="31"/>
      <c r="P12" s="32"/>
      <c r="Q12" s="71"/>
      <c r="R12" s="77"/>
      <c r="S12" s="77"/>
      <c r="U12" s="103"/>
      <c r="V12" s="59"/>
      <c r="W12" s="31"/>
      <c r="X12" s="32"/>
      <c r="Y12" s="71"/>
      <c r="Z12" s="77"/>
      <c r="AA12" s="77"/>
    </row>
    <row r="13" spans="1:27" s="7" customFormat="1" ht="15" x14ac:dyDescent="0.25">
      <c r="A13" s="124"/>
      <c r="B13" s="129">
        <v>238281</v>
      </c>
      <c r="C13" s="96" t="s">
        <v>75</v>
      </c>
      <c r="D13" s="53" t="s">
        <v>23</v>
      </c>
      <c r="E13" s="103"/>
      <c r="F13" s="59"/>
      <c r="G13" s="31"/>
      <c r="H13" s="32"/>
      <c r="I13" s="71"/>
      <c r="J13" s="77"/>
      <c r="K13" s="77"/>
      <c r="M13" s="64"/>
      <c r="N13" s="59"/>
      <c r="O13" s="31"/>
      <c r="P13" s="32"/>
      <c r="Q13" s="71"/>
      <c r="R13" s="77"/>
      <c r="S13" s="77"/>
      <c r="U13" s="103"/>
      <c r="V13" s="59"/>
      <c r="W13" s="31"/>
      <c r="X13" s="32"/>
      <c r="Y13" s="71"/>
      <c r="Z13" s="77"/>
      <c r="AA13" s="77"/>
    </row>
    <row r="14" spans="1:27" s="7" customFormat="1" ht="39.6" x14ac:dyDescent="0.25">
      <c r="A14" s="124"/>
      <c r="B14" s="129">
        <v>238281</v>
      </c>
      <c r="C14" s="96" t="s">
        <v>76</v>
      </c>
      <c r="D14" s="53" t="s">
        <v>23</v>
      </c>
      <c r="E14" s="103"/>
      <c r="F14" s="59"/>
      <c r="G14" s="31"/>
      <c r="H14" s="32"/>
      <c r="I14" s="71"/>
      <c r="J14" s="77"/>
      <c r="K14" s="77"/>
      <c r="M14" s="64"/>
      <c r="N14" s="59"/>
      <c r="O14" s="31"/>
      <c r="P14" s="32"/>
      <c r="Q14" s="71"/>
      <c r="R14" s="77"/>
      <c r="S14" s="77"/>
      <c r="U14" s="103"/>
      <c r="V14" s="59"/>
      <c r="W14" s="31"/>
      <c r="X14" s="32"/>
      <c r="Y14" s="71"/>
      <c r="Z14" s="77"/>
      <c r="AA14" s="77"/>
    </row>
    <row r="15" spans="1:27" s="7" customFormat="1" ht="26.4" x14ac:dyDescent="0.25">
      <c r="A15" s="124"/>
      <c r="B15" s="129">
        <v>238281</v>
      </c>
      <c r="C15" s="96" t="s">
        <v>82</v>
      </c>
      <c r="D15" s="53" t="s">
        <v>23</v>
      </c>
      <c r="E15" s="103"/>
      <c r="F15" s="59"/>
      <c r="G15" s="31"/>
      <c r="H15" s="32"/>
      <c r="I15" s="71"/>
      <c r="J15" s="77"/>
      <c r="K15" s="77"/>
      <c r="M15" s="64"/>
      <c r="N15" s="59"/>
      <c r="O15" s="31"/>
      <c r="P15" s="32"/>
      <c r="Q15" s="71"/>
      <c r="R15" s="77"/>
      <c r="S15" s="77"/>
      <c r="U15" s="103"/>
      <c r="V15" s="59"/>
      <c r="W15" s="31"/>
      <c r="X15" s="32"/>
      <c r="Y15" s="71"/>
      <c r="Z15" s="77"/>
      <c r="AA15" s="77"/>
    </row>
    <row r="16" spans="1:27" s="7" customFormat="1" ht="15" x14ac:dyDescent="0.25">
      <c r="A16" s="124"/>
      <c r="B16" s="124"/>
      <c r="C16" s="96"/>
      <c r="D16" s="53"/>
      <c r="E16" s="103"/>
      <c r="F16" s="59"/>
      <c r="G16" s="31"/>
      <c r="H16" s="32"/>
      <c r="I16" s="71"/>
      <c r="J16" s="77"/>
      <c r="K16" s="77"/>
      <c r="M16" s="64"/>
      <c r="N16" s="59"/>
      <c r="O16" s="31"/>
      <c r="P16" s="32"/>
      <c r="Q16" s="71"/>
      <c r="R16" s="77"/>
      <c r="S16" s="77"/>
      <c r="U16" s="103"/>
      <c r="V16" s="59"/>
      <c r="W16" s="31"/>
      <c r="X16" s="32"/>
      <c r="Y16" s="71"/>
      <c r="Z16" s="77"/>
      <c r="AA16" s="77"/>
    </row>
    <row r="17" spans="1:27" s="7" customFormat="1" ht="31.2" x14ac:dyDescent="0.25">
      <c r="A17" s="4" t="s">
        <v>36</v>
      </c>
      <c r="B17" s="4"/>
      <c r="C17" s="94" t="s">
        <v>77</v>
      </c>
      <c r="D17" s="19"/>
      <c r="E17" s="103"/>
      <c r="F17" s="59"/>
      <c r="G17" s="31"/>
      <c r="H17" s="32"/>
      <c r="I17" s="71"/>
      <c r="J17" s="78"/>
      <c r="K17" s="77"/>
      <c r="M17" s="64"/>
      <c r="N17" s="59"/>
      <c r="O17" s="31"/>
      <c r="P17" s="32"/>
      <c r="Q17" s="71"/>
      <c r="R17" s="78"/>
      <c r="S17" s="77"/>
      <c r="U17" s="103"/>
      <c r="V17" s="59"/>
      <c r="W17" s="31"/>
      <c r="X17" s="32"/>
      <c r="Y17" s="71"/>
      <c r="Z17" s="78"/>
      <c r="AA17" s="77"/>
    </row>
    <row r="18" spans="1:27" s="7" customFormat="1" ht="15" x14ac:dyDescent="0.25">
      <c r="A18" s="124"/>
      <c r="B18" s="129">
        <v>238281</v>
      </c>
      <c r="C18" s="96" t="s">
        <v>74</v>
      </c>
      <c r="D18" s="53" t="s">
        <v>23</v>
      </c>
      <c r="E18" s="103"/>
      <c r="F18" s="59"/>
      <c r="G18" s="31"/>
      <c r="H18" s="32"/>
      <c r="I18" s="71"/>
      <c r="J18" s="77"/>
      <c r="K18" s="77"/>
      <c r="M18" s="64"/>
      <c r="N18" s="59"/>
      <c r="O18" s="31"/>
      <c r="P18" s="32"/>
      <c r="Q18" s="71"/>
      <c r="R18" s="77"/>
      <c r="S18" s="77"/>
      <c r="U18" s="103"/>
      <c r="V18" s="59"/>
      <c r="W18" s="31"/>
      <c r="X18" s="32"/>
      <c r="Y18" s="71"/>
      <c r="Z18" s="77"/>
      <c r="AA18" s="77"/>
    </row>
    <row r="19" spans="1:27" s="7" customFormat="1" ht="15" x14ac:dyDescent="0.25">
      <c r="A19" s="124"/>
      <c r="B19" s="129">
        <v>238281</v>
      </c>
      <c r="C19" s="96" t="s">
        <v>73</v>
      </c>
      <c r="D19" s="53" t="s">
        <v>23</v>
      </c>
      <c r="E19" s="103"/>
      <c r="F19" s="59"/>
      <c r="G19" s="31"/>
      <c r="H19" s="32"/>
      <c r="I19" s="71"/>
      <c r="J19" s="77"/>
      <c r="K19" s="77"/>
      <c r="M19" s="64"/>
      <c r="N19" s="59"/>
      <c r="O19" s="31"/>
      <c r="P19" s="32"/>
      <c r="Q19" s="71"/>
      <c r="R19" s="77"/>
      <c r="S19" s="77"/>
      <c r="U19" s="103"/>
      <c r="V19" s="59"/>
      <c r="W19" s="31"/>
      <c r="X19" s="32"/>
      <c r="Y19" s="71"/>
      <c r="Z19" s="77"/>
      <c r="AA19" s="77"/>
    </row>
    <row r="20" spans="1:27" s="7" customFormat="1" ht="15" x14ac:dyDescent="0.25">
      <c r="A20" s="124"/>
      <c r="B20" s="129">
        <v>238281</v>
      </c>
      <c r="C20" s="96" t="s">
        <v>78</v>
      </c>
      <c r="D20" s="53" t="s">
        <v>23</v>
      </c>
      <c r="E20" s="103"/>
      <c r="F20" s="59"/>
      <c r="G20" s="31"/>
      <c r="H20" s="32"/>
      <c r="I20" s="71"/>
      <c r="J20" s="77"/>
      <c r="K20" s="77"/>
      <c r="M20" s="64"/>
      <c r="N20" s="59"/>
      <c r="O20" s="31"/>
      <c r="P20" s="32"/>
      <c r="Q20" s="71"/>
      <c r="R20" s="77"/>
      <c r="S20" s="77"/>
      <c r="U20" s="103"/>
      <c r="V20" s="59"/>
      <c r="W20" s="31"/>
      <c r="X20" s="32"/>
      <c r="Y20" s="71"/>
      <c r="Z20" s="77"/>
      <c r="AA20" s="77"/>
    </row>
    <row r="21" spans="1:27" s="7" customFormat="1" ht="26.4" x14ac:dyDescent="0.25">
      <c r="A21" s="8" t="s">
        <v>37</v>
      </c>
      <c r="B21" s="129">
        <v>238281</v>
      </c>
      <c r="C21" s="95" t="s">
        <v>79</v>
      </c>
      <c r="D21" s="18"/>
      <c r="E21" s="103"/>
      <c r="F21" s="59"/>
      <c r="G21" s="31"/>
      <c r="H21" s="32"/>
      <c r="I21" s="71"/>
      <c r="J21" s="77"/>
      <c r="K21" s="77"/>
      <c r="M21" s="64"/>
      <c r="N21" s="59"/>
      <c r="O21" s="31"/>
      <c r="P21" s="32"/>
      <c r="Q21" s="71"/>
      <c r="R21" s="77"/>
      <c r="S21" s="77"/>
      <c r="U21" s="103"/>
      <c r="V21" s="59"/>
      <c r="W21" s="31"/>
      <c r="X21" s="32"/>
      <c r="Y21" s="71"/>
      <c r="Z21" s="77"/>
      <c r="AA21" s="77"/>
    </row>
    <row r="22" spans="1:27" s="7" customFormat="1" ht="26.4" x14ac:dyDescent="0.25">
      <c r="A22" s="124"/>
      <c r="B22" s="129">
        <v>238281</v>
      </c>
      <c r="C22" s="96" t="s">
        <v>139</v>
      </c>
      <c r="D22" s="53" t="s">
        <v>23</v>
      </c>
      <c r="E22" s="103"/>
      <c r="F22" s="59"/>
      <c r="G22" s="31"/>
      <c r="H22" s="32"/>
      <c r="I22" s="71"/>
      <c r="J22" s="77"/>
      <c r="K22" s="77"/>
      <c r="M22" s="64"/>
      <c r="N22" s="59"/>
      <c r="O22" s="31"/>
      <c r="P22" s="32"/>
      <c r="Q22" s="71"/>
      <c r="R22" s="77"/>
      <c r="S22" s="77"/>
      <c r="U22" s="103"/>
      <c r="V22" s="59"/>
      <c r="W22" s="31"/>
      <c r="X22" s="32"/>
      <c r="Y22" s="71"/>
      <c r="Z22" s="77"/>
      <c r="AA22" s="77"/>
    </row>
    <row r="23" spans="1:27" s="7" customFormat="1" ht="15" x14ac:dyDescent="0.25">
      <c r="A23" s="124"/>
      <c r="B23" s="129">
        <v>238281</v>
      </c>
      <c r="C23" s="96" t="s">
        <v>80</v>
      </c>
      <c r="D23" s="53" t="s">
        <v>23</v>
      </c>
      <c r="E23" s="103"/>
      <c r="F23" s="59"/>
      <c r="G23" s="31"/>
      <c r="H23" s="32"/>
      <c r="I23" s="71"/>
      <c r="J23" s="77"/>
      <c r="K23" s="77"/>
      <c r="M23" s="64"/>
      <c r="N23" s="59"/>
      <c r="O23" s="31"/>
      <c r="P23" s="32"/>
      <c r="Q23" s="71"/>
      <c r="R23" s="77"/>
      <c r="S23" s="77"/>
      <c r="U23" s="103"/>
      <c r="V23" s="59"/>
      <c r="W23" s="31"/>
      <c r="X23" s="32"/>
      <c r="Y23" s="71"/>
      <c r="Z23" s="77"/>
      <c r="AA23" s="77"/>
    </row>
    <row r="24" spans="1:27" s="7" customFormat="1" ht="26.4" x14ac:dyDescent="0.25">
      <c r="A24" s="124"/>
      <c r="B24" s="129">
        <v>238281</v>
      </c>
      <c r="C24" s="96" t="s">
        <v>81</v>
      </c>
      <c r="D24" s="54" t="s">
        <v>23</v>
      </c>
      <c r="E24" s="103"/>
      <c r="F24" s="59"/>
      <c r="G24" s="31"/>
      <c r="H24" s="32"/>
      <c r="I24" s="71"/>
      <c r="J24" s="77"/>
      <c r="K24" s="77"/>
      <c r="M24" s="64"/>
      <c r="N24" s="59"/>
      <c r="O24" s="31"/>
      <c r="P24" s="32"/>
      <c r="Q24" s="71"/>
      <c r="R24" s="77"/>
      <c r="S24" s="77"/>
      <c r="U24" s="103"/>
      <c r="V24" s="59"/>
      <c r="W24" s="31"/>
      <c r="X24" s="32"/>
      <c r="Y24" s="71"/>
      <c r="Z24" s="77"/>
      <c r="AA24" s="77"/>
    </row>
    <row r="25" spans="1:27" s="7" customFormat="1" ht="15" x14ac:dyDescent="0.25">
      <c r="A25" s="124"/>
      <c r="B25" s="124"/>
      <c r="C25" s="96"/>
      <c r="D25" s="53"/>
      <c r="E25" s="103"/>
      <c r="F25" s="59"/>
      <c r="G25" s="31"/>
      <c r="H25" s="32"/>
      <c r="I25" s="71"/>
      <c r="J25" s="77"/>
      <c r="K25" s="77"/>
      <c r="M25" s="64"/>
      <c r="N25" s="59"/>
      <c r="O25" s="31"/>
      <c r="P25" s="32"/>
      <c r="Q25" s="71"/>
      <c r="R25" s="77"/>
      <c r="S25" s="77"/>
      <c r="U25" s="103"/>
      <c r="V25" s="59"/>
      <c r="W25" s="31"/>
      <c r="X25" s="32"/>
      <c r="Y25" s="71"/>
      <c r="Z25" s="77"/>
      <c r="AA25" s="77"/>
    </row>
    <row r="26" spans="1:27" s="7" customFormat="1" ht="31.2" x14ac:dyDescent="0.25">
      <c r="A26" s="4" t="s">
        <v>142</v>
      </c>
      <c r="B26" s="4"/>
      <c r="C26" s="94" t="s">
        <v>83</v>
      </c>
      <c r="D26" s="19"/>
      <c r="E26" s="103"/>
      <c r="F26" s="59"/>
      <c r="G26" s="31"/>
      <c r="H26" s="32"/>
      <c r="I26" s="71"/>
      <c r="J26" s="78"/>
      <c r="K26" s="77"/>
      <c r="M26" s="64"/>
      <c r="N26" s="59"/>
      <c r="O26" s="31"/>
      <c r="P26" s="32"/>
      <c r="Q26" s="71"/>
      <c r="R26" s="78"/>
      <c r="S26" s="77"/>
      <c r="U26" s="103"/>
      <c r="V26" s="59"/>
      <c r="W26" s="31"/>
      <c r="X26" s="32"/>
      <c r="Y26" s="71"/>
      <c r="Z26" s="78"/>
      <c r="AA26" s="77"/>
    </row>
    <row r="27" spans="1:27" s="7" customFormat="1" ht="15" x14ac:dyDescent="0.25">
      <c r="A27" s="8" t="s">
        <v>42</v>
      </c>
      <c r="B27" s="8"/>
      <c r="C27" s="95" t="s">
        <v>26</v>
      </c>
      <c r="D27" s="53"/>
      <c r="E27" s="103"/>
      <c r="F27" s="59"/>
      <c r="G27" s="31"/>
      <c r="H27" s="32"/>
      <c r="I27" s="71"/>
      <c r="J27" s="77"/>
      <c r="K27" s="77"/>
      <c r="M27" s="64"/>
      <c r="N27" s="59"/>
      <c r="O27" s="31"/>
      <c r="P27" s="32"/>
      <c r="Q27" s="71"/>
      <c r="R27" s="77"/>
      <c r="S27" s="77"/>
      <c r="U27" s="103"/>
      <c r="V27" s="59"/>
      <c r="W27" s="31"/>
      <c r="X27" s="32"/>
      <c r="Y27" s="71"/>
      <c r="Z27" s="77"/>
      <c r="AA27" s="77"/>
    </row>
    <row r="28" spans="1:27" s="7" customFormat="1" ht="15" x14ac:dyDescent="0.25">
      <c r="A28" s="124"/>
      <c r="B28" s="129">
        <v>238281</v>
      </c>
      <c r="C28" s="96" t="s">
        <v>92</v>
      </c>
      <c r="D28" s="53" t="s">
        <v>23</v>
      </c>
      <c r="E28" s="103"/>
      <c r="F28" s="59"/>
      <c r="G28" s="31"/>
      <c r="H28" s="32"/>
      <c r="I28" s="71"/>
      <c r="J28" s="77"/>
      <c r="K28" s="77"/>
      <c r="M28" s="64"/>
      <c r="N28" s="59"/>
      <c r="O28" s="31"/>
      <c r="P28" s="32"/>
      <c r="Q28" s="71"/>
      <c r="R28" s="77"/>
      <c r="S28" s="77"/>
      <c r="U28" s="103"/>
      <c r="V28" s="59"/>
      <c r="W28" s="31"/>
      <c r="X28" s="32"/>
      <c r="Y28" s="71"/>
      <c r="Z28" s="77"/>
      <c r="AA28" s="77"/>
    </row>
    <row r="29" spans="1:27" s="7" customFormat="1" ht="15" x14ac:dyDescent="0.25">
      <c r="A29" s="124"/>
      <c r="B29" s="124"/>
      <c r="C29" s="96"/>
      <c r="D29" s="53"/>
      <c r="E29" s="103"/>
      <c r="F29" s="59"/>
      <c r="G29" s="31"/>
      <c r="H29" s="32"/>
      <c r="I29" s="71"/>
      <c r="J29" s="77"/>
      <c r="K29" s="77"/>
      <c r="M29" s="64"/>
      <c r="N29" s="59"/>
      <c r="O29" s="31"/>
      <c r="P29" s="32"/>
      <c r="Q29" s="71"/>
      <c r="R29" s="77"/>
      <c r="S29" s="77"/>
      <c r="U29" s="103"/>
      <c r="V29" s="59"/>
      <c r="W29" s="31"/>
      <c r="X29" s="32"/>
      <c r="Y29" s="71"/>
      <c r="Z29" s="77"/>
      <c r="AA29" s="77"/>
    </row>
    <row r="30" spans="1:27" s="7" customFormat="1" ht="15.6" x14ac:dyDescent="0.25">
      <c r="A30" s="108">
        <v>4</v>
      </c>
      <c r="B30" s="108"/>
      <c r="C30" s="93" t="s">
        <v>124</v>
      </c>
      <c r="D30" s="58"/>
      <c r="E30" s="102"/>
      <c r="F30" s="59"/>
      <c r="G30" s="29"/>
      <c r="H30" s="30"/>
      <c r="I30" s="70"/>
      <c r="J30" s="77"/>
      <c r="K30" s="78"/>
      <c r="M30" s="89"/>
      <c r="N30" s="59"/>
      <c r="O30" s="29"/>
      <c r="P30" s="30"/>
      <c r="Q30" s="70"/>
      <c r="R30" s="77"/>
      <c r="S30" s="78"/>
      <c r="U30" s="102"/>
      <c r="V30" s="59"/>
      <c r="W30" s="29"/>
      <c r="X30" s="30"/>
      <c r="Y30" s="70"/>
      <c r="Z30" s="77"/>
      <c r="AA30" s="78"/>
    </row>
    <row r="31" spans="1:27" s="7" customFormat="1" ht="15" customHeight="1" x14ac:dyDescent="0.25">
      <c r="A31" s="4" t="s">
        <v>38</v>
      </c>
      <c r="B31" s="4"/>
      <c r="C31" s="94" t="s">
        <v>93</v>
      </c>
      <c r="D31" s="19" t="s">
        <v>25</v>
      </c>
      <c r="E31" s="103"/>
      <c r="F31" s="59"/>
      <c r="G31" s="31"/>
      <c r="H31" s="32"/>
      <c r="I31" s="71"/>
      <c r="J31" s="78"/>
      <c r="K31" s="77"/>
      <c r="M31" s="64"/>
      <c r="N31" s="59"/>
      <c r="O31" s="31"/>
      <c r="P31" s="32"/>
      <c r="Q31" s="71"/>
      <c r="R31" s="78"/>
      <c r="S31" s="77"/>
      <c r="U31" s="103"/>
      <c r="V31" s="59"/>
      <c r="W31" s="31"/>
      <c r="X31" s="32"/>
      <c r="Y31" s="71"/>
      <c r="Z31" s="78"/>
      <c r="AA31" s="77"/>
    </row>
    <row r="32" spans="1:27" s="7" customFormat="1" ht="15" x14ac:dyDescent="0.25">
      <c r="A32" s="8"/>
      <c r="B32" s="8"/>
      <c r="C32" s="95"/>
      <c r="D32" s="53"/>
      <c r="E32" s="102"/>
      <c r="F32" s="59"/>
      <c r="G32" s="29"/>
      <c r="H32" s="30"/>
      <c r="I32" s="71"/>
      <c r="J32" s="77"/>
      <c r="K32" s="77"/>
      <c r="M32" s="89"/>
      <c r="N32" s="59"/>
      <c r="O32" s="29"/>
      <c r="P32" s="30"/>
      <c r="Q32" s="71"/>
      <c r="R32" s="77"/>
      <c r="S32" s="77"/>
      <c r="U32" s="102"/>
      <c r="V32" s="59"/>
      <c r="W32" s="29"/>
      <c r="X32" s="30"/>
      <c r="Y32" s="71"/>
      <c r="Z32" s="77"/>
      <c r="AA32" s="77"/>
    </row>
    <row r="33" spans="1:27" s="7" customFormat="1" ht="15" customHeight="1" x14ac:dyDescent="0.25">
      <c r="A33" s="4" t="s">
        <v>39</v>
      </c>
      <c r="B33" s="4"/>
      <c r="C33" s="94" t="s">
        <v>94</v>
      </c>
      <c r="D33" s="19" t="s">
        <v>25</v>
      </c>
      <c r="E33" s="103"/>
      <c r="F33" s="59"/>
      <c r="G33" s="31"/>
      <c r="H33" s="32"/>
      <c r="I33" s="71"/>
      <c r="J33" s="78"/>
      <c r="K33" s="77"/>
      <c r="M33" s="64"/>
      <c r="N33" s="59"/>
      <c r="O33" s="31"/>
      <c r="P33" s="32"/>
      <c r="Q33" s="71"/>
      <c r="R33" s="78"/>
      <c r="S33" s="77"/>
      <c r="U33" s="103"/>
      <c r="V33" s="59"/>
      <c r="W33" s="31"/>
      <c r="X33" s="32"/>
      <c r="Y33" s="71"/>
      <c r="Z33" s="78"/>
      <c r="AA33" s="77"/>
    </row>
    <row r="34" spans="1:27" s="7" customFormat="1" ht="15" x14ac:dyDescent="0.25">
      <c r="A34" s="126"/>
      <c r="B34" s="126"/>
      <c r="C34" s="125"/>
      <c r="D34" s="55"/>
      <c r="E34" s="102"/>
      <c r="F34" s="59"/>
      <c r="G34" s="29"/>
      <c r="H34" s="30"/>
      <c r="I34" s="71"/>
      <c r="J34" s="77"/>
      <c r="K34" s="77"/>
      <c r="M34" s="89"/>
      <c r="N34" s="59"/>
      <c r="O34" s="29"/>
      <c r="P34" s="30"/>
      <c r="Q34" s="71"/>
      <c r="R34" s="77"/>
      <c r="S34" s="77"/>
      <c r="U34" s="102"/>
      <c r="V34" s="59"/>
      <c r="W34" s="29"/>
      <c r="X34" s="30"/>
      <c r="Y34" s="71"/>
      <c r="Z34" s="77"/>
      <c r="AA34" s="77"/>
    </row>
    <row r="35" spans="1:27" s="7" customFormat="1" ht="31.2" x14ac:dyDescent="0.25">
      <c r="A35" s="4" t="s">
        <v>40</v>
      </c>
      <c r="B35" s="4"/>
      <c r="C35" s="94" t="s">
        <v>115</v>
      </c>
      <c r="D35" s="19"/>
      <c r="E35" s="103"/>
      <c r="F35" s="59"/>
      <c r="G35" s="31"/>
      <c r="H35" s="32"/>
      <c r="I35" s="71"/>
      <c r="J35" s="78"/>
      <c r="K35" s="77"/>
      <c r="M35" s="64"/>
      <c r="N35" s="59"/>
      <c r="O35" s="31"/>
      <c r="P35" s="32"/>
      <c r="Q35" s="71"/>
      <c r="R35" s="78"/>
      <c r="S35" s="77"/>
      <c r="U35" s="103"/>
      <c r="V35" s="59"/>
      <c r="W35" s="31"/>
      <c r="X35" s="32"/>
      <c r="Y35" s="71"/>
      <c r="Z35" s="78"/>
      <c r="AA35" s="77"/>
    </row>
    <row r="36" spans="1:27" s="7" customFormat="1" ht="15" x14ac:dyDescent="0.25">
      <c r="A36" s="8" t="s">
        <v>44</v>
      </c>
      <c r="B36" s="8"/>
      <c r="C36" s="95" t="s">
        <v>95</v>
      </c>
      <c r="D36" s="18"/>
      <c r="E36" s="103"/>
      <c r="F36" s="59"/>
      <c r="G36" s="31"/>
      <c r="H36" s="32"/>
      <c r="I36" s="71"/>
      <c r="J36" s="77"/>
      <c r="K36" s="77"/>
      <c r="M36" s="64"/>
      <c r="N36" s="59"/>
      <c r="O36" s="31"/>
      <c r="P36" s="32"/>
      <c r="Q36" s="71"/>
      <c r="R36" s="77"/>
      <c r="S36" s="77"/>
      <c r="U36" s="103"/>
      <c r="V36" s="59"/>
      <c r="W36" s="31"/>
      <c r="X36" s="32"/>
      <c r="Y36" s="71"/>
      <c r="Z36" s="77"/>
      <c r="AA36" s="77"/>
    </row>
    <row r="37" spans="1:27" s="7" customFormat="1" ht="15" x14ac:dyDescent="0.25">
      <c r="A37" s="126"/>
      <c r="B37" s="129">
        <v>238281</v>
      </c>
      <c r="C37" s="52" t="s">
        <v>96</v>
      </c>
      <c r="D37" s="53" t="s">
        <v>17</v>
      </c>
      <c r="E37" s="102"/>
      <c r="F37" s="59"/>
      <c r="G37" s="29"/>
      <c r="H37" s="30"/>
      <c r="I37" s="71"/>
      <c r="J37" s="77"/>
      <c r="K37" s="77"/>
      <c r="M37" s="89"/>
      <c r="N37" s="59"/>
      <c r="O37" s="29"/>
      <c r="P37" s="30"/>
      <c r="Q37" s="71"/>
      <c r="R37" s="77"/>
      <c r="S37" s="77"/>
      <c r="U37" s="102"/>
      <c r="V37" s="59"/>
      <c r="W37" s="29"/>
      <c r="X37" s="30"/>
      <c r="Y37" s="71"/>
      <c r="Z37" s="77"/>
      <c r="AA37" s="77"/>
    </row>
    <row r="38" spans="1:27" s="7" customFormat="1" ht="15" x14ac:dyDescent="0.25">
      <c r="A38" s="126"/>
      <c r="B38" s="126"/>
      <c r="C38" s="52"/>
      <c r="D38" s="53"/>
      <c r="E38" s="102"/>
      <c r="F38" s="59"/>
      <c r="G38" s="29"/>
      <c r="H38" s="30"/>
      <c r="I38" s="71"/>
      <c r="J38" s="77"/>
      <c r="K38" s="77"/>
      <c r="M38" s="89"/>
      <c r="N38" s="59"/>
      <c r="O38" s="29"/>
      <c r="P38" s="30"/>
      <c r="Q38" s="71"/>
      <c r="R38" s="77"/>
      <c r="S38" s="77"/>
      <c r="U38" s="102"/>
      <c r="V38" s="59"/>
      <c r="W38" s="29"/>
      <c r="X38" s="30"/>
      <c r="Y38" s="71"/>
      <c r="Z38" s="77"/>
      <c r="AA38" s="77"/>
    </row>
    <row r="39" spans="1:27" s="7" customFormat="1" ht="15" x14ac:dyDescent="0.25">
      <c r="A39" s="8" t="s">
        <v>45</v>
      </c>
      <c r="B39" s="8"/>
      <c r="C39" s="95" t="s">
        <v>97</v>
      </c>
      <c r="D39" s="18"/>
      <c r="E39" s="103"/>
      <c r="F39" s="59"/>
      <c r="G39" s="31"/>
      <c r="H39" s="32"/>
      <c r="I39" s="71"/>
      <c r="J39" s="77"/>
      <c r="K39" s="77"/>
      <c r="M39" s="64"/>
      <c r="N39" s="59"/>
      <c r="O39" s="31"/>
      <c r="P39" s="32"/>
      <c r="Q39" s="71"/>
      <c r="R39" s="77"/>
      <c r="S39" s="77"/>
      <c r="U39" s="103"/>
      <c r="V39" s="59"/>
      <c r="W39" s="31"/>
      <c r="X39" s="32"/>
      <c r="Y39" s="71"/>
      <c r="Z39" s="77"/>
      <c r="AA39" s="77"/>
    </row>
    <row r="40" spans="1:27" s="7" customFormat="1" ht="26.4" x14ac:dyDescent="0.25">
      <c r="A40" s="126"/>
      <c r="B40" s="129">
        <v>238281</v>
      </c>
      <c r="C40" s="52" t="s">
        <v>136</v>
      </c>
      <c r="D40" s="53" t="s">
        <v>23</v>
      </c>
      <c r="E40" s="102"/>
      <c r="F40" s="59"/>
      <c r="G40" s="29"/>
      <c r="H40" s="30"/>
      <c r="I40" s="71"/>
      <c r="J40" s="77"/>
      <c r="K40" s="77"/>
      <c r="M40" s="89"/>
      <c r="N40" s="59"/>
      <c r="O40" s="29"/>
      <c r="P40" s="30"/>
      <c r="Q40" s="71"/>
      <c r="R40" s="77"/>
      <c r="S40" s="77"/>
      <c r="U40" s="102"/>
      <c r="V40" s="59"/>
      <c r="W40" s="29"/>
      <c r="X40" s="30"/>
      <c r="Y40" s="71"/>
      <c r="Z40" s="77"/>
      <c r="AA40" s="77"/>
    </row>
    <row r="41" spans="1:27" s="7" customFormat="1" ht="26.4" x14ac:dyDescent="0.25">
      <c r="A41" s="126"/>
      <c r="B41" s="129">
        <v>238281</v>
      </c>
      <c r="C41" s="52" t="s">
        <v>140</v>
      </c>
      <c r="D41" s="53" t="s">
        <v>23</v>
      </c>
      <c r="E41" s="102"/>
      <c r="F41" s="59"/>
      <c r="G41" s="29"/>
      <c r="H41" s="30"/>
      <c r="I41" s="71"/>
      <c r="J41" s="77"/>
      <c r="K41" s="77"/>
      <c r="M41" s="89"/>
      <c r="N41" s="59"/>
      <c r="O41" s="29"/>
      <c r="P41" s="30"/>
      <c r="Q41" s="71"/>
      <c r="R41" s="77"/>
      <c r="S41" s="77"/>
      <c r="U41" s="102"/>
      <c r="V41" s="59"/>
      <c r="W41" s="29"/>
      <c r="X41" s="30"/>
      <c r="Y41" s="71"/>
      <c r="Z41" s="77"/>
      <c r="AA41" s="77"/>
    </row>
    <row r="42" spans="1:27" s="7" customFormat="1" ht="15" x14ac:dyDescent="0.25">
      <c r="A42" s="126"/>
      <c r="B42" s="126"/>
      <c r="C42" s="125"/>
      <c r="D42" s="55"/>
      <c r="E42" s="102"/>
      <c r="F42" s="59"/>
      <c r="G42" s="29"/>
      <c r="H42" s="30"/>
      <c r="I42" s="71"/>
      <c r="J42" s="77"/>
      <c r="K42" s="77"/>
      <c r="M42" s="89"/>
      <c r="N42" s="59"/>
      <c r="O42" s="29"/>
      <c r="P42" s="30"/>
      <c r="Q42" s="71"/>
      <c r="R42" s="77"/>
      <c r="S42" s="77"/>
      <c r="U42" s="102"/>
      <c r="V42" s="59"/>
      <c r="W42" s="29"/>
      <c r="X42" s="30"/>
      <c r="Y42" s="71"/>
      <c r="Z42" s="77"/>
      <c r="AA42" s="77"/>
    </row>
    <row r="43" spans="1:27" s="7" customFormat="1" ht="15" x14ac:dyDescent="0.25">
      <c r="A43" s="8" t="s">
        <v>46</v>
      </c>
      <c r="B43" s="8"/>
      <c r="C43" s="95" t="s">
        <v>98</v>
      </c>
      <c r="D43" s="18"/>
      <c r="E43" s="103"/>
      <c r="F43" s="59"/>
      <c r="G43" s="31"/>
      <c r="H43" s="32"/>
      <c r="I43" s="71"/>
      <c r="J43" s="77"/>
      <c r="K43" s="77"/>
      <c r="M43" s="64"/>
      <c r="N43" s="59"/>
      <c r="O43" s="31"/>
      <c r="P43" s="32"/>
      <c r="Q43" s="71"/>
      <c r="R43" s="77"/>
      <c r="S43" s="77"/>
      <c r="U43" s="103"/>
      <c r="V43" s="59"/>
      <c r="W43" s="31"/>
      <c r="X43" s="32"/>
      <c r="Y43" s="71"/>
      <c r="Z43" s="77"/>
      <c r="AA43" s="77"/>
    </row>
    <row r="44" spans="1:27" s="7" customFormat="1" ht="15" x14ac:dyDescent="0.25">
      <c r="A44" s="8" t="s">
        <v>99</v>
      </c>
      <c r="B44" s="8"/>
      <c r="C44" s="95" t="s">
        <v>100</v>
      </c>
      <c r="D44" s="53"/>
      <c r="E44" s="103"/>
      <c r="F44" s="59"/>
      <c r="G44" s="5"/>
      <c r="H44" s="6"/>
      <c r="I44" s="74"/>
      <c r="J44" s="77"/>
      <c r="K44" s="77"/>
      <c r="M44" s="64"/>
      <c r="N44" s="59"/>
      <c r="O44" s="5"/>
      <c r="P44" s="6"/>
      <c r="Q44" s="74"/>
      <c r="R44" s="77"/>
      <c r="S44" s="77"/>
      <c r="U44" s="103"/>
      <c r="V44" s="59"/>
      <c r="W44" s="5"/>
      <c r="X44" s="6"/>
      <c r="Y44" s="74"/>
      <c r="Z44" s="77"/>
      <c r="AA44" s="77"/>
    </row>
    <row r="45" spans="1:27" s="7" customFormat="1" ht="15" x14ac:dyDescent="0.25">
      <c r="A45" s="8"/>
      <c r="B45" s="129">
        <v>238281</v>
      </c>
      <c r="C45" s="96" t="s">
        <v>103</v>
      </c>
      <c r="D45" s="53" t="s">
        <v>18</v>
      </c>
      <c r="E45" s="103"/>
      <c r="F45" s="59"/>
      <c r="G45" s="5"/>
      <c r="H45" s="6"/>
      <c r="I45" s="74"/>
      <c r="J45" s="77"/>
      <c r="K45" s="77"/>
      <c r="M45" s="64"/>
      <c r="N45" s="59"/>
      <c r="O45" s="5"/>
      <c r="P45" s="6"/>
      <c r="Q45" s="74"/>
      <c r="R45" s="77"/>
      <c r="S45" s="77"/>
      <c r="U45" s="103"/>
      <c r="V45" s="59"/>
      <c r="W45" s="5"/>
      <c r="X45" s="6"/>
      <c r="Y45" s="74"/>
      <c r="Z45" s="77"/>
      <c r="AA45" s="77"/>
    </row>
    <row r="46" spans="1:27" s="7" customFormat="1" ht="15.6" x14ac:dyDescent="0.25">
      <c r="A46" s="4"/>
      <c r="B46" s="129">
        <v>238281</v>
      </c>
      <c r="C46" s="96" t="s">
        <v>105</v>
      </c>
      <c r="D46" s="54" t="s">
        <v>17</v>
      </c>
      <c r="E46" s="103"/>
      <c r="F46" s="14"/>
      <c r="G46" s="31"/>
      <c r="H46" s="32"/>
      <c r="I46" s="72"/>
      <c r="J46" s="77"/>
      <c r="K46" s="77"/>
      <c r="M46" s="64"/>
      <c r="N46" s="14"/>
      <c r="O46" s="31"/>
      <c r="P46" s="32"/>
      <c r="Q46" s="72"/>
      <c r="R46" s="77"/>
      <c r="S46" s="77"/>
      <c r="U46" s="103"/>
      <c r="V46" s="14"/>
      <c r="W46" s="31"/>
      <c r="X46" s="32"/>
      <c r="Y46" s="72"/>
      <c r="Z46" s="77"/>
      <c r="AA46" s="77"/>
    </row>
    <row r="47" spans="1:27" s="7" customFormat="1" ht="26.4" x14ac:dyDescent="0.25">
      <c r="A47" s="4"/>
      <c r="B47" s="129">
        <v>238281</v>
      </c>
      <c r="C47" s="96" t="s">
        <v>104</v>
      </c>
      <c r="D47" s="54" t="s">
        <v>23</v>
      </c>
      <c r="E47" s="103"/>
      <c r="F47" s="14"/>
      <c r="G47" s="31"/>
      <c r="H47" s="32"/>
      <c r="I47" s="72"/>
      <c r="J47" s="77"/>
      <c r="K47" s="77"/>
      <c r="M47" s="64"/>
      <c r="N47" s="14"/>
      <c r="O47" s="31"/>
      <c r="P47" s="32"/>
      <c r="Q47" s="72"/>
      <c r="R47" s="77"/>
      <c r="S47" s="77"/>
      <c r="U47" s="103"/>
      <c r="V47" s="14"/>
      <c r="W47" s="31"/>
      <c r="X47" s="32"/>
      <c r="Y47" s="72"/>
      <c r="Z47" s="77"/>
      <c r="AA47" s="77"/>
    </row>
    <row r="48" spans="1:27" s="7" customFormat="1" ht="15.6" x14ac:dyDescent="0.25">
      <c r="A48" s="4"/>
      <c r="B48" s="4"/>
      <c r="C48" s="97"/>
      <c r="D48" s="21"/>
      <c r="E48" s="103"/>
      <c r="F48" s="14"/>
      <c r="G48" s="31"/>
      <c r="H48" s="32"/>
      <c r="I48" s="72"/>
      <c r="J48" s="77"/>
      <c r="K48" s="77"/>
      <c r="M48" s="64"/>
      <c r="N48" s="14"/>
      <c r="O48" s="31"/>
      <c r="P48" s="32"/>
      <c r="Q48" s="72"/>
      <c r="R48" s="77"/>
      <c r="S48" s="77"/>
      <c r="U48" s="103"/>
      <c r="V48" s="14"/>
      <c r="W48" s="31"/>
      <c r="X48" s="32"/>
      <c r="Y48" s="72"/>
      <c r="Z48" s="77"/>
      <c r="AA48" s="77"/>
    </row>
    <row r="49" spans="1:27" s="7" customFormat="1" ht="39.6" x14ac:dyDescent="0.25">
      <c r="A49" s="4"/>
      <c r="B49" s="129">
        <v>238281</v>
      </c>
      <c r="C49" s="97" t="s">
        <v>43</v>
      </c>
      <c r="D49" s="53" t="s">
        <v>23</v>
      </c>
      <c r="E49" s="103"/>
      <c r="F49" s="14"/>
      <c r="G49" s="31"/>
      <c r="H49" s="32"/>
      <c r="I49" s="72"/>
      <c r="J49" s="77"/>
      <c r="K49" s="77"/>
      <c r="M49" s="64"/>
      <c r="N49" s="14"/>
      <c r="O49" s="31"/>
      <c r="P49" s="32"/>
      <c r="Q49" s="72"/>
      <c r="R49" s="77"/>
      <c r="S49" s="77"/>
      <c r="U49" s="103"/>
      <c r="V49" s="14"/>
      <c r="W49" s="31"/>
      <c r="X49" s="32"/>
      <c r="Y49" s="72"/>
      <c r="Z49" s="77"/>
      <c r="AA49" s="77"/>
    </row>
    <row r="50" spans="1:27" s="7" customFormat="1" ht="39.6" x14ac:dyDescent="0.25">
      <c r="A50" s="4"/>
      <c r="B50" s="129">
        <v>238281</v>
      </c>
      <c r="C50" s="96" t="s">
        <v>144</v>
      </c>
      <c r="D50" s="53" t="s">
        <v>143</v>
      </c>
      <c r="E50" s="103"/>
      <c r="F50" s="14"/>
      <c r="G50" s="31"/>
      <c r="H50" s="32"/>
      <c r="I50" s="72"/>
      <c r="J50" s="77"/>
      <c r="K50" s="77"/>
      <c r="M50" s="64"/>
      <c r="N50" s="14"/>
      <c r="O50" s="31"/>
      <c r="P50" s="32"/>
      <c r="Q50" s="72"/>
      <c r="R50" s="77"/>
      <c r="S50" s="77"/>
      <c r="U50" s="103"/>
      <c r="V50" s="14"/>
      <c r="W50" s="31"/>
      <c r="X50" s="32"/>
      <c r="Y50" s="72"/>
      <c r="Z50" s="77"/>
      <c r="AA50" s="77"/>
    </row>
    <row r="51" spans="1:27" s="7" customFormat="1" ht="15.6" x14ac:dyDescent="0.25">
      <c r="A51" s="4"/>
      <c r="B51" s="129">
        <v>238281</v>
      </c>
      <c r="C51" s="96" t="s">
        <v>89</v>
      </c>
      <c r="D51" s="54" t="s">
        <v>17</v>
      </c>
      <c r="E51" s="103"/>
      <c r="F51" s="14"/>
      <c r="G51" s="31"/>
      <c r="H51" s="32"/>
      <c r="I51" s="72"/>
      <c r="J51" s="77"/>
      <c r="K51" s="77"/>
      <c r="M51" s="64"/>
      <c r="N51" s="14"/>
      <c r="O51" s="31"/>
      <c r="P51" s="32"/>
      <c r="Q51" s="72"/>
      <c r="R51" s="77"/>
      <c r="S51" s="77"/>
      <c r="U51" s="103"/>
      <c r="V51" s="14"/>
      <c r="W51" s="31"/>
      <c r="X51" s="32"/>
      <c r="Y51" s="72"/>
      <c r="Z51" s="77"/>
      <c r="AA51" s="77"/>
    </row>
    <row r="52" spans="1:27" s="7" customFormat="1" ht="15.6" x14ac:dyDescent="0.25">
      <c r="A52" s="4"/>
      <c r="B52" s="129">
        <v>238281</v>
      </c>
      <c r="C52" s="96" t="s">
        <v>138</v>
      </c>
      <c r="D52" s="54" t="s">
        <v>23</v>
      </c>
      <c r="E52" s="103"/>
      <c r="F52" s="14"/>
      <c r="G52" s="31"/>
      <c r="H52" s="32"/>
      <c r="I52" s="72"/>
      <c r="J52" s="77"/>
      <c r="K52" s="77"/>
      <c r="M52" s="64"/>
      <c r="N52" s="14"/>
      <c r="O52" s="31"/>
      <c r="P52" s="32"/>
      <c r="Q52" s="72"/>
      <c r="R52" s="77"/>
      <c r="S52" s="77"/>
      <c r="U52" s="103"/>
      <c r="V52" s="14"/>
      <c r="W52" s="31"/>
      <c r="X52" s="32"/>
      <c r="Y52" s="72"/>
      <c r="Z52" s="77"/>
      <c r="AA52" s="77"/>
    </row>
    <row r="53" spans="1:27" s="7" customFormat="1" ht="15" x14ac:dyDescent="0.25">
      <c r="A53" s="8"/>
      <c r="B53" s="8"/>
      <c r="C53" s="95"/>
      <c r="D53" s="21"/>
      <c r="E53" s="103"/>
      <c r="F53" s="14"/>
      <c r="G53" s="31"/>
      <c r="H53" s="32"/>
      <c r="I53" s="72"/>
      <c r="J53" s="77"/>
      <c r="K53" s="77"/>
      <c r="M53" s="64"/>
      <c r="N53" s="14"/>
      <c r="O53" s="31"/>
      <c r="P53" s="32"/>
      <c r="Q53" s="72"/>
      <c r="R53" s="77"/>
      <c r="S53" s="77"/>
      <c r="U53" s="103"/>
      <c r="V53" s="14"/>
      <c r="W53" s="31"/>
      <c r="X53" s="32"/>
      <c r="Y53" s="72"/>
      <c r="Z53" s="77"/>
      <c r="AA53" s="77"/>
    </row>
    <row r="54" spans="1:27" s="7" customFormat="1" ht="15" x14ac:dyDescent="0.25">
      <c r="A54" s="8" t="s">
        <v>108</v>
      </c>
      <c r="B54" s="8"/>
      <c r="C54" s="95" t="s">
        <v>101</v>
      </c>
      <c r="D54" s="54"/>
      <c r="E54" s="103"/>
      <c r="F54" s="14"/>
      <c r="G54" s="31"/>
      <c r="H54" s="32"/>
      <c r="I54" s="72"/>
      <c r="J54" s="77"/>
      <c r="K54" s="77"/>
      <c r="M54" s="64"/>
      <c r="N54" s="14"/>
      <c r="O54" s="31"/>
      <c r="P54" s="32"/>
      <c r="Q54" s="72"/>
      <c r="R54" s="77"/>
      <c r="S54" s="77"/>
      <c r="U54" s="103"/>
      <c r="V54" s="14"/>
      <c r="W54" s="31"/>
      <c r="X54" s="32"/>
      <c r="Y54" s="72"/>
      <c r="Z54" s="77"/>
      <c r="AA54" s="77"/>
    </row>
    <row r="55" spans="1:27" s="7" customFormat="1" ht="15.6" x14ac:dyDescent="0.25">
      <c r="A55" s="4"/>
      <c r="B55" s="129">
        <v>238281</v>
      </c>
      <c r="C55" s="96" t="s">
        <v>141</v>
      </c>
      <c r="D55" s="18" t="s">
        <v>17</v>
      </c>
      <c r="E55" s="103"/>
      <c r="F55" s="59"/>
      <c r="G55" s="31"/>
      <c r="H55" s="32"/>
      <c r="I55" s="71"/>
      <c r="J55" s="77"/>
      <c r="K55" s="77"/>
      <c r="M55" s="64"/>
      <c r="N55" s="59"/>
      <c r="O55" s="31"/>
      <c r="P55" s="32"/>
      <c r="Q55" s="71"/>
      <c r="R55" s="77"/>
      <c r="S55" s="77"/>
      <c r="U55" s="103"/>
      <c r="V55" s="59"/>
      <c r="W55" s="31"/>
      <c r="X55" s="32"/>
      <c r="Y55" s="71"/>
      <c r="Z55" s="77"/>
      <c r="AA55" s="77"/>
    </row>
    <row r="56" spans="1:27" s="7" customFormat="1" ht="15.6" x14ac:dyDescent="0.25">
      <c r="A56" s="4"/>
      <c r="B56" s="129">
        <v>238281</v>
      </c>
      <c r="C56" s="96" t="s">
        <v>62</v>
      </c>
      <c r="D56" s="54" t="s">
        <v>23</v>
      </c>
      <c r="E56" s="103"/>
      <c r="F56" s="59"/>
      <c r="G56" s="31"/>
      <c r="H56" s="32"/>
      <c r="I56" s="71"/>
      <c r="J56" s="77"/>
      <c r="K56" s="77"/>
      <c r="M56" s="64"/>
      <c r="N56" s="59"/>
      <c r="O56" s="31"/>
      <c r="P56" s="32"/>
      <c r="Q56" s="71"/>
      <c r="R56" s="77"/>
      <c r="S56" s="77"/>
      <c r="U56" s="103"/>
      <c r="V56" s="59"/>
      <c r="W56" s="31"/>
      <c r="X56" s="32"/>
      <c r="Y56" s="71"/>
      <c r="Z56" s="77"/>
      <c r="AA56" s="77"/>
    </row>
    <row r="57" spans="1:27" s="7" customFormat="1" ht="15.6" x14ac:dyDescent="0.25">
      <c r="A57" s="4"/>
      <c r="B57" s="129">
        <v>238281</v>
      </c>
      <c r="C57" s="96" t="s">
        <v>50</v>
      </c>
      <c r="D57" s="54" t="s">
        <v>17</v>
      </c>
      <c r="E57" s="103"/>
      <c r="F57" s="59"/>
      <c r="G57" s="31"/>
      <c r="H57" s="32"/>
      <c r="I57" s="71"/>
      <c r="J57" s="77"/>
      <c r="K57" s="77"/>
      <c r="M57" s="64"/>
      <c r="N57" s="59"/>
      <c r="O57" s="31"/>
      <c r="P57" s="32"/>
      <c r="Q57" s="71"/>
      <c r="R57" s="77"/>
      <c r="S57" s="77"/>
      <c r="U57" s="103"/>
      <c r="V57" s="59"/>
      <c r="W57" s="31"/>
      <c r="X57" s="32"/>
      <c r="Y57" s="71"/>
      <c r="Z57" s="77"/>
      <c r="AA57" s="77"/>
    </row>
    <row r="58" spans="1:27" s="7" customFormat="1" ht="15.6" x14ac:dyDescent="0.25">
      <c r="A58" s="4"/>
      <c r="B58" s="129">
        <v>238281</v>
      </c>
      <c r="C58" s="96" t="s">
        <v>102</v>
      </c>
      <c r="D58" s="54" t="s">
        <v>23</v>
      </c>
      <c r="E58" s="103"/>
      <c r="F58" s="59"/>
      <c r="G58" s="31"/>
      <c r="H58" s="32"/>
      <c r="I58" s="71"/>
      <c r="J58" s="77"/>
      <c r="K58" s="77"/>
      <c r="M58" s="64"/>
      <c r="N58" s="59"/>
      <c r="O58" s="31"/>
      <c r="P58" s="32"/>
      <c r="Q58" s="71"/>
      <c r="R58" s="77"/>
      <c r="S58" s="77"/>
      <c r="U58" s="103"/>
      <c r="V58" s="59"/>
      <c r="W58" s="31"/>
      <c r="X58" s="32"/>
      <c r="Y58" s="71"/>
      <c r="Z58" s="77"/>
      <c r="AA58" s="77"/>
    </row>
    <row r="59" spans="1:27" s="7" customFormat="1" ht="15.6" x14ac:dyDescent="0.25">
      <c r="A59" s="4"/>
      <c r="B59" s="129">
        <v>238281</v>
      </c>
      <c r="C59" s="96" t="s">
        <v>85</v>
      </c>
      <c r="D59" s="54" t="s">
        <v>17</v>
      </c>
      <c r="E59" s="103"/>
      <c r="F59" s="59"/>
      <c r="G59" s="31"/>
      <c r="H59" s="32"/>
      <c r="I59" s="71"/>
      <c r="J59" s="77"/>
      <c r="K59" s="77"/>
      <c r="M59" s="64"/>
      <c r="N59" s="59"/>
      <c r="O59" s="31"/>
      <c r="P59" s="32"/>
      <c r="Q59" s="71"/>
      <c r="R59" s="77"/>
      <c r="S59" s="77"/>
      <c r="U59" s="103"/>
      <c r="V59" s="59"/>
      <c r="W59" s="31"/>
      <c r="X59" s="32"/>
      <c r="Y59" s="71"/>
      <c r="Z59" s="77"/>
      <c r="AA59" s="77"/>
    </row>
    <row r="60" spans="1:27" s="7" customFormat="1" ht="15.6" x14ac:dyDescent="0.25">
      <c r="A60" s="4"/>
      <c r="B60" s="129">
        <v>238281</v>
      </c>
      <c r="C60" s="96" t="s">
        <v>106</v>
      </c>
      <c r="D60" s="54" t="s">
        <v>17</v>
      </c>
      <c r="E60" s="103"/>
      <c r="F60" s="59"/>
      <c r="G60" s="31"/>
      <c r="H60" s="32"/>
      <c r="I60" s="71"/>
      <c r="J60" s="77"/>
      <c r="K60" s="77"/>
      <c r="M60" s="64"/>
      <c r="N60" s="59"/>
      <c r="O60" s="31"/>
      <c r="P60" s="32"/>
      <c r="Q60" s="71"/>
      <c r="R60" s="77"/>
      <c r="S60" s="77"/>
      <c r="U60" s="103"/>
      <c r="V60" s="59"/>
      <c r="W60" s="31"/>
      <c r="X60" s="32"/>
      <c r="Y60" s="71"/>
      <c r="Z60" s="77"/>
      <c r="AA60" s="77"/>
    </row>
    <row r="61" spans="1:27" s="7" customFormat="1" ht="15.6" x14ac:dyDescent="0.25">
      <c r="A61" s="4"/>
      <c r="B61" s="129">
        <v>238281</v>
      </c>
      <c r="C61" s="96" t="s">
        <v>107</v>
      </c>
      <c r="D61" s="54" t="s">
        <v>17</v>
      </c>
      <c r="E61" s="103"/>
      <c r="F61" s="59"/>
      <c r="G61" s="31"/>
      <c r="H61" s="32"/>
      <c r="I61" s="71"/>
      <c r="J61" s="77"/>
      <c r="K61" s="77"/>
      <c r="M61" s="64"/>
      <c r="N61" s="59"/>
      <c r="O61" s="31"/>
      <c r="P61" s="32"/>
      <c r="Q61" s="71"/>
      <c r="R61" s="77"/>
      <c r="S61" s="77"/>
      <c r="U61" s="103"/>
      <c r="V61" s="59"/>
      <c r="W61" s="31"/>
      <c r="X61" s="32"/>
      <c r="Y61" s="71"/>
      <c r="Z61" s="77"/>
      <c r="AA61" s="77"/>
    </row>
    <row r="62" spans="1:27" s="7" customFormat="1" ht="15.6" x14ac:dyDescent="0.25">
      <c r="A62" s="4"/>
      <c r="B62" s="129">
        <v>238281</v>
      </c>
      <c r="C62" s="96" t="s">
        <v>86</v>
      </c>
      <c r="D62" s="54" t="s">
        <v>17</v>
      </c>
      <c r="E62" s="103"/>
      <c r="F62" s="59"/>
      <c r="G62" s="31"/>
      <c r="H62" s="32"/>
      <c r="I62" s="71"/>
      <c r="J62" s="77"/>
      <c r="K62" s="77"/>
      <c r="M62" s="64"/>
      <c r="N62" s="59"/>
      <c r="O62" s="31"/>
      <c r="P62" s="32"/>
      <c r="Q62" s="71"/>
      <c r="R62" s="77"/>
      <c r="S62" s="77"/>
      <c r="U62" s="103"/>
      <c r="V62" s="59"/>
      <c r="W62" s="31"/>
      <c r="X62" s="32"/>
      <c r="Y62" s="71"/>
      <c r="Z62" s="77"/>
      <c r="AA62" s="77"/>
    </row>
    <row r="63" spans="1:27" s="7" customFormat="1" ht="15.6" x14ac:dyDescent="0.25">
      <c r="A63" s="4"/>
      <c r="B63" s="4"/>
      <c r="C63" s="96"/>
      <c r="D63" s="54"/>
      <c r="E63" s="103"/>
      <c r="F63" s="59"/>
      <c r="G63" s="31"/>
      <c r="H63" s="32"/>
      <c r="I63" s="71"/>
      <c r="J63" s="77"/>
      <c r="K63" s="77"/>
      <c r="M63" s="64"/>
      <c r="N63" s="59"/>
      <c r="O63" s="31"/>
      <c r="P63" s="32"/>
      <c r="Q63" s="71"/>
      <c r="R63" s="77"/>
      <c r="S63" s="77"/>
      <c r="U63" s="103"/>
      <c r="V63" s="59"/>
      <c r="W63" s="31"/>
      <c r="X63" s="32"/>
      <c r="Y63" s="71"/>
      <c r="Z63" s="77"/>
      <c r="AA63" s="77"/>
    </row>
    <row r="64" spans="1:27" s="7" customFormat="1" ht="15" x14ac:dyDescent="0.25">
      <c r="A64" s="8" t="s">
        <v>109</v>
      </c>
      <c r="B64" s="8"/>
      <c r="C64" s="95" t="s">
        <v>110</v>
      </c>
      <c r="D64" s="54"/>
      <c r="E64" s="103"/>
      <c r="F64" s="14"/>
      <c r="G64" s="31"/>
      <c r="H64" s="32"/>
      <c r="I64" s="72"/>
      <c r="J64" s="77"/>
      <c r="K64" s="77"/>
      <c r="M64" s="64"/>
      <c r="N64" s="14"/>
      <c r="O64" s="31"/>
      <c r="P64" s="32"/>
      <c r="Q64" s="72"/>
      <c r="R64" s="77"/>
      <c r="S64" s="77"/>
      <c r="U64" s="103"/>
      <c r="V64" s="14"/>
      <c r="W64" s="31"/>
      <c r="X64" s="32"/>
      <c r="Y64" s="72"/>
      <c r="Z64" s="77"/>
      <c r="AA64" s="77"/>
    </row>
    <row r="65" spans="1:27" s="7" customFormat="1" ht="15.6" x14ac:dyDescent="0.25">
      <c r="A65" s="4"/>
      <c r="B65" s="129">
        <v>238281</v>
      </c>
      <c r="C65" s="96" t="s">
        <v>132</v>
      </c>
      <c r="D65" s="53" t="s">
        <v>23</v>
      </c>
      <c r="E65" s="103"/>
      <c r="F65" s="59"/>
      <c r="G65" s="31"/>
      <c r="H65" s="32"/>
      <c r="I65" s="71"/>
      <c r="J65" s="77"/>
      <c r="K65" s="77"/>
      <c r="M65" s="64"/>
      <c r="N65" s="59"/>
      <c r="O65" s="31"/>
      <c r="P65" s="32"/>
      <c r="Q65" s="71"/>
      <c r="R65" s="77"/>
      <c r="S65" s="77"/>
      <c r="U65" s="103"/>
      <c r="V65" s="59"/>
      <c r="W65" s="31"/>
      <c r="X65" s="32"/>
      <c r="Y65" s="71"/>
      <c r="Z65" s="77"/>
      <c r="AA65" s="77"/>
    </row>
    <row r="66" spans="1:27" s="7" customFormat="1" ht="15.6" x14ac:dyDescent="0.25">
      <c r="A66" s="4"/>
      <c r="B66" s="4"/>
      <c r="C66" s="96"/>
      <c r="D66" s="53"/>
      <c r="E66" s="103"/>
      <c r="F66" s="59"/>
      <c r="G66" s="31"/>
      <c r="H66" s="32"/>
      <c r="I66" s="71"/>
      <c r="J66" s="77"/>
      <c r="K66" s="77"/>
      <c r="M66" s="64"/>
      <c r="N66" s="59"/>
      <c r="O66" s="31"/>
      <c r="P66" s="32"/>
      <c r="Q66" s="71"/>
      <c r="R66" s="77"/>
      <c r="S66" s="77"/>
      <c r="U66" s="103"/>
      <c r="V66" s="59"/>
      <c r="W66" s="31"/>
      <c r="X66" s="32"/>
      <c r="Y66" s="71"/>
      <c r="Z66" s="77"/>
      <c r="AA66" s="77"/>
    </row>
    <row r="67" spans="1:27" s="7" customFormat="1" ht="15" x14ac:dyDescent="0.25">
      <c r="A67" s="8" t="s">
        <v>111</v>
      </c>
      <c r="B67" s="8"/>
      <c r="C67" s="95" t="s">
        <v>112</v>
      </c>
      <c r="D67" s="54"/>
      <c r="E67" s="103"/>
      <c r="F67" s="14"/>
      <c r="G67" s="31"/>
      <c r="H67" s="32"/>
      <c r="I67" s="72"/>
      <c r="J67" s="77"/>
      <c r="K67" s="77"/>
      <c r="M67" s="64"/>
      <c r="N67" s="14"/>
      <c r="O67" s="31"/>
      <c r="P67" s="32"/>
      <c r="Q67" s="72"/>
      <c r="R67" s="77"/>
      <c r="S67" s="77"/>
      <c r="U67" s="103"/>
      <c r="V67" s="14"/>
      <c r="W67" s="31"/>
      <c r="X67" s="32"/>
      <c r="Y67" s="72"/>
      <c r="Z67" s="77"/>
      <c r="AA67" s="77"/>
    </row>
    <row r="68" spans="1:27" s="7" customFormat="1" ht="15.6" x14ac:dyDescent="0.25">
      <c r="A68" s="4"/>
      <c r="B68" s="4"/>
      <c r="C68" s="96" t="s">
        <v>113</v>
      </c>
      <c r="D68" s="53" t="s">
        <v>17</v>
      </c>
      <c r="E68" s="103"/>
      <c r="F68" s="59"/>
      <c r="G68" s="31"/>
      <c r="H68" s="32"/>
      <c r="I68" s="71"/>
      <c r="J68" s="77"/>
      <c r="K68" s="77"/>
      <c r="M68" s="64"/>
      <c r="N68" s="59"/>
      <c r="O68" s="31"/>
      <c r="P68" s="32"/>
      <c r="Q68" s="71"/>
      <c r="R68" s="77"/>
      <c r="S68" s="77"/>
      <c r="U68" s="103"/>
      <c r="V68" s="59"/>
      <c r="W68" s="31"/>
      <c r="X68" s="32"/>
      <c r="Y68" s="71"/>
      <c r="Z68" s="77"/>
      <c r="AA68" s="77"/>
    </row>
    <row r="69" spans="1:27" s="7" customFormat="1" ht="15.6" x14ac:dyDescent="0.25">
      <c r="A69" s="4"/>
      <c r="B69" s="4"/>
      <c r="C69" s="96"/>
      <c r="D69" s="53"/>
      <c r="E69" s="103"/>
      <c r="F69" s="59"/>
      <c r="G69" s="31"/>
      <c r="H69" s="32"/>
      <c r="I69" s="71"/>
      <c r="J69" s="77"/>
      <c r="K69" s="77"/>
      <c r="M69" s="64"/>
      <c r="N69" s="59"/>
      <c r="O69" s="31"/>
      <c r="P69" s="32"/>
      <c r="Q69" s="71"/>
      <c r="R69" s="77"/>
      <c r="S69" s="77"/>
      <c r="U69" s="103"/>
      <c r="V69" s="59"/>
      <c r="W69" s="31"/>
      <c r="X69" s="32"/>
      <c r="Y69" s="71"/>
      <c r="Z69" s="77"/>
      <c r="AA69" s="77"/>
    </row>
    <row r="70" spans="1:27" s="7" customFormat="1" ht="31.2" x14ac:dyDescent="0.25">
      <c r="A70" s="4" t="s">
        <v>47</v>
      </c>
      <c r="B70" s="4"/>
      <c r="C70" s="94" t="s">
        <v>116</v>
      </c>
      <c r="D70" s="19"/>
      <c r="E70" s="103"/>
      <c r="F70" s="59"/>
      <c r="G70" s="31"/>
      <c r="H70" s="32"/>
      <c r="I70" s="71"/>
      <c r="J70" s="78"/>
      <c r="K70" s="77"/>
      <c r="M70" s="64"/>
      <c r="N70" s="59"/>
      <c r="O70" s="31"/>
      <c r="P70" s="32"/>
      <c r="Q70" s="71"/>
      <c r="R70" s="78"/>
      <c r="S70" s="77"/>
      <c r="U70" s="103"/>
      <c r="V70" s="59"/>
      <c r="W70" s="31"/>
      <c r="X70" s="32"/>
      <c r="Y70" s="71"/>
      <c r="Z70" s="78"/>
      <c r="AA70" s="77"/>
    </row>
    <row r="71" spans="1:27" s="7" customFormat="1" ht="15" x14ac:dyDescent="0.25">
      <c r="A71" s="8" t="s">
        <v>117</v>
      </c>
      <c r="B71" s="8"/>
      <c r="C71" s="95" t="s">
        <v>118</v>
      </c>
      <c r="D71" s="18"/>
      <c r="E71" s="103"/>
      <c r="F71" s="59"/>
      <c r="G71" s="31"/>
      <c r="H71" s="32"/>
      <c r="I71" s="71"/>
      <c r="J71" s="77"/>
      <c r="K71" s="77"/>
      <c r="M71" s="64"/>
      <c r="N71" s="59"/>
      <c r="O71" s="31"/>
      <c r="P71" s="32"/>
      <c r="Q71" s="71"/>
      <c r="R71" s="77"/>
      <c r="S71" s="77"/>
      <c r="U71" s="103"/>
      <c r="V71" s="59"/>
      <c r="W71" s="31"/>
      <c r="X71" s="32"/>
      <c r="Y71" s="71"/>
      <c r="Z71" s="77"/>
      <c r="AA71" s="77"/>
    </row>
    <row r="72" spans="1:27" s="7" customFormat="1" ht="15" x14ac:dyDescent="0.25">
      <c r="A72" s="126"/>
      <c r="B72" s="129">
        <v>238281</v>
      </c>
      <c r="C72" s="52" t="s">
        <v>0</v>
      </c>
      <c r="D72" s="53" t="s">
        <v>23</v>
      </c>
      <c r="E72" s="102"/>
      <c r="F72" s="59"/>
      <c r="G72" s="29"/>
      <c r="H72" s="30"/>
      <c r="I72" s="71"/>
      <c r="J72" s="77"/>
      <c r="K72" s="77"/>
      <c r="M72" s="89"/>
      <c r="N72" s="59"/>
      <c r="O72" s="29"/>
      <c r="P72" s="30"/>
      <c r="Q72" s="71"/>
      <c r="R72" s="77"/>
      <c r="S72" s="77"/>
      <c r="U72" s="102"/>
      <c r="V72" s="59"/>
      <c r="W72" s="29"/>
      <c r="X72" s="30"/>
      <c r="Y72" s="71"/>
      <c r="Z72" s="77"/>
      <c r="AA72" s="77"/>
    </row>
    <row r="73" spans="1:27" s="7" customFormat="1" ht="15" x14ac:dyDescent="0.25">
      <c r="A73" s="126"/>
      <c r="B73" s="129">
        <v>238281</v>
      </c>
      <c r="C73" s="52" t="s">
        <v>24</v>
      </c>
      <c r="D73" s="53" t="s">
        <v>23</v>
      </c>
      <c r="E73" s="102"/>
      <c r="F73" s="59"/>
      <c r="G73" s="29"/>
      <c r="H73" s="30"/>
      <c r="I73" s="71"/>
      <c r="J73" s="77"/>
      <c r="K73" s="77"/>
      <c r="M73" s="89"/>
      <c r="N73" s="59"/>
      <c r="O73" s="29"/>
      <c r="P73" s="30"/>
      <c r="Q73" s="71"/>
      <c r="R73" s="77"/>
      <c r="S73" s="77"/>
      <c r="U73" s="102"/>
      <c r="V73" s="59"/>
      <c r="W73" s="29"/>
      <c r="X73" s="30"/>
      <c r="Y73" s="71"/>
      <c r="Z73" s="77"/>
      <c r="AA73" s="77"/>
    </row>
    <row r="74" spans="1:27" s="7" customFormat="1" ht="39.6" x14ac:dyDescent="0.25">
      <c r="A74" s="126"/>
      <c r="B74" s="129">
        <v>238281</v>
      </c>
      <c r="C74" s="52" t="s">
        <v>84</v>
      </c>
      <c r="D74" s="53" t="s">
        <v>23</v>
      </c>
      <c r="E74" s="102"/>
      <c r="F74" s="59"/>
      <c r="G74" s="29"/>
      <c r="H74" s="30"/>
      <c r="I74" s="71"/>
      <c r="J74" s="77"/>
      <c r="K74" s="77"/>
      <c r="M74" s="89"/>
      <c r="N74" s="59"/>
      <c r="O74" s="29"/>
      <c r="P74" s="30"/>
      <c r="Q74" s="71"/>
      <c r="R74" s="77"/>
      <c r="S74" s="77"/>
      <c r="U74" s="102"/>
      <c r="V74" s="59"/>
      <c r="W74" s="29"/>
      <c r="X74" s="30"/>
      <c r="Y74" s="71"/>
      <c r="Z74" s="77"/>
      <c r="AA74" s="77"/>
    </row>
    <row r="75" spans="1:27" s="7" customFormat="1" ht="15" x14ac:dyDescent="0.25">
      <c r="A75" s="126"/>
      <c r="B75" s="129">
        <v>238281</v>
      </c>
      <c r="C75" s="52" t="s">
        <v>114</v>
      </c>
      <c r="D75" s="54" t="s">
        <v>17</v>
      </c>
      <c r="E75" s="102"/>
      <c r="F75" s="59"/>
      <c r="G75" s="29"/>
      <c r="H75" s="30"/>
      <c r="I75" s="71"/>
      <c r="J75" s="77"/>
      <c r="K75" s="77"/>
      <c r="M75" s="89"/>
      <c r="N75" s="59"/>
      <c r="O75" s="29"/>
      <c r="P75" s="30"/>
      <c r="Q75" s="71"/>
      <c r="R75" s="77"/>
      <c r="S75" s="77"/>
      <c r="U75" s="102"/>
      <c r="V75" s="59"/>
      <c r="W75" s="29"/>
      <c r="X75" s="30"/>
      <c r="Y75" s="71"/>
      <c r="Z75" s="77"/>
      <c r="AA75" s="77"/>
    </row>
    <row r="76" spans="1:27" s="7" customFormat="1" ht="15.6" x14ac:dyDescent="0.25">
      <c r="A76" s="4"/>
      <c r="B76" s="4"/>
      <c r="C76" s="96"/>
      <c r="D76" s="53"/>
      <c r="E76" s="103"/>
      <c r="F76" s="59"/>
      <c r="G76" s="31"/>
      <c r="H76" s="32"/>
      <c r="I76" s="71"/>
      <c r="J76" s="77"/>
      <c r="K76" s="77"/>
      <c r="M76" s="64"/>
      <c r="N76" s="59"/>
      <c r="O76" s="31"/>
      <c r="P76" s="32"/>
      <c r="Q76" s="71"/>
      <c r="R76" s="77"/>
      <c r="S76" s="77"/>
      <c r="U76" s="103"/>
      <c r="V76" s="59"/>
      <c r="W76" s="31"/>
      <c r="X76" s="32"/>
      <c r="Y76" s="71"/>
      <c r="Z76" s="77"/>
      <c r="AA76" s="77"/>
    </row>
    <row r="77" spans="1:27" s="7" customFormat="1" ht="15" x14ac:dyDescent="0.25">
      <c r="A77" s="8" t="s">
        <v>48</v>
      </c>
      <c r="B77" s="8"/>
      <c r="C77" s="95" t="s">
        <v>119</v>
      </c>
      <c r="D77" s="18"/>
      <c r="E77" s="103"/>
      <c r="F77" s="59"/>
      <c r="G77" s="31"/>
      <c r="H77" s="32"/>
      <c r="I77" s="71"/>
      <c r="J77" s="77"/>
      <c r="K77" s="77"/>
      <c r="M77" s="64"/>
      <c r="N77" s="59"/>
      <c r="O77" s="31"/>
      <c r="P77" s="32"/>
      <c r="Q77" s="71"/>
      <c r="R77" s="77"/>
      <c r="S77" s="77"/>
      <c r="U77" s="103"/>
      <c r="V77" s="59"/>
      <c r="W77" s="31"/>
      <c r="X77" s="32"/>
      <c r="Y77" s="71"/>
      <c r="Z77" s="77"/>
      <c r="AA77" s="77"/>
    </row>
    <row r="78" spans="1:27" s="7" customFormat="1" ht="15.6" x14ac:dyDescent="0.25">
      <c r="A78" s="4"/>
      <c r="B78" s="129">
        <v>238281</v>
      </c>
      <c r="C78" s="96" t="s">
        <v>120</v>
      </c>
      <c r="D78" s="53" t="s">
        <v>17</v>
      </c>
      <c r="E78" s="103"/>
      <c r="F78" s="59"/>
      <c r="G78" s="31"/>
      <c r="H78" s="32"/>
      <c r="I78" s="71"/>
      <c r="J78" s="77"/>
      <c r="K78" s="77"/>
      <c r="M78" s="64"/>
      <c r="N78" s="59"/>
      <c r="O78" s="31"/>
      <c r="P78" s="32"/>
      <c r="Q78" s="71"/>
      <c r="R78" s="77"/>
      <c r="S78" s="77"/>
      <c r="U78" s="103"/>
      <c r="V78" s="59"/>
      <c r="W78" s="31"/>
      <c r="X78" s="32"/>
      <c r="Y78" s="71"/>
      <c r="Z78" s="77"/>
      <c r="AA78" s="77"/>
    </row>
    <row r="79" spans="1:27" s="7" customFormat="1" ht="15.6" x14ac:dyDescent="0.25">
      <c r="A79" s="4"/>
      <c r="B79" s="129">
        <v>238281</v>
      </c>
      <c r="C79" s="96" t="s">
        <v>133</v>
      </c>
      <c r="D79" s="53" t="s">
        <v>23</v>
      </c>
      <c r="E79" s="103"/>
      <c r="F79" s="59"/>
      <c r="G79" s="31"/>
      <c r="H79" s="32"/>
      <c r="I79" s="71"/>
      <c r="J79" s="77"/>
      <c r="K79" s="77"/>
      <c r="M79" s="64"/>
      <c r="N79" s="59"/>
      <c r="O79" s="31"/>
      <c r="P79" s="32"/>
      <c r="Q79" s="71"/>
      <c r="R79" s="77"/>
      <c r="S79" s="77"/>
      <c r="U79" s="103"/>
      <c r="V79" s="59"/>
      <c r="W79" s="31"/>
      <c r="X79" s="32"/>
      <c r="Y79" s="71"/>
      <c r="Z79" s="77"/>
      <c r="AA79" s="77"/>
    </row>
    <row r="80" spans="1:27" s="7" customFormat="1" ht="15.6" x14ac:dyDescent="0.25">
      <c r="A80" s="4"/>
      <c r="B80" s="4"/>
      <c r="C80" s="96"/>
      <c r="D80" s="53"/>
      <c r="E80" s="103"/>
      <c r="F80" s="59"/>
      <c r="G80" s="31"/>
      <c r="H80" s="32"/>
      <c r="I80" s="71"/>
      <c r="J80" s="77"/>
      <c r="K80" s="77"/>
      <c r="M80" s="64"/>
      <c r="N80" s="59"/>
      <c r="O80" s="31"/>
      <c r="P80" s="32"/>
      <c r="Q80" s="71"/>
      <c r="R80" s="77"/>
      <c r="S80" s="77"/>
      <c r="U80" s="103"/>
      <c r="V80" s="59"/>
      <c r="W80" s="31"/>
      <c r="X80" s="32"/>
      <c r="Y80" s="71"/>
      <c r="Z80" s="77"/>
      <c r="AA80" s="77"/>
    </row>
    <row r="81" spans="1:27" s="7" customFormat="1" ht="15" x14ac:dyDescent="0.25">
      <c r="A81" s="8" t="s">
        <v>49</v>
      </c>
      <c r="B81" s="8"/>
      <c r="C81" s="95" t="s">
        <v>121</v>
      </c>
      <c r="D81" s="18"/>
      <c r="E81" s="103"/>
      <c r="F81" s="59"/>
      <c r="G81" s="31"/>
      <c r="H81" s="32"/>
      <c r="I81" s="71"/>
      <c r="J81" s="77"/>
      <c r="K81" s="77"/>
      <c r="M81" s="64"/>
      <c r="N81" s="59"/>
      <c r="O81" s="31"/>
      <c r="P81" s="32"/>
      <c r="Q81" s="71"/>
      <c r="R81" s="77"/>
      <c r="S81" s="77"/>
      <c r="U81" s="103"/>
      <c r="V81" s="59"/>
      <c r="W81" s="31"/>
      <c r="X81" s="32"/>
      <c r="Y81" s="71"/>
      <c r="Z81" s="77"/>
      <c r="AA81" s="77"/>
    </row>
    <row r="82" spans="1:27" s="7" customFormat="1" ht="15.6" x14ac:dyDescent="0.25">
      <c r="A82" s="4"/>
      <c r="B82" s="129">
        <v>238281</v>
      </c>
      <c r="C82" s="96" t="s">
        <v>122</v>
      </c>
      <c r="D82" s="53" t="s">
        <v>17</v>
      </c>
      <c r="E82" s="103"/>
      <c r="F82" s="59"/>
      <c r="G82" s="31"/>
      <c r="H82" s="32"/>
      <c r="I82" s="71"/>
      <c r="J82" s="77"/>
      <c r="K82" s="77"/>
      <c r="M82" s="64"/>
      <c r="N82" s="59"/>
      <c r="O82" s="31"/>
      <c r="P82" s="32"/>
      <c r="Q82" s="71"/>
      <c r="R82" s="77"/>
      <c r="S82" s="77"/>
      <c r="U82" s="103"/>
      <c r="V82" s="59"/>
      <c r="W82" s="31"/>
      <c r="X82" s="32"/>
      <c r="Y82" s="71"/>
      <c r="Z82" s="77"/>
      <c r="AA82" s="77"/>
    </row>
    <row r="83" spans="1:27" s="7" customFormat="1" ht="15.6" x14ac:dyDescent="0.25">
      <c r="A83" s="4"/>
      <c r="B83" s="4"/>
      <c r="C83" s="96"/>
      <c r="D83" s="53"/>
      <c r="E83" s="103"/>
      <c r="F83" s="59"/>
      <c r="G83" s="31"/>
      <c r="H83" s="32"/>
      <c r="I83" s="71"/>
      <c r="J83" s="77"/>
      <c r="K83" s="77"/>
      <c r="M83" s="64"/>
      <c r="N83" s="59"/>
      <c r="O83" s="31"/>
      <c r="P83" s="32"/>
      <c r="Q83" s="71"/>
      <c r="R83" s="77"/>
      <c r="S83" s="77"/>
      <c r="U83" s="103"/>
      <c r="V83" s="59"/>
      <c r="W83" s="31"/>
      <c r="X83" s="32"/>
      <c r="Y83" s="71"/>
      <c r="Z83" s="77"/>
      <c r="AA83" s="77"/>
    </row>
    <row r="84" spans="1:27" s="7" customFormat="1" ht="15" x14ac:dyDescent="0.25">
      <c r="A84" s="8" t="s">
        <v>87</v>
      </c>
      <c r="B84" s="8"/>
      <c r="C84" s="95" t="s">
        <v>134</v>
      </c>
      <c r="D84" s="53" t="s">
        <v>25</v>
      </c>
      <c r="E84" s="103"/>
      <c r="F84" s="59"/>
      <c r="G84" s="31"/>
      <c r="H84" s="32"/>
      <c r="I84" s="71"/>
      <c r="J84" s="77"/>
      <c r="K84" s="77"/>
      <c r="M84" s="64"/>
      <c r="N84" s="59"/>
      <c r="O84" s="31"/>
      <c r="P84" s="32"/>
      <c r="Q84" s="71"/>
      <c r="R84" s="77"/>
      <c r="S84" s="77"/>
      <c r="U84" s="103"/>
      <c r="V84" s="59"/>
      <c r="W84" s="31"/>
      <c r="X84" s="32"/>
      <c r="Y84" s="71"/>
      <c r="Z84" s="77"/>
      <c r="AA84" s="77"/>
    </row>
    <row r="85" spans="1:27" s="7" customFormat="1" ht="15.6" x14ac:dyDescent="0.25">
      <c r="A85" s="4"/>
      <c r="B85" s="4"/>
      <c r="C85" s="96"/>
      <c r="D85" s="53"/>
      <c r="E85" s="103"/>
      <c r="F85" s="59"/>
      <c r="G85" s="31"/>
      <c r="H85" s="32"/>
      <c r="I85" s="71"/>
      <c r="J85" s="77"/>
      <c r="K85" s="77"/>
      <c r="M85" s="64"/>
      <c r="N85" s="59"/>
      <c r="O85" s="31"/>
      <c r="P85" s="32"/>
      <c r="Q85" s="71"/>
      <c r="R85" s="77"/>
      <c r="S85" s="77"/>
      <c r="U85" s="103"/>
      <c r="V85" s="59"/>
      <c r="W85" s="31"/>
      <c r="X85" s="32"/>
      <c r="Y85" s="71"/>
      <c r="Z85" s="77"/>
      <c r="AA85" s="77"/>
    </row>
    <row r="86" spans="1:27" s="7" customFormat="1" ht="15.6" x14ac:dyDescent="0.25">
      <c r="A86" s="108" t="s">
        <v>123</v>
      </c>
      <c r="B86" s="108"/>
      <c r="C86" s="93" t="s">
        <v>125</v>
      </c>
      <c r="D86" s="58"/>
      <c r="E86" s="102"/>
      <c r="F86" s="59"/>
      <c r="G86" s="29"/>
      <c r="H86" s="30"/>
      <c r="I86" s="70"/>
      <c r="J86" s="77"/>
      <c r="K86" s="78"/>
      <c r="M86" s="89"/>
      <c r="N86" s="59"/>
      <c r="O86" s="29"/>
      <c r="P86" s="30"/>
      <c r="Q86" s="70"/>
      <c r="R86" s="77"/>
      <c r="S86" s="78"/>
      <c r="U86" s="102"/>
      <c r="V86" s="59"/>
      <c r="W86" s="29"/>
      <c r="X86" s="30"/>
      <c r="Y86" s="70"/>
      <c r="Z86" s="77"/>
      <c r="AA86" s="78"/>
    </row>
    <row r="87" spans="1:27" s="7" customFormat="1" ht="31.2" x14ac:dyDescent="0.25">
      <c r="A87" s="4" t="s">
        <v>59</v>
      </c>
      <c r="B87" s="4"/>
      <c r="C87" s="94" t="s">
        <v>135</v>
      </c>
      <c r="D87" s="19"/>
      <c r="E87" s="103"/>
      <c r="F87" s="59"/>
      <c r="G87" s="31"/>
      <c r="H87" s="32"/>
      <c r="I87" s="71"/>
      <c r="J87" s="78"/>
      <c r="K87" s="77"/>
      <c r="M87" s="64"/>
      <c r="N87" s="59"/>
      <c r="O87" s="31"/>
      <c r="P87" s="32"/>
      <c r="Q87" s="71"/>
      <c r="R87" s="78"/>
      <c r="S87" s="77"/>
      <c r="U87" s="103"/>
      <c r="V87" s="59"/>
      <c r="W87" s="31"/>
      <c r="X87" s="32"/>
      <c r="Y87" s="71"/>
      <c r="Z87" s="78"/>
      <c r="AA87" s="77"/>
    </row>
    <row r="88" spans="1:27" s="7" customFormat="1" ht="15" x14ac:dyDescent="0.25">
      <c r="A88" s="124"/>
      <c r="B88" s="129">
        <v>238281</v>
      </c>
      <c r="C88" s="96" t="s">
        <v>72</v>
      </c>
      <c r="D88" s="53" t="s">
        <v>23</v>
      </c>
      <c r="E88" s="103"/>
      <c r="F88" s="59"/>
      <c r="G88" s="31"/>
      <c r="H88" s="32"/>
      <c r="I88" s="71"/>
      <c r="J88" s="77"/>
      <c r="K88" s="77"/>
      <c r="M88" s="64"/>
      <c r="N88" s="59"/>
      <c r="O88" s="31"/>
      <c r="P88" s="32"/>
      <c r="Q88" s="71"/>
      <c r="R88" s="77"/>
      <c r="S88" s="77"/>
      <c r="U88" s="103"/>
      <c r="V88" s="59"/>
      <c r="W88" s="31"/>
      <c r="X88" s="32"/>
      <c r="Y88" s="71"/>
      <c r="Z88" s="77"/>
      <c r="AA88" s="77"/>
    </row>
    <row r="89" spans="1:27" s="7" customFormat="1" ht="15" x14ac:dyDescent="0.25">
      <c r="A89" s="124"/>
      <c r="B89" s="129">
        <v>238281</v>
      </c>
      <c r="C89" s="96" t="s">
        <v>74</v>
      </c>
      <c r="D89" s="53" t="s">
        <v>23</v>
      </c>
      <c r="E89" s="103"/>
      <c r="F89" s="59"/>
      <c r="G89" s="31"/>
      <c r="H89" s="32"/>
      <c r="I89" s="71"/>
      <c r="J89" s="77"/>
      <c r="K89" s="77"/>
      <c r="M89" s="64"/>
      <c r="N89" s="59"/>
      <c r="O89" s="31"/>
      <c r="P89" s="32"/>
      <c r="Q89" s="71"/>
      <c r="R89" s="77"/>
      <c r="S89" s="77"/>
      <c r="U89" s="103"/>
      <c r="V89" s="59"/>
      <c r="W89" s="31"/>
      <c r="X89" s="32"/>
      <c r="Y89" s="71"/>
      <c r="Z89" s="77"/>
      <c r="AA89" s="77"/>
    </row>
    <row r="90" spans="1:27" s="7" customFormat="1" ht="15" x14ac:dyDescent="0.25">
      <c r="A90" s="124"/>
      <c r="B90" s="129">
        <v>238281</v>
      </c>
      <c r="C90" s="96" t="s">
        <v>73</v>
      </c>
      <c r="D90" s="53" t="s">
        <v>23</v>
      </c>
      <c r="E90" s="103"/>
      <c r="F90" s="59"/>
      <c r="G90" s="31"/>
      <c r="H90" s="32"/>
      <c r="I90" s="71"/>
      <c r="J90" s="77"/>
      <c r="K90" s="77"/>
      <c r="M90" s="64"/>
      <c r="N90" s="59"/>
      <c r="O90" s="31"/>
      <c r="P90" s="32"/>
      <c r="Q90" s="71"/>
      <c r="R90" s="77"/>
      <c r="S90" s="77"/>
      <c r="U90" s="103"/>
      <c r="V90" s="59"/>
      <c r="W90" s="31"/>
      <c r="X90" s="32"/>
      <c r="Y90" s="71"/>
      <c r="Z90" s="77"/>
      <c r="AA90" s="77"/>
    </row>
    <row r="91" spans="1:27" s="7" customFormat="1" ht="15" x14ac:dyDescent="0.25">
      <c r="A91" s="124"/>
      <c r="B91" s="129">
        <v>238281</v>
      </c>
      <c r="C91" s="96" t="s">
        <v>75</v>
      </c>
      <c r="D91" s="53" t="s">
        <v>23</v>
      </c>
      <c r="E91" s="103"/>
      <c r="F91" s="59"/>
      <c r="G91" s="31"/>
      <c r="H91" s="32"/>
      <c r="I91" s="71"/>
      <c r="J91" s="77"/>
      <c r="K91" s="77"/>
      <c r="M91" s="64"/>
      <c r="N91" s="59"/>
      <c r="O91" s="31"/>
      <c r="P91" s="32"/>
      <c r="Q91" s="71"/>
      <c r="R91" s="77"/>
      <c r="S91" s="77"/>
      <c r="U91" s="103"/>
      <c r="V91" s="59"/>
      <c r="W91" s="31"/>
      <c r="X91" s="32"/>
      <c r="Y91" s="71"/>
      <c r="Z91" s="77"/>
      <c r="AA91" s="77"/>
    </row>
    <row r="92" spans="1:27" s="7" customFormat="1" ht="39.6" x14ac:dyDescent="0.25">
      <c r="A92" s="124"/>
      <c r="B92" s="129">
        <v>238281</v>
      </c>
      <c r="C92" s="96" t="s">
        <v>76</v>
      </c>
      <c r="D92" s="53" t="s">
        <v>23</v>
      </c>
      <c r="E92" s="103"/>
      <c r="F92" s="59"/>
      <c r="G92" s="31"/>
      <c r="H92" s="32"/>
      <c r="I92" s="71"/>
      <c r="J92" s="77"/>
      <c r="K92" s="77"/>
      <c r="M92" s="64"/>
      <c r="N92" s="59"/>
      <c r="O92" s="31"/>
      <c r="P92" s="32"/>
      <c r="Q92" s="71"/>
      <c r="R92" s="77"/>
      <c r="S92" s="77"/>
      <c r="U92" s="103"/>
      <c r="V92" s="59"/>
      <c r="W92" s="31"/>
      <c r="X92" s="32"/>
      <c r="Y92" s="71"/>
      <c r="Z92" s="77"/>
      <c r="AA92" s="77"/>
    </row>
    <row r="93" spans="1:27" s="7" customFormat="1" ht="26.4" x14ac:dyDescent="0.25">
      <c r="A93" s="124"/>
      <c r="B93" s="129">
        <v>238281</v>
      </c>
      <c r="C93" s="96" t="s">
        <v>82</v>
      </c>
      <c r="D93" s="53" t="s">
        <v>23</v>
      </c>
      <c r="E93" s="103"/>
      <c r="F93" s="59"/>
      <c r="G93" s="31"/>
      <c r="H93" s="32"/>
      <c r="I93" s="71"/>
      <c r="J93" s="77"/>
      <c r="K93" s="77"/>
      <c r="M93" s="64"/>
      <c r="N93" s="59"/>
      <c r="O93" s="31"/>
      <c r="P93" s="32"/>
      <c r="Q93" s="71"/>
      <c r="R93" s="77"/>
      <c r="S93" s="77"/>
      <c r="U93" s="103"/>
      <c r="V93" s="59"/>
      <c r="W93" s="31"/>
      <c r="X93" s="32"/>
      <c r="Y93" s="71"/>
      <c r="Z93" s="77"/>
      <c r="AA93" s="77"/>
    </row>
    <row r="94" spans="1:27" s="7" customFormat="1" ht="15" x14ac:dyDescent="0.25">
      <c r="A94" s="124"/>
      <c r="B94" s="129">
        <v>238281</v>
      </c>
      <c r="C94" s="96" t="s">
        <v>126</v>
      </c>
      <c r="D94" s="53" t="s">
        <v>23</v>
      </c>
      <c r="E94" s="103"/>
      <c r="F94" s="59"/>
      <c r="G94" s="31"/>
      <c r="H94" s="32"/>
      <c r="I94" s="71"/>
      <c r="J94" s="77"/>
      <c r="K94" s="77"/>
      <c r="M94" s="64"/>
      <c r="N94" s="59"/>
      <c r="O94" s="31"/>
      <c r="P94" s="32"/>
      <c r="Q94" s="71"/>
      <c r="R94" s="77"/>
      <c r="S94" s="77"/>
      <c r="U94" s="103"/>
      <c r="V94" s="59"/>
      <c r="W94" s="31"/>
      <c r="X94" s="32"/>
      <c r="Y94" s="71"/>
      <c r="Z94" s="77"/>
      <c r="AA94" s="77"/>
    </row>
    <row r="95" spans="1:27" s="7" customFormat="1" ht="15" x14ac:dyDescent="0.25">
      <c r="A95" s="8"/>
      <c r="B95" s="8"/>
      <c r="C95" s="95"/>
      <c r="D95" s="53"/>
      <c r="E95" s="102"/>
      <c r="F95" s="59"/>
      <c r="G95" s="29"/>
      <c r="H95" s="30"/>
      <c r="I95" s="71"/>
      <c r="J95" s="77"/>
      <c r="K95" s="77"/>
      <c r="M95" s="89"/>
      <c r="N95" s="59"/>
      <c r="O95" s="29"/>
      <c r="P95" s="30"/>
      <c r="Q95" s="71"/>
      <c r="R95" s="77"/>
      <c r="S95" s="77"/>
      <c r="U95" s="102"/>
      <c r="V95" s="59"/>
      <c r="W95" s="29"/>
      <c r="X95" s="30"/>
      <c r="Y95" s="71"/>
      <c r="Z95" s="77"/>
      <c r="AA95" s="77"/>
    </row>
    <row r="96" spans="1:27" s="7" customFormat="1" ht="31.2" x14ac:dyDescent="0.25">
      <c r="A96" s="4" t="s">
        <v>60</v>
      </c>
      <c r="B96" s="4"/>
      <c r="C96" s="94" t="s">
        <v>115</v>
      </c>
      <c r="D96" s="19"/>
      <c r="E96" s="103"/>
      <c r="F96" s="59"/>
      <c r="G96" s="31"/>
      <c r="H96" s="32"/>
      <c r="I96" s="71"/>
      <c r="J96" s="78"/>
      <c r="K96" s="77"/>
      <c r="M96" s="64"/>
      <c r="N96" s="59"/>
      <c r="O96" s="31"/>
      <c r="P96" s="32"/>
      <c r="Q96" s="71"/>
      <c r="R96" s="78"/>
      <c r="S96" s="77"/>
      <c r="U96" s="103"/>
      <c r="V96" s="59"/>
      <c r="W96" s="31"/>
      <c r="X96" s="32"/>
      <c r="Y96" s="71"/>
      <c r="Z96" s="78"/>
      <c r="AA96" s="77"/>
    </row>
    <row r="97" spans="1:27" s="7" customFormat="1" ht="15" x14ac:dyDescent="0.25">
      <c r="A97" s="126"/>
      <c r="B97" s="129">
        <v>238281</v>
      </c>
      <c r="C97" s="52" t="s">
        <v>127</v>
      </c>
      <c r="D97" s="53" t="s">
        <v>17</v>
      </c>
      <c r="E97" s="102"/>
      <c r="F97" s="59"/>
      <c r="G97" s="29"/>
      <c r="H97" s="30"/>
      <c r="I97" s="71"/>
      <c r="J97" s="77"/>
      <c r="K97" s="77"/>
      <c r="M97" s="89"/>
      <c r="N97" s="59"/>
      <c r="O97" s="29"/>
      <c r="P97" s="30"/>
      <c r="Q97" s="71"/>
      <c r="R97" s="77"/>
      <c r="S97" s="77"/>
      <c r="U97" s="102"/>
      <c r="V97" s="59"/>
      <c r="W97" s="29"/>
      <c r="X97" s="30"/>
      <c r="Y97" s="71"/>
      <c r="Z97" s="77"/>
      <c r="AA97" s="77"/>
    </row>
    <row r="98" spans="1:27" s="7" customFormat="1" ht="15" x14ac:dyDescent="0.25">
      <c r="A98" s="126"/>
      <c r="B98" s="129">
        <v>238281</v>
      </c>
      <c r="C98" s="52" t="s">
        <v>128</v>
      </c>
      <c r="D98" s="53" t="s">
        <v>17</v>
      </c>
      <c r="E98" s="102"/>
      <c r="F98" s="59"/>
      <c r="G98" s="29"/>
      <c r="H98" s="30"/>
      <c r="I98" s="71"/>
      <c r="J98" s="77"/>
      <c r="K98" s="77"/>
      <c r="M98" s="89"/>
      <c r="N98" s="59"/>
      <c r="O98" s="29"/>
      <c r="P98" s="30"/>
      <c r="Q98" s="71"/>
      <c r="R98" s="77"/>
      <c r="S98" s="77"/>
      <c r="U98" s="102"/>
      <c r="V98" s="59"/>
      <c r="W98" s="29"/>
      <c r="X98" s="30"/>
      <c r="Y98" s="71"/>
      <c r="Z98" s="77"/>
      <c r="AA98" s="77"/>
    </row>
    <row r="99" spans="1:27" s="7" customFormat="1" ht="15" x14ac:dyDescent="0.25">
      <c r="A99" s="126"/>
      <c r="B99" s="126"/>
      <c r="C99" s="52"/>
      <c r="D99" s="53"/>
      <c r="E99" s="102"/>
      <c r="F99" s="59"/>
      <c r="G99" s="29"/>
      <c r="H99" s="30"/>
      <c r="I99" s="71"/>
      <c r="J99" s="77"/>
      <c r="K99" s="77"/>
      <c r="M99" s="89"/>
      <c r="N99" s="59"/>
      <c r="O99" s="29"/>
      <c r="P99" s="30"/>
      <c r="Q99" s="71"/>
      <c r="R99" s="77"/>
      <c r="S99" s="77"/>
      <c r="U99" s="102"/>
      <c r="V99" s="59"/>
      <c r="W99" s="29"/>
      <c r="X99" s="30"/>
      <c r="Y99" s="71"/>
      <c r="Z99" s="77"/>
      <c r="AA99" s="77"/>
    </row>
    <row r="100" spans="1:27" s="7" customFormat="1" ht="15" x14ac:dyDescent="0.25">
      <c r="A100" s="126"/>
      <c r="B100" s="129">
        <v>238281</v>
      </c>
      <c r="C100" s="52" t="s">
        <v>129</v>
      </c>
      <c r="D100" s="53" t="s">
        <v>23</v>
      </c>
      <c r="E100" s="102"/>
      <c r="F100" s="59"/>
      <c r="G100" s="29"/>
      <c r="H100" s="30"/>
      <c r="I100" s="71"/>
      <c r="J100" s="77"/>
      <c r="K100" s="77"/>
      <c r="M100" s="89"/>
      <c r="N100" s="59"/>
      <c r="O100" s="29"/>
      <c r="P100" s="30"/>
      <c r="Q100" s="71"/>
      <c r="R100" s="77"/>
      <c r="S100" s="77"/>
      <c r="U100" s="102"/>
      <c r="V100" s="59"/>
      <c r="W100" s="29"/>
      <c r="X100" s="30"/>
      <c r="Y100" s="71"/>
      <c r="Z100" s="77"/>
      <c r="AA100" s="77"/>
    </row>
    <row r="101" spans="1:27" s="7" customFormat="1" ht="26.4" x14ac:dyDescent="0.25">
      <c r="A101" s="126"/>
      <c r="B101" s="129">
        <v>238281</v>
      </c>
      <c r="C101" s="52" t="s">
        <v>136</v>
      </c>
      <c r="D101" s="53" t="s">
        <v>23</v>
      </c>
      <c r="E101" s="102"/>
      <c r="F101" s="59"/>
      <c r="G101" s="29"/>
      <c r="H101" s="30"/>
      <c r="I101" s="71"/>
      <c r="J101" s="77"/>
      <c r="K101" s="77"/>
      <c r="M101" s="89"/>
      <c r="N101" s="59"/>
      <c r="O101" s="29"/>
      <c r="P101" s="30"/>
      <c r="Q101" s="71"/>
      <c r="R101" s="77"/>
      <c r="S101" s="77"/>
      <c r="U101" s="102"/>
      <c r="V101" s="59"/>
      <c r="W101" s="29"/>
      <c r="X101" s="30"/>
      <c r="Y101" s="71"/>
      <c r="Z101" s="77"/>
      <c r="AA101" s="77"/>
    </row>
    <row r="102" spans="1:27" s="7" customFormat="1" ht="26.4" x14ac:dyDescent="0.25">
      <c r="A102" s="126"/>
      <c r="B102" s="129">
        <v>238281</v>
      </c>
      <c r="C102" s="52" t="s">
        <v>137</v>
      </c>
      <c r="D102" s="53" t="s">
        <v>23</v>
      </c>
      <c r="E102" s="102"/>
      <c r="F102" s="59"/>
      <c r="G102" s="29"/>
      <c r="H102" s="30"/>
      <c r="I102" s="71"/>
      <c r="J102" s="77"/>
      <c r="K102" s="77"/>
      <c r="M102" s="89"/>
      <c r="N102" s="59"/>
      <c r="O102" s="29"/>
      <c r="P102" s="30"/>
      <c r="Q102" s="71"/>
      <c r="R102" s="77"/>
      <c r="S102" s="77"/>
      <c r="U102" s="102"/>
      <c r="V102" s="59"/>
      <c r="W102" s="29"/>
      <c r="X102" s="30"/>
      <c r="Y102" s="71"/>
      <c r="Z102" s="77"/>
      <c r="AA102" s="77"/>
    </row>
    <row r="103" spans="1:27" s="7" customFormat="1" ht="15" x14ac:dyDescent="0.25">
      <c r="A103" s="126"/>
      <c r="B103" s="126"/>
      <c r="C103" s="125"/>
      <c r="D103" s="55"/>
      <c r="E103" s="102"/>
      <c r="F103" s="59"/>
      <c r="G103" s="29"/>
      <c r="H103" s="30"/>
      <c r="I103" s="71"/>
      <c r="J103" s="77"/>
      <c r="K103" s="77"/>
      <c r="M103" s="89"/>
      <c r="N103" s="59"/>
      <c r="O103" s="29"/>
      <c r="P103" s="30"/>
      <c r="Q103" s="71"/>
      <c r="R103" s="77"/>
      <c r="S103" s="77"/>
      <c r="U103" s="102"/>
      <c r="V103" s="59"/>
      <c r="W103" s="29"/>
      <c r="X103" s="30"/>
      <c r="Y103" s="71"/>
      <c r="Z103" s="77"/>
      <c r="AA103" s="77"/>
    </row>
    <row r="104" spans="1:27" s="7" customFormat="1" ht="15" x14ac:dyDescent="0.25">
      <c r="A104" s="8"/>
      <c r="B104" s="129">
        <v>238281</v>
      </c>
      <c r="C104" s="96" t="s">
        <v>103</v>
      </c>
      <c r="D104" s="53" t="s">
        <v>18</v>
      </c>
      <c r="E104" s="103"/>
      <c r="F104" s="59"/>
      <c r="G104" s="5"/>
      <c r="H104" s="6"/>
      <c r="I104" s="74"/>
      <c r="J104" s="77"/>
      <c r="K104" s="77"/>
      <c r="M104" s="64"/>
      <c r="N104" s="59"/>
      <c r="O104" s="5"/>
      <c r="P104" s="6"/>
      <c r="Q104" s="74"/>
      <c r="R104" s="77"/>
      <c r="S104" s="77"/>
      <c r="U104" s="103"/>
      <c r="V104" s="59"/>
      <c r="W104" s="5"/>
      <c r="X104" s="6"/>
      <c r="Y104" s="74"/>
      <c r="Z104" s="77"/>
      <c r="AA104" s="77"/>
    </row>
    <row r="105" spans="1:27" s="7" customFormat="1" ht="15" x14ac:dyDescent="0.25">
      <c r="A105" s="8"/>
      <c r="B105" s="129">
        <v>238281</v>
      </c>
      <c r="C105" s="96" t="s">
        <v>130</v>
      </c>
      <c r="D105" s="53" t="s">
        <v>18</v>
      </c>
      <c r="E105" s="103"/>
      <c r="F105" s="59"/>
      <c r="G105" s="5"/>
      <c r="H105" s="6"/>
      <c r="I105" s="74"/>
      <c r="J105" s="77"/>
      <c r="K105" s="77"/>
      <c r="M105" s="64"/>
      <c r="N105" s="59"/>
      <c r="O105" s="5"/>
      <c r="P105" s="6"/>
      <c r="Q105" s="74"/>
      <c r="R105" s="77"/>
      <c r="S105" s="77"/>
      <c r="U105" s="103"/>
      <c r="V105" s="59"/>
      <c r="W105" s="5"/>
      <c r="X105" s="6"/>
      <c r="Y105" s="74"/>
      <c r="Z105" s="77"/>
      <c r="AA105" s="77"/>
    </row>
    <row r="106" spans="1:27" s="7" customFormat="1" ht="15.6" x14ac:dyDescent="0.25">
      <c r="A106" s="4"/>
      <c r="B106" s="129">
        <v>238281</v>
      </c>
      <c r="C106" s="96" t="s">
        <v>105</v>
      </c>
      <c r="D106" s="54" t="s">
        <v>17</v>
      </c>
      <c r="E106" s="103"/>
      <c r="F106" s="14"/>
      <c r="G106" s="31"/>
      <c r="H106" s="32"/>
      <c r="I106" s="72"/>
      <c r="J106" s="77"/>
      <c r="K106" s="77"/>
      <c r="M106" s="64"/>
      <c r="N106" s="14"/>
      <c r="O106" s="31"/>
      <c r="P106" s="32"/>
      <c r="Q106" s="72"/>
      <c r="R106" s="77"/>
      <c r="S106" s="77"/>
      <c r="U106" s="103"/>
      <c r="V106" s="14"/>
      <c r="W106" s="31"/>
      <c r="X106" s="32"/>
      <c r="Y106" s="72"/>
      <c r="Z106" s="77"/>
      <c r="AA106" s="77"/>
    </row>
    <row r="107" spans="1:27" s="7" customFormat="1" ht="26.4" x14ac:dyDescent="0.25">
      <c r="A107" s="4"/>
      <c r="B107" s="129">
        <v>238281</v>
      </c>
      <c r="C107" s="96" t="s">
        <v>104</v>
      </c>
      <c r="D107" s="54" t="s">
        <v>23</v>
      </c>
      <c r="E107" s="103"/>
      <c r="F107" s="14"/>
      <c r="G107" s="31"/>
      <c r="H107" s="32"/>
      <c r="I107" s="72"/>
      <c r="J107" s="77"/>
      <c r="K107" s="77"/>
      <c r="M107" s="64"/>
      <c r="N107" s="14"/>
      <c r="O107" s="31"/>
      <c r="P107" s="32"/>
      <c r="Q107" s="72"/>
      <c r="R107" s="77"/>
      <c r="S107" s="77"/>
      <c r="U107" s="103"/>
      <c r="V107" s="14"/>
      <c r="W107" s="31"/>
      <c r="X107" s="32"/>
      <c r="Y107" s="72"/>
      <c r="Z107" s="77"/>
      <c r="AA107" s="77"/>
    </row>
    <row r="108" spans="1:27" s="7" customFormat="1" ht="15.6" x14ac:dyDescent="0.25">
      <c r="A108" s="4"/>
      <c r="B108" s="4"/>
      <c r="C108" s="97"/>
      <c r="D108" s="21"/>
      <c r="E108" s="103"/>
      <c r="F108" s="14"/>
      <c r="G108" s="31"/>
      <c r="H108" s="32"/>
      <c r="I108" s="72"/>
      <c r="J108" s="77"/>
      <c r="K108" s="77"/>
      <c r="M108" s="64"/>
      <c r="N108" s="14"/>
      <c r="O108" s="31"/>
      <c r="P108" s="32"/>
      <c r="Q108" s="72"/>
      <c r="R108" s="77"/>
      <c r="S108" s="77"/>
      <c r="U108" s="103"/>
      <c r="V108" s="14"/>
      <c r="W108" s="31"/>
      <c r="X108" s="32"/>
      <c r="Y108" s="72"/>
      <c r="Z108" s="77"/>
      <c r="AA108" s="77"/>
    </row>
    <row r="109" spans="1:27" s="7" customFormat="1" ht="39.6" x14ac:dyDescent="0.25">
      <c r="A109" s="4"/>
      <c r="B109" s="129">
        <v>238281</v>
      </c>
      <c r="C109" s="97" t="s">
        <v>43</v>
      </c>
      <c r="D109" s="53" t="s">
        <v>23</v>
      </c>
      <c r="E109" s="103"/>
      <c r="F109" s="14"/>
      <c r="G109" s="31"/>
      <c r="H109" s="32"/>
      <c r="I109" s="72"/>
      <c r="J109" s="77"/>
      <c r="K109" s="77"/>
      <c r="M109" s="64"/>
      <c r="N109" s="14"/>
      <c r="O109" s="31"/>
      <c r="P109" s="32"/>
      <c r="Q109" s="72"/>
      <c r="R109" s="77"/>
      <c r="S109" s="77"/>
      <c r="U109" s="103"/>
      <c r="V109" s="14"/>
      <c r="W109" s="31"/>
      <c r="X109" s="32"/>
      <c r="Y109" s="72"/>
      <c r="Z109" s="77"/>
      <c r="AA109" s="77"/>
    </row>
    <row r="110" spans="1:27" s="7" customFormat="1" ht="39.6" x14ac:dyDescent="0.25">
      <c r="A110" s="4"/>
      <c r="B110" s="129">
        <v>238281</v>
      </c>
      <c r="C110" s="96" t="s">
        <v>144</v>
      </c>
      <c r="D110" s="53" t="s">
        <v>143</v>
      </c>
      <c r="E110" s="103"/>
      <c r="F110" s="14"/>
      <c r="G110" s="31"/>
      <c r="H110" s="32"/>
      <c r="I110" s="72"/>
      <c r="J110" s="77"/>
      <c r="K110" s="77"/>
      <c r="M110" s="64"/>
      <c r="N110" s="14"/>
      <c r="O110" s="31"/>
      <c r="P110" s="32"/>
      <c r="Q110" s="72"/>
      <c r="R110" s="77"/>
      <c r="S110" s="77"/>
      <c r="U110" s="103"/>
      <c r="V110" s="14"/>
      <c r="W110" s="31"/>
      <c r="X110" s="32"/>
      <c r="Y110" s="72"/>
      <c r="Z110" s="77"/>
      <c r="AA110" s="77"/>
    </row>
    <row r="111" spans="1:27" s="7" customFormat="1" ht="15.6" x14ac:dyDescent="0.25">
      <c r="A111" s="4"/>
      <c r="B111" s="129">
        <v>238281</v>
      </c>
      <c r="C111" s="96" t="s">
        <v>89</v>
      </c>
      <c r="D111" s="54" t="s">
        <v>17</v>
      </c>
      <c r="E111" s="103"/>
      <c r="F111" s="14"/>
      <c r="G111" s="31"/>
      <c r="H111" s="32"/>
      <c r="I111" s="72"/>
      <c r="J111" s="77"/>
      <c r="K111" s="77"/>
      <c r="M111" s="64"/>
      <c r="N111" s="14"/>
      <c r="O111" s="31"/>
      <c r="P111" s="32"/>
      <c r="Q111" s="72"/>
      <c r="R111" s="77"/>
      <c r="S111" s="77"/>
      <c r="U111" s="103"/>
      <c r="V111" s="14"/>
      <c r="W111" s="31"/>
      <c r="X111" s="32"/>
      <c r="Y111" s="72"/>
      <c r="Z111" s="77"/>
      <c r="AA111" s="77"/>
    </row>
    <row r="112" spans="1:27" s="7" customFormat="1" ht="15.6" x14ac:dyDescent="0.25">
      <c r="A112" s="4"/>
      <c r="B112" s="129">
        <v>238281</v>
      </c>
      <c r="C112" s="96" t="s">
        <v>138</v>
      </c>
      <c r="D112" s="54" t="s">
        <v>23</v>
      </c>
      <c r="E112" s="103"/>
      <c r="F112" s="14"/>
      <c r="G112" s="31"/>
      <c r="H112" s="32"/>
      <c r="I112" s="72"/>
      <c r="J112" s="77"/>
      <c r="K112" s="77"/>
      <c r="M112" s="64"/>
      <c r="N112" s="14"/>
      <c r="O112" s="31"/>
      <c r="P112" s="32"/>
      <c r="Q112" s="72"/>
      <c r="R112" s="77"/>
      <c r="S112" s="77"/>
      <c r="U112" s="103"/>
      <c r="V112" s="14"/>
      <c r="W112" s="31"/>
      <c r="X112" s="32"/>
      <c r="Y112" s="72"/>
      <c r="Z112" s="77"/>
      <c r="AA112" s="77"/>
    </row>
    <row r="113" spans="1:27" s="7" customFormat="1" ht="15" x14ac:dyDescent="0.25">
      <c r="A113" s="8"/>
      <c r="B113" s="8"/>
      <c r="C113" s="95"/>
      <c r="D113" s="21"/>
      <c r="E113" s="103"/>
      <c r="F113" s="14"/>
      <c r="G113" s="31"/>
      <c r="H113" s="32"/>
      <c r="I113" s="72"/>
      <c r="J113" s="77"/>
      <c r="K113" s="77"/>
      <c r="M113" s="64"/>
      <c r="N113" s="14"/>
      <c r="O113" s="31"/>
      <c r="P113" s="32"/>
      <c r="Q113" s="72"/>
      <c r="R113" s="77"/>
      <c r="S113" s="77"/>
      <c r="U113" s="103"/>
      <c r="V113" s="14"/>
      <c r="W113" s="31"/>
      <c r="X113" s="32"/>
      <c r="Y113" s="72"/>
      <c r="Z113" s="77"/>
      <c r="AA113" s="77"/>
    </row>
    <row r="114" spans="1:27" s="7" customFormat="1" ht="15.6" x14ac:dyDescent="0.25">
      <c r="A114" s="4"/>
      <c r="B114" s="129">
        <v>238281</v>
      </c>
      <c r="C114" s="96" t="s">
        <v>113</v>
      </c>
      <c r="D114" s="53" t="s">
        <v>17</v>
      </c>
      <c r="E114" s="103"/>
      <c r="F114" s="59"/>
      <c r="G114" s="31"/>
      <c r="H114" s="32"/>
      <c r="I114" s="71"/>
      <c r="J114" s="77"/>
      <c r="K114" s="77"/>
      <c r="M114" s="64"/>
      <c r="N114" s="59"/>
      <c r="O114" s="31"/>
      <c r="P114" s="32"/>
      <c r="Q114" s="71"/>
      <c r="R114" s="77"/>
      <c r="S114" s="77"/>
      <c r="U114" s="103"/>
      <c r="V114" s="59"/>
      <c r="W114" s="31"/>
      <c r="X114" s="32"/>
      <c r="Y114" s="71"/>
      <c r="Z114" s="77"/>
      <c r="AA114" s="77"/>
    </row>
    <row r="115" spans="1:27" s="7" customFormat="1" ht="15.6" x14ac:dyDescent="0.25">
      <c r="A115" s="4"/>
      <c r="B115" s="129">
        <v>238281</v>
      </c>
      <c r="C115" s="96" t="s">
        <v>131</v>
      </c>
      <c r="D115" s="53" t="s">
        <v>17</v>
      </c>
      <c r="E115" s="103"/>
      <c r="F115" s="59"/>
      <c r="G115" s="31"/>
      <c r="H115" s="32"/>
      <c r="I115" s="71"/>
      <c r="J115" s="77"/>
      <c r="K115" s="77"/>
      <c r="M115" s="64"/>
      <c r="N115" s="59"/>
      <c r="O115" s="31"/>
      <c r="P115" s="32"/>
      <c r="Q115" s="71"/>
      <c r="R115" s="77"/>
      <c r="S115" s="77"/>
      <c r="U115" s="103"/>
      <c r="V115" s="59"/>
      <c r="W115" s="31"/>
      <c r="X115" s="32"/>
      <c r="Y115" s="71"/>
      <c r="Z115" s="77"/>
      <c r="AA115" s="77"/>
    </row>
    <row r="116" spans="1:27" s="7" customFormat="1" ht="15.6" x14ac:dyDescent="0.25">
      <c r="A116" s="4"/>
      <c r="B116" s="4"/>
      <c r="C116" s="96"/>
      <c r="D116" s="53"/>
      <c r="E116" s="103"/>
      <c r="F116" s="59"/>
      <c r="G116" s="31"/>
      <c r="H116" s="32"/>
      <c r="I116" s="71"/>
      <c r="J116" s="77"/>
      <c r="K116" s="77"/>
      <c r="M116" s="64"/>
      <c r="N116" s="59"/>
      <c r="O116" s="31"/>
      <c r="P116" s="32"/>
      <c r="Q116" s="71"/>
      <c r="R116" s="77"/>
      <c r="S116" s="77"/>
      <c r="U116" s="103"/>
      <c r="V116" s="59"/>
      <c r="W116" s="31"/>
      <c r="X116" s="32"/>
      <c r="Y116" s="71"/>
      <c r="Z116" s="77"/>
      <c r="AA116" s="77"/>
    </row>
    <row r="117" spans="1:27" s="7" customFormat="1" ht="39.6" x14ac:dyDescent="0.25">
      <c r="A117" s="126"/>
      <c r="B117" s="129">
        <v>238281</v>
      </c>
      <c r="C117" s="52" t="s">
        <v>84</v>
      </c>
      <c r="D117" s="53" t="s">
        <v>23</v>
      </c>
      <c r="E117" s="102"/>
      <c r="F117" s="59"/>
      <c r="G117" s="29"/>
      <c r="H117" s="30"/>
      <c r="I117" s="71"/>
      <c r="J117" s="77"/>
      <c r="K117" s="77"/>
      <c r="M117" s="89"/>
      <c r="N117" s="59"/>
      <c r="O117" s="29"/>
      <c r="P117" s="30"/>
      <c r="Q117" s="71"/>
      <c r="R117" s="77"/>
      <c r="S117" s="77"/>
      <c r="U117" s="102"/>
      <c r="V117" s="59"/>
      <c r="W117" s="29"/>
      <c r="X117" s="30"/>
      <c r="Y117" s="71"/>
      <c r="Z117" s="77"/>
      <c r="AA117" s="77"/>
    </row>
    <row r="118" spans="1:27" s="7" customFormat="1" ht="15" x14ac:dyDescent="0.25">
      <c r="A118" s="126"/>
      <c r="B118" s="129">
        <v>238281</v>
      </c>
      <c r="C118" s="52" t="s">
        <v>114</v>
      </c>
      <c r="D118" s="54" t="s">
        <v>17</v>
      </c>
      <c r="E118" s="102"/>
      <c r="F118" s="59"/>
      <c r="G118" s="29"/>
      <c r="H118" s="30"/>
      <c r="I118" s="71"/>
      <c r="J118" s="77"/>
      <c r="K118" s="77"/>
      <c r="M118" s="89"/>
      <c r="N118" s="59"/>
      <c r="O118" s="29"/>
      <c r="P118" s="30"/>
      <c r="Q118" s="71"/>
      <c r="R118" s="77"/>
      <c r="S118" s="77"/>
      <c r="U118" s="102"/>
      <c r="V118" s="59"/>
      <c r="W118" s="29"/>
      <c r="X118" s="30"/>
      <c r="Y118" s="71"/>
      <c r="Z118" s="77"/>
      <c r="AA118" s="77"/>
    </row>
    <row r="119" spans="1:27" s="7" customFormat="1" ht="15.6" x14ac:dyDescent="0.25">
      <c r="A119" s="4"/>
      <c r="B119" s="129">
        <v>238281</v>
      </c>
      <c r="C119" s="96" t="s">
        <v>133</v>
      </c>
      <c r="D119" s="53" t="s">
        <v>23</v>
      </c>
      <c r="E119" s="103"/>
      <c r="F119" s="59"/>
      <c r="G119" s="31"/>
      <c r="H119" s="32"/>
      <c r="I119" s="71"/>
      <c r="J119" s="77"/>
      <c r="K119" s="77"/>
      <c r="M119" s="64"/>
      <c r="N119" s="59"/>
      <c r="O119" s="31"/>
      <c r="P119" s="32"/>
      <c r="Q119" s="71"/>
      <c r="R119" s="77"/>
      <c r="S119" s="77"/>
      <c r="U119" s="103"/>
      <c r="V119" s="59"/>
      <c r="W119" s="31"/>
      <c r="X119" s="32"/>
      <c r="Y119" s="71"/>
      <c r="Z119" s="77"/>
      <c r="AA119" s="77"/>
    </row>
    <row r="120" spans="1:27" s="7" customFormat="1" ht="15.6" x14ac:dyDescent="0.25">
      <c r="A120" s="4"/>
      <c r="B120" s="4"/>
      <c r="C120" s="96"/>
      <c r="D120" s="53"/>
      <c r="E120" s="103"/>
      <c r="F120" s="59"/>
      <c r="G120" s="31"/>
      <c r="H120" s="32"/>
      <c r="I120" s="71"/>
      <c r="J120" s="77"/>
      <c r="K120" s="77"/>
      <c r="M120" s="64"/>
      <c r="N120" s="59"/>
      <c r="O120" s="31"/>
      <c r="P120" s="32"/>
      <c r="Q120" s="71"/>
      <c r="R120" s="77"/>
      <c r="S120" s="77"/>
      <c r="U120" s="103"/>
      <c r="V120" s="59"/>
      <c r="W120" s="31"/>
      <c r="X120" s="32"/>
      <c r="Y120" s="71"/>
      <c r="Z120" s="77"/>
      <c r="AA120" s="77"/>
    </row>
    <row r="121" spans="1:27" s="7" customFormat="1" ht="15.6" x14ac:dyDescent="0.25">
      <c r="A121" s="4" t="s">
        <v>88</v>
      </c>
      <c r="B121" s="4"/>
      <c r="C121" s="94" t="s">
        <v>1</v>
      </c>
      <c r="D121" s="18"/>
      <c r="E121" s="103"/>
      <c r="F121" s="59"/>
      <c r="G121" s="31"/>
      <c r="H121" s="32"/>
      <c r="I121" s="71"/>
      <c r="J121" s="77"/>
      <c r="K121" s="78"/>
      <c r="M121" s="64"/>
      <c r="N121" s="59"/>
      <c r="O121" s="31"/>
      <c r="P121" s="32"/>
      <c r="Q121" s="71"/>
      <c r="R121" s="77"/>
      <c r="S121" s="78"/>
      <c r="U121" s="103"/>
      <c r="V121" s="59"/>
      <c r="W121" s="31"/>
      <c r="X121" s="32"/>
      <c r="Y121" s="71"/>
      <c r="Z121" s="77"/>
      <c r="AA121" s="78"/>
    </row>
    <row r="122" spans="1:27" ht="15" x14ac:dyDescent="0.25">
      <c r="A122" s="8"/>
      <c r="B122" s="129">
        <v>238281</v>
      </c>
      <c r="C122" s="97" t="s">
        <v>29</v>
      </c>
      <c r="D122" s="53" t="s">
        <v>23</v>
      </c>
      <c r="E122" s="103"/>
      <c r="F122" s="59"/>
      <c r="G122" s="33"/>
      <c r="H122" s="34"/>
      <c r="I122" s="73"/>
      <c r="J122" s="77"/>
      <c r="K122" s="77"/>
      <c r="M122" s="64"/>
      <c r="N122" s="59"/>
      <c r="O122" s="33"/>
      <c r="P122" s="34"/>
      <c r="Q122" s="73"/>
      <c r="R122" s="77"/>
      <c r="S122" s="77"/>
      <c r="U122" s="103"/>
      <c r="V122" s="59"/>
      <c r="W122" s="33"/>
      <c r="X122" s="34"/>
      <c r="Y122" s="73"/>
      <c r="Z122" s="77"/>
      <c r="AA122" s="77"/>
    </row>
    <row r="123" spans="1:27" ht="15" x14ac:dyDescent="0.25">
      <c r="A123" s="8"/>
      <c r="B123" s="129">
        <v>238281</v>
      </c>
      <c r="C123" s="97" t="s">
        <v>41</v>
      </c>
      <c r="D123" s="53" t="s">
        <v>23</v>
      </c>
      <c r="E123" s="103"/>
      <c r="F123" s="59"/>
      <c r="G123" s="33"/>
      <c r="H123" s="34"/>
      <c r="I123" s="73"/>
      <c r="J123" s="77"/>
      <c r="K123" s="77"/>
      <c r="M123" s="64"/>
      <c r="N123" s="59"/>
      <c r="O123" s="33"/>
      <c r="P123" s="34"/>
      <c r="Q123" s="73"/>
      <c r="R123" s="77"/>
      <c r="S123" s="77"/>
      <c r="U123" s="103"/>
      <c r="V123" s="59"/>
      <c r="W123" s="33"/>
      <c r="X123" s="34"/>
      <c r="Y123" s="73"/>
      <c r="Z123" s="77"/>
      <c r="AA123" s="77"/>
    </row>
    <row r="124" spans="1:27" ht="15" x14ac:dyDescent="0.25">
      <c r="A124" s="8"/>
      <c r="B124" s="129">
        <v>238281</v>
      </c>
      <c r="C124" s="97" t="s">
        <v>30</v>
      </c>
      <c r="D124" s="53" t="s">
        <v>23</v>
      </c>
      <c r="E124" s="103"/>
      <c r="F124" s="59"/>
      <c r="G124" s="33"/>
      <c r="H124" s="34"/>
      <c r="I124" s="73"/>
      <c r="J124" s="77"/>
      <c r="K124" s="77"/>
      <c r="M124" s="64"/>
      <c r="N124" s="59"/>
      <c r="O124" s="33"/>
      <c r="P124" s="34"/>
      <c r="Q124" s="73"/>
      <c r="R124" s="77"/>
      <c r="S124" s="77"/>
      <c r="U124" s="103"/>
      <c r="V124" s="59"/>
      <c r="W124" s="33"/>
      <c r="X124" s="34"/>
      <c r="Y124" s="73"/>
      <c r="Z124" s="77"/>
      <c r="AA124" s="77"/>
    </row>
    <row r="125" spans="1:27" ht="15" x14ac:dyDescent="0.25">
      <c r="A125" s="8"/>
      <c r="B125" s="129">
        <v>238281</v>
      </c>
      <c r="C125" s="97" t="s">
        <v>2</v>
      </c>
      <c r="D125" s="53" t="s">
        <v>23</v>
      </c>
      <c r="E125" s="103"/>
      <c r="F125" s="59"/>
      <c r="G125" s="33"/>
      <c r="H125" s="34"/>
      <c r="I125" s="73"/>
      <c r="J125" s="77"/>
      <c r="K125" s="77"/>
      <c r="M125" s="64"/>
      <c r="N125" s="59"/>
      <c r="O125" s="33"/>
      <c r="P125" s="34"/>
      <c r="Q125" s="73"/>
      <c r="R125" s="77"/>
      <c r="S125" s="77"/>
      <c r="U125" s="103"/>
      <c r="V125" s="59"/>
      <c r="W125" s="33"/>
      <c r="X125" s="34"/>
      <c r="Y125" s="73"/>
      <c r="Z125" s="77"/>
      <c r="AA125" s="77"/>
    </row>
    <row r="126" spans="1:27" ht="26.4" x14ac:dyDescent="0.25">
      <c r="A126" s="8"/>
      <c r="B126" s="129">
        <v>238281</v>
      </c>
      <c r="C126" s="96" t="s">
        <v>65</v>
      </c>
      <c r="D126" s="53" t="s">
        <v>23</v>
      </c>
      <c r="E126" s="103"/>
      <c r="F126" s="59"/>
      <c r="G126" s="33"/>
      <c r="H126" s="34"/>
      <c r="I126" s="73"/>
      <c r="J126" s="77"/>
      <c r="K126" s="77"/>
      <c r="M126" s="64"/>
      <c r="N126" s="59"/>
      <c r="O126" s="33"/>
      <c r="P126" s="34"/>
      <c r="Q126" s="73"/>
      <c r="R126" s="77"/>
      <c r="S126" s="77"/>
      <c r="U126" s="103"/>
      <c r="V126" s="59"/>
      <c r="W126" s="33"/>
      <c r="X126" s="34"/>
      <c r="Y126" s="73"/>
      <c r="Z126" s="77"/>
      <c r="AA126" s="77"/>
    </row>
    <row r="127" spans="1:27" ht="15" x14ac:dyDescent="0.25">
      <c r="A127" s="8"/>
      <c r="B127" s="129">
        <v>238281</v>
      </c>
      <c r="C127" s="97" t="s">
        <v>4</v>
      </c>
      <c r="D127" s="53" t="s">
        <v>23</v>
      </c>
      <c r="E127" s="103"/>
      <c r="F127" s="59"/>
      <c r="G127" s="33"/>
      <c r="H127" s="34"/>
      <c r="I127" s="73"/>
      <c r="J127" s="77"/>
      <c r="K127" s="77"/>
      <c r="M127" s="64"/>
      <c r="N127" s="59"/>
      <c r="O127" s="33"/>
      <c r="P127" s="34"/>
      <c r="Q127" s="73"/>
      <c r="R127" s="77"/>
      <c r="S127" s="77"/>
      <c r="U127" s="103"/>
      <c r="V127" s="59"/>
      <c r="W127" s="33"/>
      <c r="X127" s="34"/>
      <c r="Y127" s="73"/>
      <c r="Z127" s="77"/>
      <c r="AA127" s="77"/>
    </row>
    <row r="128" spans="1:27" ht="15" x14ac:dyDescent="0.25">
      <c r="A128" s="8"/>
      <c r="B128" s="129">
        <v>238281</v>
      </c>
      <c r="C128" s="97" t="s">
        <v>32</v>
      </c>
      <c r="D128" s="53" t="s">
        <v>23</v>
      </c>
      <c r="E128" s="103"/>
      <c r="F128" s="59"/>
      <c r="G128" s="33"/>
      <c r="H128" s="34"/>
      <c r="I128" s="73"/>
      <c r="J128" s="77"/>
      <c r="K128" s="77"/>
      <c r="M128" s="64"/>
      <c r="N128" s="59"/>
      <c r="O128" s="33"/>
      <c r="P128" s="34"/>
      <c r="Q128" s="73"/>
      <c r="R128" s="77"/>
      <c r="S128" s="77"/>
      <c r="U128" s="103"/>
      <c r="V128" s="59"/>
      <c r="W128" s="33"/>
      <c r="X128" s="34"/>
      <c r="Y128" s="73"/>
      <c r="Z128" s="77"/>
      <c r="AA128" s="77"/>
    </row>
    <row r="129" spans="1:27" ht="15" x14ac:dyDescent="0.25">
      <c r="A129" s="8"/>
      <c r="B129" s="129">
        <v>238281</v>
      </c>
      <c r="C129" s="96" t="s">
        <v>63</v>
      </c>
      <c r="D129" s="53" t="s">
        <v>23</v>
      </c>
      <c r="E129" s="103"/>
      <c r="F129" s="59"/>
      <c r="G129" s="33"/>
      <c r="H129" s="34"/>
      <c r="I129" s="73"/>
      <c r="J129" s="77"/>
      <c r="K129" s="77"/>
      <c r="M129" s="64"/>
      <c r="N129" s="59"/>
      <c r="O129" s="33"/>
      <c r="P129" s="34"/>
      <c r="Q129" s="73"/>
      <c r="R129" s="77"/>
      <c r="S129" s="77"/>
      <c r="U129" s="103"/>
      <c r="V129" s="59"/>
      <c r="W129" s="33"/>
      <c r="X129" s="34"/>
      <c r="Y129" s="73"/>
      <c r="Z129" s="77"/>
      <c r="AA129" s="77"/>
    </row>
    <row r="130" spans="1:27" ht="15" x14ac:dyDescent="0.25">
      <c r="A130" s="8"/>
      <c r="B130" s="129">
        <v>238281</v>
      </c>
      <c r="C130" s="97" t="s">
        <v>51</v>
      </c>
      <c r="D130" s="53" t="s">
        <v>23</v>
      </c>
      <c r="E130" s="103"/>
      <c r="F130" s="59"/>
      <c r="G130" s="33"/>
      <c r="H130" s="34"/>
      <c r="I130" s="73"/>
      <c r="J130" s="77"/>
      <c r="K130" s="77"/>
      <c r="M130" s="64"/>
      <c r="N130" s="59"/>
      <c r="O130" s="33"/>
      <c r="P130" s="34"/>
      <c r="Q130" s="73"/>
      <c r="R130" s="77"/>
      <c r="S130" s="77"/>
      <c r="U130" s="103"/>
      <c r="V130" s="59"/>
      <c r="W130" s="33"/>
      <c r="X130" s="34"/>
      <c r="Y130" s="73"/>
      <c r="Z130" s="77"/>
      <c r="AA130" s="77"/>
    </row>
    <row r="131" spans="1:27" ht="15" x14ac:dyDescent="0.25">
      <c r="A131" s="8"/>
      <c r="B131" s="129">
        <v>238281</v>
      </c>
      <c r="C131" s="97" t="s">
        <v>3</v>
      </c>
      <c r="D131" s="53" t="s">
        <v>23</v>
      </c>
      <c r="E131" s="103"/>
      <c r="F131" s="59"/>
      <c r="G131" s="33"/>
      <c r="H131" s="34"/>
      <c r="I131" s="73"/>
      <c r="J131" s="77"/>
      <c r="K131" s="77"/>
      <c r="M131" s="64"/>
      <c r="N131" s="59"/>
      <c r="O131" s="33"/>
      <c r="P131" s="34"/>
      <c r="Q131" s="73"/>
      <c r="R131" s="77"/>
      <c r="S131" s="77"/>
      <c r="U131" s="103"/>
      <c r="V131" s="59"/>
      <c r="W131" s="33"/>
      <c r="X131" s="34"/>
      <c r="Y131" s="73"/>
      <c r="Z131" s="77"/>
      <c r="AA131" s="77"/>
    </row>
    <row r="132" spans="1:27" ht="15" x14ac:dyDescent="0.25">
      <c r="A132" s="8"/>
      <c r="B132" s="129">
        <v>238281</v>
      </c>
      <c r="C132" s="97" t="s">
        <v>52</v>
      </c>
      <c r="D132" s="53" t="s">
        <v>23</v>
      </c>
      <c r="E132" s="103"/>
      <c r="F132" s="59"/>
      <c r="G132" s="33"/>
      <c r="H132" s="34"/>
      <c r="I132" s="73"/>
      <c r="J132" s="77"/>
      <c r="K132" s="77"/>
      <c r="M132" s="64"/>
      <c r="N132" s="59"/>
      <c r="O132" s="33"/>
      <c r="P132" s="34"/>
      <c r="Q132" s="73"/>
      <c r="R132" s="77"/>
      <c r="S132" s="77"/>
      <c r="U132" s="103"/>
      <c r="V132" s="59"/>
      <c r="W132" s="33"/>
      <c r="X132" s="34"/>
      <c r="Y132" s="73"/>
      <c r="Z132" s="77"/>
      <c r="AA132" s="77"/>
    </row>
    <row r="133" spans="1:27" ht="15" x14ac:dyDescent="0.25">
      <c r="A133" s="8"/>
      <c r="B133" s="129">
        <v>238281</v>
      </c>
      <c r="C133" s="97" t="s">
        <v>53</v>
      </c>
      <c r="D133" s="53" t="s">
        <v>23</v>
      </c>
      <c r="E133" s="103"/>
      <c r="F133" s="59"/>
      <c r="G133" s="33"/>
      <c r="H133" s="34"/>
      <c r="I133" s="73"/>
      <c r="J133" s="77"/>
      <c r="K133" s="77"/>
      <c r="M133" s="64"/>
      <c r="N133" s="59"/>
      <c r="O133" s="33"/>
      <c r="P133" s="34"/>
      <c r="Q133" s="73"/>
      <c r="R133" s="77"/>
      <c r="S133" s="77"/>
      <c r="U133" s="103"/>
      <c r="V133" s="59"/>
      <c r="W133" s="33"/>
      <c r="X133" s="34"/>
      <c r="Y133" s="73"/>
      <c r="Z133" s="77"/>
      <c r="AA133" s="77"/>
    </row>
    <row r="134" spans="1:27" ht="15" x14ac:dyDescent="0.25">
      <c r="A134" s="8"/>
      <c r="B134" s="129">
        <v>238281</v>
      </c>
      <c r="C134" s="97" t="s">
        <v>54</v>
      </c>
      <c r="D134" s="53" t="s">
        <v>23</v>
      </c>
      <c r="E134" s="103"/>
      <c r="F134" s="59"/>
      <c r="G134" s="35"/>
      <c r="H134" s="36"/>
      <c r="I134" s="75"/>
      <c r="J134" s="77"/>
      <c r="K134" s="77"/>
      <c r="M134" s="64"/>
      <c r="N134" s="59"/>
      <c r="O134" s="35"/>
      <c r="P134" s="36"/>
      <c r="Q134" s="75"/>
      <c r="R134" s="77"/>
      <c r="S134" s="77"/>
      <c r="U134" s="103"/>
      <c r="V134" s="59"/>
      <c r="W134" s="35"/>
      <c r="X134" s="36"/>
      <c r="Y134" s="75"/>
      <c r="Z134" s="77"/>
      <c r="AA134" s="77"/>
    </row>
    <row r="135" spans="1:27" ht="15" x14ac:dyDescent="0.25">
      <c r="A135" s="8"/>
      <c r="B135" s="129">
        <v>238281</v>
      </c>
      <c r="C135" s="97" t="s">
        <v>31</v>
      </c>
      <c r="D135" s="53" t="s">
        <v>23</v>
      </c>
      <c r="E135" s="103"/>
      <c r="F135" s="59"/>
      <c r="G135" s="35"/>
      <c r="H135" s="36"/>
      <c r="I135" s="75"/>
      <c r="J135" s="77"/>
      <c r="K135" s="77"/>
      <c r="M135" s="64"/>
      <c r="N135" s="59"/>
      <c r="O135" s="35"/>
      <c r="P135" s="36"/>
      <c r="Q135" s="75"/>
      <c r="R135" s="77"/>
      <c r="S135" s="77"/>
      <c r="U135" s="103"/>
      <c r="V135" s="59"/>
      <c r="W135" s="35"/>
      <c r="X135" s="36"/>
      <c r="Y135" s="75"/>
      <c r="Z135" s="77"/>
      <c r="AA135" s="77"/>
    </row>
    <row r="136" spans="1:27" ht="15" x14ac:dyDescent="0.25">
      <c r="A136" s="109"/>
      <c r="B136" s="109"/>
      <c r="C136" s="98"/>
      <c r="D136" s="105"/>
      <c r="E136" s="104"/>
      <c r="F136" s="60"/>
      <c r="G136" s="37"/>
      <c r="H136" s="38"/>
      <c r="I136" s="76"/>
      <c r="J136" s="79"/>
      <c r="K136" s="79"/>
      <c r="M136" s="90"/>
      <c r="N136" s="60"/>
      <c r="O136" s="37"/>
      <c r="P136" s="38"/>
      <c r="Q136" s="76"/>
      <c r="R136" s="79"/>
      <c r="S136" s="79"/>
      <c r="U136" s="104"/>
      <c r="V136" s="60"/>
      <c r="W136" s="37"/>
      <c r="X136" s="38"/>
      <c r="Y136" s="76"/>
      <c r="Z136" s="79"/>
      <c r="AA136" s="79"/>
    </row>
    <row r="137" spans="1:27" ht="15" x14ac:dyDescent="0.25">
      <c r="A137" s="130"/>
      <c r="B137" s="130"/>
      <c r="C137" s="131"/>
      <c r="D137" s="132"/>
      <c r="E137" s="133"/>
      <c r="F137" s="134"/>
      <c r="G137" s="135"/>
      <c r="H137" s="135"/>
      <c r="I137" s="135"/>
      <c r="J137" s="136"/>
      <c r="K137" s="136"/>
      <c r="M137" s="137"/>
      <c r="N137" s="134"/>
      <c r="O137" s="135"/>
      <c r="P137" s="135"/>
      <c r="Q137" s="135"/>
      <c r="R137" s="136"/>
      <c r="S137" s="136"/>
      <c r="U137" s="133"/>
      <c r="V137" s="134"/>
      <c r="W137" s="135"/>
      <c r="X137" s="135"/>
      <c r="Y137" s="135"/>
      <c r="Z137" s="136"/>
      <c r="AA137" s="136"/>
    </row>
    <row r="138" spans="1:27" ht="15" x14ac:dyDescent="0.25">
      <c r="A138" s="130"/>
      <c r="B138" s="130"/>
      <c r="C138" s="131"/>
      <c r="D138" s="132"/>
      <c r="E138" s="133"/>
      <c r="F138" s="134"/>
      <c r="G138" s="135"/>
      <c r="H138" s="135"/>
      <c r="I138" s="135"/>
      <c r="J138" s="136"/>
      <c r="K138" s="136"/>
      <c r="M138" s="137"/>
      <c r="N138" s="134"/>
      <c r="O138" s="135"/>
      <c r="P138" s="135"/>
      <c r="Q138" s="135"/>
      <c r="R138" s="136"/>
      <c r="S138" s="136"/>
      <c r="U138" s="133"/>
      <c r="V138" s="134"/>
      <c r="W138" s="135"/>
      <c r="X138" s="135"/>
      <c r="Y138" s="135"/>
      <c r="Z138" s="136"/>
      <c r="AA138" s="136"/>
    </row>
    <row r="139" spans="1:27" ht="15" x14ac:dyDescent="0.25">
      <c r="A139" s="130"/>
      <c r="B139" s="130"/>
      <c r="C139" s="131"/>
      <c r="D139" s="132"/>
      <c r="E139" s="133"/>
      <c r="F139" s="134"/>
      <c r="G139" s="135"/>
      <c r="H139" s="135"/>
      <c r="I139" s="135"/>
      <c r="J139" s="136"/>
      <c r="K139" s="136"/>
      <c r="M139" s="137"/>
      <c r="N139" s="134"/>
      <c r="O139" s="135"/>
      <c r="P139" s="135"/>
      <c r="Q139" s="135"/>
      <c r="R139" s="136"/>
      <c r="S139" s="136"/>
      <c r="U139" s="133"/>
      <c r="V139" s="134"/>
      <c r="W139" s="135"/>
      <c r="X139" s="135"/>
      <c r="Y139" s="135"/>
      <c r="Z139" s="136"/>
      <c r="AA139" s="136"/>
    </row>
    <row r="140" spans="1:27" customFormat="1" x14ac:dyDescent="0.25">
      <c r="A140" s="110"/>
      <c r="B140" s="110"/>
      <c r="C140" s="99"/>
      <c r="D140" s="61"/>
      <c r="E140" s="87"/>
      <c r="F140" s="62"/>
      <c r="M140" s="87"/>
      <c r="N140" s="62"/>
      <c r="U140" s="87"/>
      <c r="V140" s="62"/>
    </row>
    <row r="141" spans="1:27" customFormat="1" ht="31.5" customHeight="1" x14ac:dyDescent="0.25">
      <c r="A141" s="40" t="s">
        <v>55</v>
      </c>
      <c r="B141" s="40"/>
      <c r="C141" s="142" t="str">
        <f>C3</f>
        <v>TRANSPORT PNEUMATIQUE</v>
      </c>
      <c r="D141" s="142"/>
      <c r="E141" s="142"/>
      <c r="F141" s="142"/>
      <c r="G141" s="142"/>
      <c r="H141" s="142"/>
      <c r="I141" s="41"/>
      <c r="J141" s="41"/>
      <c r="K141" s="41">
        <f>SUM(K7:K136)</f>
        <v>0</v>
      </c>
      <c r="Q141" s="41"/>
      <c r="R141" s="41"/>
      <c r="S141" s="41">
        <f>SUM(S7:S136)</f>
        <v>0</v>
      </c>
      <c r="Y141" s="41"/>
      <c r="Z141" s="41"/>
      <c r="AA141" s="41">
        <f>SUM(AA7:AA136)</f>
        <v>0</v>
      </c>
    </row>
    <row r="142" spans="1:27" customFormat="1" x14ac:dyDescent="0.25">
      <c r="A142" s="111"/>
      <c r="B142" s="111"/>
      <c r="C142" s="100"/>
      <c r="D142" s="63"/>
      <c r="E142" s="87"/>
      <c r="F142" s="62"/>
      <c r="M142" s="87"/>
      <c r="N142" s="62"/>
      <c r="U142" s="87"/>
      <c r="V142" s="62"/>
    </row>
    <row r="143" spans="1:27" customFormat="1" x14ac:dyDescent="0.25">
      <c r="A143" s="111"/>
      <c r="B143" s="111"/>
      <c r="C143" s="100" t="s">
        <v>56</v>
      </c>
      <c r="D143" s="63"/>
      <c r="E143" s="87"/>
      <c r="F143" s="62"/>
      <c r="I143" s="41"/>
      <c r="J143" s="41">
        <f>J141*0.196</f>
        <v>0</v>
      </c>
      <c r="K143" s="41">
        <f>K141*0.196</f>
        <v>0</v>
      </c>
      <c r="M143" s="87"/>
      <c r="N143" s="62"/>
      <c r="Q143" s="41"/>
      <c r="R143" s="41">
        <f>R141*0.196</f>
        <v>0</v>
      </c>
      <c r="S143" s="41">
        <f>S141*0.196</f>
        <v>0</v>
      </c>
      <c r="U143" s="87"/>
      <c r="V143" s="62"/>
      <c r="Y143" s="41"/>
      <c r="Z143" s="41">
        <f>Z141*0.196</f>
        <v>0</v>
      </c>
      <c r="AA143" s="41">
        <f>AA141*0.196</f>
        <v>0</v>
      </c>
    </row>
    <row r="144" spans="1:27" customFormat="1" x14ac:dyDescent="0.25">
      <c r="A144" s="111"/>
      <c r="B144" s="111"/>
      <c r="C144" s="100"/>
      <c r="D144" s="63"/>
      <c r="E144" s="87"/>
      <c r="F144" s="62"/>
      <c r="M144" s="87"/>
      <c r="N144" s="62"/>
      <c r="U144" s="87"/>
      <c r="V144" s="62"/>
    </row>
    <row r="145" spans="1:27" customFormat="1" ht="29.25" customHeight="1" x14ac:dyDescent="0.25">
      <c r="A145" s="40" t="s">
        <v>64</v>
      </c>
      <c r="B145" s="40"/>
      <c r="C145" s="142" t="str">
        <f>C3</f>
        <v>TRANSPORT PNEUMATIQUE</v>
      </c>
      <c r="D145" s="142"/>
      <c r="E145" s="142"/>
      <c r="F145" s="142"/>
      <c r="G145" s="142"/>
      <c r="H145" s="142"/>
      <c r="I145" s="41"/>
      <c r="J145" s="41">
        <f>SUM(J141:J144)</f>
        <v>0</v>
      </c>
      <c r="K145" s="41">
        <f>SUM(K141:K144)</f>
        <v>0</v>
      </c>
      <c r="Q145" s="41"/>
      <c r="R145" s="41">
        <f>SUM(R141:R144)</f>
        <v>0</v>
      </c>
      <c r="S145" s="41">
        <f>SUM(S141:S144)</f>
        <v>0</v>
      </c>
      <c r="Y145" s="41"/>
      <c r="Z145" s="41">
        <f>SUM(Z141:Z144)</f>
        <v>0</v>
      </c>
      <c r="AA145" s="41">
        <f>SUM(AA141:AA144)</f>
        <v>0</v>
      </c>
    </row>
    <row r="154" spans="1:27" x14ac:dyDescent="0.25">
      <c r="D154" s="45"/>
    </row>
    <row r="155" spans="1:27" x14ac:dyDescent="0.25">
      <c r="D155" s="45"/>
    </row>
    <row r="156" spans="1:27" x14ac:dyDescent="0.25">
      <c r="D156" s="45"/>
    </row>
    <row r="157" spans="1:27" x14ac:dyDescent="0.25">
      <c r="D157" s="45"/>
    </row>
    <row r="158" spans="1:27" x14ac:dyDescent="0.25">
      <c r="D158" s="45"/>
    </row>
    <row r="159" spans="1:27" x14ac:dyDescent="0.25">
      <c r="D159" s="45"/>
    </row>
    <row r="160" spans="1:27" x14ac:dyDescent="0.25">
      <c r="D160" s="45"/>
    </row>
    <row r="161" spans="4:4" x14ac:dyDescent="0.25">
      <c r="D161" s="45"/>
    </row>
    <row r="162" spans="4:4" x14ac:dyDescent="0.25">
      <c r="D162" s="45"/>
    </row>
    <row r="163" spans="4:4" x14ac:dyDescent="0.25">
      <c r="D163" s="45"/>
    </row>
    <row r="164" spans="4:4" x14ac:dyDescent="0.25">
      <c r="D164" s="45"/>
    </row>
    <row r="165" spans="4:4" x14ac:dyDescent="0.25">
      <c r="D165" s="45"/>
    </row>
    <row r="166" spans="4:4" x14ac:dyDescent="0.25">
      <c r="D166" s="45"/>
    </row>
    <row r="167" spans="4:4" x14ac:dyDescent="0.25">
      <c r="D167" s="45"/>
    </row>
    <row r="168" spans="4:4" x14ac:dyDescent="0.25">
      <c r="D168" s="45"/>
    </row>
    <row r="169" spans="4:4" x14ac:dyDescent="0.25">
      <c r="D169" s="45"/>
    </row>
    <row r="170" spans="4:4" x14ac:dyDescent="0.25">
      <c r="D170" s="45"/>
    </row>
    <row r="171" spans="4:4" x14ac:dyDescent="0.25">
      <c r="D171" s="45"/>
    </row>
    <row r="172" spans="4:4" x14ac:dyDescent="0.25">
      <c r="D172" s="45"/>
    </row>
    <row r="173" spans="4:4" x14ac:dyDescent="0.25">
      <c r="D173" s="45"/>
    </row>
    <row r="174" spans="4:4" x14ac:dyDescent="0.25">
      <c r="D174" s="45"/>
    </row>
    <row r="175" spans="4:4" x14ac:dyDescent="0.25">
      <c r="D175" s="45"/>
    </row>
    <row r="176" spans="4:4" x14ac:dyDescent="0.25">
      <c r="D176" s="45"/>
    </row>
    <row r="177" spans="4:4" x14ac:dyDescent="0.25">
      <c r="D177" s="45"/>
    </row>
    <row r="178" spans="4:4" x14ac:dyDescent="0.25">
      <c r="D178" s="45"/>
    </row>
    <row r="179" spans="4:4" x14ac:dyDescent="0.25">
      <c r="D179" s="45"/>
    </row>
    <row r="180" spans="4:4" x14ac:dyDescent="0.25">
      <c r="D180" s="45"/>
    </row>
  </sheetData>
  <mergeCells count="6">
    <mergeCell ref="U4:AA4"/>
    <mergeCell ref="C3:K3"/>
    <mergeCell ref="C141:H141"/>
    <mergeCell ref="C145:H145"/>
    <mergeCell ref="M4:S4"/>
    <mergeCell ref="E4:K4"/>
  </mergeCells>
  <phoneticPr fontId="2" type="noConversion"/>
  <printOptions horizontalCentered="1"/>
  <pageMargins left="0.19685039370078741" right="0.19685039370078741" top="0.59055118110236227" bottom="0.59055118110236227" header="0.31496062992125984" footer="0.31496062992125984"/>
  <pageSetup paperSize="8" scale="87" firstPageNumber="3" fitToHeight="0" orientation="landscape" r:id="rId1"/>
  <headerFooter alignWithMargins="0">
    <oddHeader>&amp;LREALISATION DU BATIMENT GABRIEL MONTPIED 3 ET RESTRUCTURATION DU BATIMENT HC
DPGF TRP- BET CHOULET&amp;R
DCE - Août 2025</oddHeader>
    <oddFooter>&amp;Larchitecturestudio - ITC - Bet Choulet - Ecocités AVA Adret NSConseil Pelagos Antéa S.Fahrenheit - Realis&amp;RPage &amp;P sur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39"/>
  <sheetViews>
    <sheetView workbookViewId="0">
      <selection activeCell="Q56" sqref="Q56"/>
    </sheetView>
  </sheetViews>
  <sheetFormatPr baseColWidth="10" defaultColWidth="11.44140625" defaultRowHeight="13.2" x14ac:dyDescent="0.25"/>
  <cols>
    <col min="1" max="1" width="7.88671875" style="15" customWidth="1"/>
    <col min="2" max="2" width="40.109375" style="2" customWidth="1"/>
    <col min="3" max="3" width="2.44140625" style="2" customWidth="1"/>
    <col min="4" max="4" width="12" style="2" customWidth="1"/>
    <col min="5" max="5" width="2.33203125" style="2" customWidth="1"/>
    <col min="6" max="6" width="32.88671875" style="45" customWidth="1"/>
    <col min="7" max="7" width="2.33203125" style="2" customWidth="1"/>
    <col min="8" max="8" width="32.88671875" style="45" customWidth="1"/>
    <col min="9" max="9" width="2.33203125" style="2" customWidth="1"/>
    <col min="10" max="10" width="32.88671875" style="45" customWidth="1"/>
    <col min="11" max="16384" width="11.44140625" style="2"/>
  </cols>
  <sheetData>
    <row r="2" spans="1:10" ht="36.75" customHeight="1" x14ac:dyDescent="0.25">
      <c r="A2" s="112" t="s">
        <v>15</v>
      </c>
      <c r="B2" s="47"/>
      <c r="D2" s="46" t="str">
        <f>Préambule!A2</f>
        <v>LOT 85 TRP</v>
      </c>
      <c r="E2" s="145" t="str">
        <f>Préambule!A3</f>
        <v>TRANSPORT PNEUMATIQUE</v>
      </c>
      <c r="F2" s="146"/>
      <c r="G2" s="146"/>
      <c r="H2" s="146"/>
      <c r="I2" s="146"/>
      <c r="J2" s="146"/>
    </row>
    <row r="3" spans="1:10" ht="13.8" thickBot="1" x14ac:dyDescent="0.3">
      <c r="F3" s="65"/>
      <c r="H3" s="65"/>
      <c r="J3" s="65"/>
    </row>
    <row r="4" spans="1:10" ht="13.8" thickBot="1" x14ac:dyDescent="0.3">
      <c r="B4" s="22" t="s">
        <v>34</v>
      </c>
      <c r="F4" s="66" t="str">
        <f>DPGF!E4</f>
        <v>GM3</v>
      </c>
      <c r="H4" s="66" t="str">
        <f>DPGF!M4</f>
        <v>PMT</v>
      </c>
      <c r="J4" s="66" t="str">
        <f>DPGF!U4</f>
        <v>HC</v>
      </c>
    </row>
    <row r="5" spans="1:10" ht="13.8" thickBot="1" x14ac:dyDescent="0.3">
      <c r="F5" s="65"/>
      <c r="H5" s="65"/>
      <c r="J5" s="65"/>
    </row>
    <row r="6" spans="1:10" s="51" customFormat="1" ht="30" customHeight="1" thickBot="1" x14ac:dyDescent="0.3">
      <c r="A6" s="113">
        <v>3</v>
      </c>
      <c r="B6" s="49" t="str">
        <f>LOOKUP(A6,DPGF!A$7:A$136,DPGF!C$7:C$136)</f>
        <v>TRAVAUX PREPARATOIRES</v>
      </c>
      <c r="C6" s="50"/>
      <c r="D6" s="50"/>
      <c r="E6" s="50"/>
      <c r="F6" s="67">
        <f>SUM(F8:F12)</f>
        <v>0</v>
      </c>
      <c r="G6" s="50"/>
      <c r="H6" s="67">
        <f>SUM(H8:H12)</f>
        <v>0</v>
      </c>
      <c r="I6" s="50"/>
      <c r="J6" s="67">
        <f>SUM(J8:J12)</f>
        <v>0</v>
      </c>
    </row>
    <row r="7" spans="1:10" s="26" customFormat="1" ht="11.4" x14ac:dyDescent="0.2">
      <c r="A7" s="114"/>
      <c r="B7" s="127"/>
      <c r="C7" s="24"/>
      <c r="D7" s="24"/>
      <c r="E7" s="24"/>
      <c r="F7" s="68"/>
      <c r="G7" s="24"/>
      <c r="H7" s="68"/>
      <c r="I7" s="24"/>
      <c r="J7" s="68"/>
    </row>
    <row r="8" spans="1:10" s="26" customFormat="1" ht="12" x14ac:dyDescent="0.25">
      <c r="A8" s="115" t="s">
        <v>35</v>
      </c>
      <c r="B8" s="48" t="str">
        <f>LOOKUP(A8,DPGF!A$7:A$136,DPGF!C$7:C$136)</f>
        <v>CONSIGNATION DES RESEAUX EXISTANTS</v>
      </c>
      <c r="C8" s="27"/>
      <c r="D8" s="27"/>
      <c r="E8" s="27"/>
      <c r="F8" s="48">
        <f>LOOKUP(A8,DPGF!A$7:A$136,DPGF!J$7:J$136)</f>
        <v>0</v>
      </c>
      <c r="G8" s="27"/>
      <c r="H8" s="48">
        <f>LOOKUP(A8,DPGF!A$7:A$136,DPGF!R$7:R$136)</f>
        <v>0</v>
      </c>
      <c r="I8" s="27"/>
      <c r="J8" s="48">
        <f>LOOKUP(A8,DPGF!A$7:A$136,DPGF!Z$7:Z$136)</f>
        <v>0</v>
      </c>
    </row>
    <row r="9" spans="1:10" s="26" customFormat="1" ht="11.4" x14ac:dyDescent="0.2">
      <c r="A9" s="114"/>
      <c r="B9" s="127"/>
      <c r="C9" s="24"/>
      <c r="D9" s="24"/>
      <c r="E9" s="24"/>
      <c r="F9" s="68"/>
      <c r="G9" s="24"/>
      <c r="H9" s="68"/>
      <c r="I9" s="24"/>
      <c r="J9" s="68"/>
    </row>
    <row r="10" spans="1:10" s="26" customFormat="1" ht="24" x14ac:dyDescent="0.25">
      <c r="A10" s="115" t="s">
        <v>36</v>
      </c>
      <c r="B10" s="48" t="str">
        <f>LOOKUP(A10,DPGF!A$7:A$136,DPGF!C$7:C$136)</f>
        <v>CURAGE DES INSTALLATIONS TECHNIQUES EXISTANTES</v>
      </c>
      <c r="C10" s="27"/>
      <c r="D10" s="27"/>
      <c r="E10" s="27"/>
      <c r="F10" s="48">
        <f>LOOKUP(A10,DPGF!A$7:A$136,DPGF!J$7:J$136)</f>
        <v>0</v>
      </c>
      <c r="G10" s="27"/>
      <c r="H10" s="48">
        <f>LOOKUP(A10,DPGF!A$7:A$136,DPGF!R$7:R$136)</f>
        <v>0</v>
      </c>
      <c r="I10" s="27"/>
      <c r="J10" s="48">
        <f>LOOKUP(A10,DPGF!A$7:A$136,DPGF!Z$7:Z$136)</f>
        <v>0</v>
      </c>
    </row>
    <row r="11" spans="1:10" s="26" customFormat="1" ht="11.4" x14ac:dyDescent="0.2">
      <c r="A11" s="114"/>
      <c r="B11" s="127"/>
      <c r="C11" s="24"/>
      <c r="D11" s="24"/>
      <c r="E11" s="24"/>
      <c r="F11" s="68"/>
      <c r="G11" s="24"/>
      <c r="H11" s="68"/>
      <c r="I11" s="24"/>
      <c r="J11" s="68"/>
    </row>
    <row r="12" spans="1:10" s="26" customFormat="1" ht="12" thickBot="1" x14ac:dyDescent="0.25">
      <c r="A12" s="114"/>
      <c r="B12" s="127"/>
      <c r="C12" s="24"/>
      <c r="D12" s="24"/>
      <c r="E12" s="24"/>
      <c r="F12" s="68"/>
      <c r="G12" s="24"/>
      <c r="H12" s="68"/>
      <c r="I12" s="24"/>
      <c r="J12" s="68"/>
    </row>
    <row r="13" spans="1:10" s="51" customFormat="1" ht="30" customHeight="1" thickBot="1" x14ac:dyDescent="0.3">
      <c r="A13" s="113">
        <v>4</v>
      </c>
      <c r="B13" s="49" t="str">
        <f>LOOKUP(A13,DPGF!A$7:A$136,DPGF!C$7:C$136)</f>
        <v>DESCRIPTION DES OUVRAGES GM3</v>
      </c>
      <c r="C13" s="50"/>
      <c r="D13" s="50"/>
      <c r="E13" s="50"/>
      <c r="F13" s="67">
        <f>SUM(F14:F21)</f>
        <v>0</v>
      </c>
      <c r="G13" s="50"/>
      <c r="H13" s="67">
        <f>SUM(H14:H21)</f>
        <v>0</v>
      </c>
      <c r="I13" s="50"/>
      <c r="J13" s="67">
        <f>SUM(J14:J21)</f>
        <v>0</v>
      </c>
    </row>
    <row r="14" spans="1:10" s="26" customFormat="1" ht="12" x14ac:dyDescent="0.25">
      <c r="A14" s="115" t="s">
        <v>38</v>
      </c>
      <c r="B14" s="48" t="str">
        <f>LOOKUP(A14,DPGF!A$7:A$136,DPGF!C$7:C$136)</f>
        <v>PRINCIPE</v>
      </c>
      <c r="C14" s="27"/>
      <c r="D14" s="27"/>
      <c r="E14" s="27"/>
      <c r="F14" s="48">
        <f>LOOKUP(A14,DPGF!A$7:A$136,DPGF!J$7:J$136)</f>
        <v>0</v>
      </c>
      <c r="G14" s="27"/>
      <c r="H14" s="48">
        <f>LOOKUP(A14,DPGF!A$7:A$136,DPGF!R$7:R$136)</f>
        <v>0</v>
      </c>
      <c r="I14" s="27"/>
      <c r="J14" s="48">
        <f>LOOKUP(A14,DPGF!A$7:A$136,DPGF!Z$7:Z$136)</f>
        <v>0</v>
      </c>
    </row>
    <row r="15" spans="1:10" s="26" customFormat="1" ht="11.4" x14ac:dyDescent="0.2">
      <c r="A15" s="114"/>
      <c r="B15" s="127"/>
      <c r="C15" s="24"/>
      <c r="D15" s="24"/>
      <c r="E15" s="24"/>
      <c r="F15" s="68"/>
      <c r="G15" s="24"/>
      <c r="H15" s="68"/>
      <c r="I15" s="24"/>
      <c r="J15" s="68"/>
    </row>
    <row r="16" spans="1:10" s="26" customFormat="1" ht="12" x14ac:dyDescent="0.25">
      <c r="A16" s="115" t="s">
        <v>39</v>
      </c>
      <c r="B16" s="48" t="str">
        <f>LOOKUP(A16,DPGF!A$7:A$136,DPGF!C$7:C$136)</f>
        <v>HYPOTHESE</v>
      </c>
      <c r="C16" s="27"/>
      <c r="D16" s="27"/>
      <c r="E16" s="27"/>
      <c r="F16" s="48">
        <f>LOOKUP(A16,DPGF!A$7:A$136,DPGF!J$7:J$136)</f>
        <v>0</v>
      </c>
      <c r="G16" s="27"/>
      <c r="H16" s="48">
        <f>LOOKUP(A16,DPGF!A$7:A$136,DPGF!R$7:R$136)</f>
        <v>0</v>
      </c>
      <c r="I16" s="27"/>
      <c r="J16" s="48">
        <f>LOOKUP(A16,DPGF!A$7:A$136,DPGF!Z$7:Z$136)</f>
        <v>0</v>
      </c>
    </row>
    <row r="17" spans="1:10" s="26" customFormat="1" ht="11.4" x14ac:dyDescent="0.2">
      <c r="A17" s="114"/>
      <c r="B17" s="127"/>
      <c r="C17" s="24"/>
      <c r="D17" s="24"/>
      <c r="E17" s="24"/>
      <c r="F17" s="68"/>
      <c r="G17" s="24"/>
      <c r="H17" s="68"/>
      <c r="I17" s="24"/>
      <c r="J17" s="68"/>
    </row>
    <row r="18" spans="1:10" s="26" customFormat="1" ht="12" x14ac:dyDescent="0.25">
      <c r="A18" s="115" t="s">
        <v>40</v>
      </c>
      <c r="B18" s="48" t="str">
        <f>LOOKUP(A18,DPGF!A$7:A$136,DPGF!C$7:C$136)</f>
        <v>SYSTÈME TRANSPORT PNEUMATIQUE</v>
      </c>
      <c r="C18" s="27"/>
      <c r="D18" s="27"/>
      <c r="E18" s="27"/>
      <c r="F18" s="48">
        <f>LOOKUP(A18,DPGF!A$7:A$136,DPGF!J$7:J$136)</f>
        <v>0</v>
      </c>
      <c r="G18" s="27"/>
      <c r="H18" s="48">
        <f>LOOKUP(A18,DPGF!A$7:A$136,DPGF!R$7:R$136)</f>
        <v>0</v>
      </c>
      <c r="I18" s="27"/>
      <c r="J18" s="48">
        <f>LOOKUP(A18,DPGF!A$7:A$136,DPGF!Z$7:Z$136)</f>
        <v>0</v>
      </c>
    </row>
    <row r="19" spans="1:10" s="26" customFormat="1" ht="11.4" x14ac:dyDescent="0.2">
      <c r="A19" s="114"/>
      <c r="B19" s="127"/>
      <c r="C19" s="24"/>
      <c r="D19" s="24"/>
      <c r="E19" s="24"/>
      <c r="F19" s="68"/>
      <c r="G19" s="24"/>
      <c r="H19" s="68"/>
      <c r="I19" s="24"/>
      <c r="J19" s="68"/>
    </row>
    <row r="20" spans="1:10" s="23" customFormat="1" ht="24" x14ac:dyDescent="0.25">
      <c r="A20" s="115" t="s">
        <v>47</v>
      </c>
      <c r="B20" s="48" t="str">
        <f>LOOKUP(A20,DPGF!A$7:A$136,DPGF!C$7:C$136)</f>
        <v>ARMOIRE ELECTRIQUE - AUTOMATISME -INFORMATIQUE</v>
      </c>
      <c r="C20" s="27"/>
      <c r="D20" s="27"/>
      <c r="E20" s="27"/>
      <c r="F20" s="48">
        <f>LOOKUP(A20,DPGF!A$7:A$136,DPGF!J$7:J$136)</f>
        <v>0</v>
      </c>
      <c r="G20" s="27"/>
      <c r="H20" s="48">
        <f>LOOKUP(A20,DPGF!A$7:A$136,DPGF!R$7:R$136)</f>
        <v>0</v>
      </c>
      <c r="I20" s="27"/>
      <c r="J20" s="48">
        <f>LOOKUP(A20,DPGF!A$7:A$136,DPGF!Z$7:Z$136)</f>
        <v>0</v>
      </c>
    </row>
    <row r="21" spans="1:10" s="26" customFormat="1" ht="12" thickBot="1" x14ac:dyDescent="0.25">
      <c r="A21" s="114"/>
      <c r="B21" s="127"/>
      <c r="C21" s="24"/>
      <c r="D21" s="24"/>
      <c r="E21" s="24"/>
      <c r="F21" s="68"/>
      <c r="G21" s="24"/>
      <c r="H21" s="68"/>
      <c r="I21" s="24"/>
      <c r="J21" s="68"/>
    </row>
    <row r="22" spans="1:10" s="51" customFormat="1" ht="30" customHeight="1" thickBot="1" x14ac:dyDescent="0.3">
      <c r="A22" s="113" t="s">
        <v>123</v>
      </c>
      <c r="B22" s="49" t="str">
        <f>LOOKUP(A22,DPGF!A$7:A$136,DPGF!C$7:C$136)</f>
        <v>DESCRIPTION DES OUVRAGES PMT</v>
      </c>
      <c r="C22" s="50"/>
      <c r="D22" s="50"/>
      <c r="E22" s="50"/>
      <c r="F22" s="67">
        <f>SUM(F23:F26)</f>
        <v>0</v>
      </c>
      <c r="G22" s="50"/>
      <c r="H22" s="67">
        <f t="shared" ref="H22" si="0">SUM(H23:H26)</f>
        <v>0</v>
      </c>
      <c r="I22" s="50"/>
      <c r="J22" s="67">
        <f t="shared" ref="J22" si="1">SUM(J23:J26)</f>
        <v>0</v>
      </c>
    </row>
    <row r="23" spans="1:10" s="26" customFormat="1" ht="12" x14ac:dyDescent="0.25">
      <c r="A23" s="115" t="s">
        <v>59</v>
      </c>
      <c r="B23" s="48" t="str">
        <f>LOOKUP(A23,DPGF!A$7:A$136,DPGF!C$7:C$136)</f>
        <v>Repérage de réseaux existants bâtiment PMT</v>
      </c>
      <c r="C23" s="27"/>
      <c r="D23" s="27"/>
      <c r="E23" s="27"/>
      <c r="F23" s="48">
        <f>LOOKUP(A23,DPGF!A$7:A$136,DPGF!J$7:J$136)</f>
        <v>0</v>
      </c>
      <c r="G23" s="27"/>
      <c r="H23" s="48">
        <f>LOOKUP(A23,DPGF!A$7:A$136,DPGF!R$7:R$136)</f>
        <v>0</v>
      </c>
      <c r="I23" s="27"/>
      <c r="J23" s="48">
        <f>LOOKUP(A23,DPGF!A$7:A$136,DPGF!Z$7:Z$136)</f>
        <v>0</v>
      </c>
    </row>
    <row r="24" spans="1:10" s="26" customFormat="1" ht="11.4" x14ac:dyDescent="0.2">
      <c r="A24" s="114"/>
      <c r="B24" s="127"/>
      <c r="C24" s="24"/>
      <c r="D24" s="24"/>
      <c r="E24" s="24"/>
      <c r="F24" s="68"/>
      <c r="G24" s="24"/>
      <c r="H24" s="68"/>
      <c r="I24" s="24"/>
      <c r="J24" s="68"/>
    </row>
    <row r="25" spans="1:10" s="26" customFormat="1" ht="12" x14ac:dyDescent="0.25">
      <c r="A25" s="115" t="s">
        <v>60</v>
      </c>
      <c r="B25" s="48" t="str">
        <f>LOOKUP(A25,DPGF!A$7:A$136,DPGF!C$7:C$136)</f>
        <v>SYSTÈME TRANSPORT PNEUMATIQUE</v>
      </c>
      <c r="C25" s="27"/>
      <c r="D25" s="27"/>
      <c r="E25" s="27"/>
      <c r="F25" s="48">
        <f>LOOKUP(A25,DPGF!A$7:A$136,DPGF!J$7:J$136)</f>
        <v>0</v>
      </c>
      <c r="G25" s="27"/>
      <c r="H25" s="48">
        <f>LOOKUP(A25,DPGF!A$7:A$136,DPGF!R$7:R$136)</f>
        <v>0</v>
      </c>
      <c r="I25" s="27"/>
      <c r="J25" s="48">
        <f>LOOKUP(A25,DPGF!A$7:A$136,DPGF!Z$7:Z$136)</f>
        <v>0</v>
      </c>
    </row>
    <row r="26" spans="1:10" s="26" customFormat="1" ht="12" thickBot="1" x14ac:dyDescent="0.25">
      <c r="A26" s="114"/>
      <c r="B26" s="127"/>
      <c r="C26" s="24"/>
      <c r="D26" s="24"/>
      <c r="E26" s="24"/>
      <c r="F26" s="68"/>
      <c r="G26" s="24"/>
      <c r="H26" s="68"/>
      <c r="I26" s="24"/>
      <c r="J26" s="68"/>
    </row>
    <row r="27" spans="1:10" s="26" customFormat="1" ht="30" customHeight="1" thickBot="1" x14ac:dyDescent="0.3">
      <c r="A27" s="113" t="s">
        <v>88</v>
      </c>
      <c r="B27" s="49" t="str">
        <f>LOOKUP(A27,DPGF!A$7:A$3500,DPGF!C$7:C$3500)</f>
        <v>DIVERS</v>
      </c>
      <c r="C27" s="50"/>
      <c r="D27" s="50"/>
      <c r="E27" s="50"/>
      <c r="F27" s="67">
        <f>LOOKUP(A27,DPGF!A$7:A$136,DPGF!K$7:K$136)</f>
        <v>0</v>
      </c>
      <c r="G27" s="50"/>
      <c r="H27" s="67">
        <f>LOOKUP(A27,DPGF!A$7:A$136,DPGF!S$7:S$136)</f>
        <v>0</v>
      </c>
      <c r="I27" s="50"/>
      <c r="J27" s="67">
        <f>LOOKUP(A27,DPGF!A$7:A$136,DPGF!AA$7:AA$136)</f>
        <v>0</v>
      </c>
    </row>
    <row r="28" spans="1:10" s="26" customFormat="1" ht="13.8" thickBot="1" x14ac:dyDescent="0.3">
      <c r="A28" s="128"/>
      <c r="B28" s="25"/>
      <c r="C28" s="24"/>
      <c r="D28" s="24"/>
      <c r="E28" s="24"/>
      <c r="F28" s="68"/>
      <c r="G28" s="24"/>
      <c r="H28" s="68"/>
      <c r="I28" s="24"/>
      <c r="J28" s="68"/>
    </row>
    <row r="29" spans="1:10" s="20" customFormat="1" ht="15" customHeight="1" thickBot="1" x14ac:dyDescent="0.3">
      <c r="A29" s="116"/>
      <c r="B29" s="28" t="s">
        <v>33</v>
      </c>
      <c r="F29" s="80">
        <f>F6+F13+F22+F27</f>
        <v>0</v>
      </c>
      <c r="H29" s="80">
        <f t="shared" ref="H29" si="2">H6+H13+H22+H27</f>
        <v>0</v>
      </c>
      <c r="J29" s="80">
        <f t="shared" ref="J29" si="3">J6+J13+J22+J27</f>
        <v>0</v>
      </c>
    </row>
    <row r="30" spans="1:10" s="20" customFormat="1" ht="5.0999999999999996" customHeight="1" thickBot="1" x14ac:dyDescent="0.3">
      <c r="A30" s="116"/>
      <c r="B30" s="28"/>
      <c r="F30" s="69"/>
      <c r="H30" s="69"/>
      <c r="J30" s="69"/>
    </row>
    <row r="31" spans="1:10" s="20" customFormat="1" ht="15" customHeight="1" thickBot="1" x14ac:dyDescent="0.3">
      <c r="A31" s="116"/>
      <c r="B31" s="28" t="s">
        <v>58</v>
      </c>
      <c r="F31" s="67">
        <f>0.2*F29</f>
        <v>0</v>
      </c>
      <c r="H31" s="67">
        <f>0.2*H29</f>
        <v>0</v>
      </c>
      <c r="J31" s="67">
        <f>0.2*J29</f>
        <v>0</v>
      </c>
    </row>
    <row r="32" spans="1:10" s="20" customFormat="1" ht="5.0999999999999996" customHeight="1" thickBot="1" x14ac:dyDescent="0.3">
      <c r="A32" s="116"/>
      <c r="B32" s="28"/>
      <c r="F32" s="69"/>
      <c r="H32" s="69"/>
      <c r="J32" s="69"/>
    </row>
    <row r="33" spans="1:10" s="20" customFormat="1" ht="15" customHeight="1" thickBot="1" x14ac:dyDescent="0.3">
      <c r="A33" s="116"/>
      <c r="B33" s="28" t="s">
        <v>16</v>
      </c>
      <c r="F33" s="80">
        <f>F31+F29</f>
        <v>0</v>
      </c>
      <c r="H33" s="80">
        <f>H31+H29</f>
        <v>0</v>
      </c>
      <c r="J33" s="80">
        <f>J31+J29</f>
        <v>0</v>
      </c>
    </row>
    <row r="34" spans="1:10" ht="13.8" thickBot="1" x14ac:dyDescent="0.3"/>
    <row r="35" spans="1:10" s="20" customFormat="1" ht="15" customHeight="1" thickBot="1" x14ac:dyDescent="0.3">
      <c r="A35" s="116"/>
      <c r="B35" s="28" t="s">
        <v>33</v>
      </c>
      <c r="F35" s="147">
        <f>F29+H29+J29</f>
        <v>0</v>
      </c>
      <c r="G35" s="148"/>
      <c r="H35" s="148"/>
      <c r="I35" s="148"/>
      <c r="J35" s="149"/>
    </row>
    <row r="36" spans="1:10" s="20" customFormat="1" ht="5.0999999999999996" customHeight="1" thickBot="1" x14ac:dyDescent="0.3">
      <c r="A36" s="116"/>
      <c r="B36" s="28"/>
      <c r="F36" s="69"/>
      <c r="H36" s="69"/>
      <c r="J36" s="69"/>
    </row>
    <row r="37" spans="1:10" s="20" customFormat="1" ht="15" customHeight="1" thickBot="1" x14ac:dyDescent="0.3">
      <c r="A37" s="116"/>
      <c r="B37" s="28" t="s">
        <v>58</v>
      </c>
      <c r="F37" s="147">
        <f>0.2*F35</f>
        <v>0</v>
      </c>
      <c r="G37" s="148"/>
      <c r="H37" s="148"/>
      <c r="I37" s="148"/>
      <c r="J37" s="149"/>
    </row>
    <row r="38" spans="1:10" s="20" customFormat="1" ht="5.0999999999999996" customHeight="1" thickBot="1" x14ac:dyDescent="0.3">
      <c r="A38" s="116"/>
      <c r="B38" s="28"/>
      <c r="F38" s="69"/>
      <c r="H38" s="69"/>
      <c r="J38" s="69"/>
    </row>
    <row r="39" spans="1:10" s="20" customFormat="1" ht="15" customHeight="1" thickBot="1" x14ac:dyDescent="0.3">
      <c r="A39" s="116"/>
      <c r="B39" s="28" t="s">
        <v>16</v>
      </c>
      <c r="F39" s="147">
        <f>F37+F35</f>
        <v>0</v>
      </c>
      <c r="G39" s="148"/>
      <c r="H39" s="148"/>
      <c r="I39" s="148"/>
      <c r="J39" s="149"/>
    </row>
  </sheetData>
  <mergeCells count="4">
    <mergeCell ref="E2:J2"/>
    <mergeCell ref="F35:J35"/>
    <mergeCell ref="F37:J37"/>
    <mergeCell ref="F39:J39"/>
  </mergeCells>
  <phoneticPr fontId="0" type="noConversion"/>
  <printOptions horizontalCentered="1"/>
  <pageMargins left="0.19685039370078741" right="0.19685039370078741" top="0.59055118110236227" bottom="0.59055118110236227" header="0.31496062992125984" footer="0.31496062992125984"/>
  <pageSetup paperSize="8" firstPageNumber="31" fitToHeight="0" orientation="landscape" r:id="rId1"/>
  <headerFooter alignWithMargins="0">
    <oddHeader>&amp;LREALISATION DU BATIMENT GABRIEL MONTPIED 3 ET RESTRUCTURATION DU BATIMENT HC
DPGF TRP- BET CHOULET&amp;R
DCE - Août 2025</oddHeader>
    <oddFooter>&amp;Larchitecturestudio - ITC - Bet Choulet - Ecocités AVA Adret NSConseil Pelagos Antéa S.Fahrenheit - Realis&amp;RPage &amp;P sur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10</vt:i4>
      </vt:variant>
    </vt:vector>
  </HeadingPairs>
  <TitlesOfParts>
    <vt:vector size="14" baseType="lpstr">
      <vt:lpstr>Page De Garde</vt:lpstr>
      <vt:lpstr>Préambule</vt:lpstr>
      <vt:lpstr>DPGF</vt:lpstr>
      <vt:lpstr>RECAP</vt:lpstr>
      <vt:lpstr>DPGF!Impression_des_titres</vt:lpstr>
      <vt:lpstr>RECAP!Impression_des_titres</vt:lpstr>
      <vt:lpstr>DPGF!PU</vt:lpstr>
      <vt:lpstr>RECAP!PU</vt:lpstr>
      <vt:lpstr>DPGF!Quantité</vt:lpstr>
      <vt:lpstr>RECAP!Quantité</vt:lpstr>
      <vt:lpstr>DPGF!Zone_d_impression</vt:lpstr>
      <vt:lpstr>'Page De Garde'!Zone_d_impression</vt:lpstr>
      <vt:lpstr>Préambule!Zone_d_impression</vt:lpstr>
      <vt:lpstr>RECAP!Zone_d_impression</vt:lpstr>
    </vt:vector>
  </TitlesOfParts>
  <Company>Cyprium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Stephane GAUTHIER</cp:lastModifiedBy>
  <cp:lastPrinted>2025-10-01T08:55:57Z</cp:lastPrinted>
  <dcterms:created xsi:type="dcterms:W3CDTF">2001-01-17T14:54:27Z</dcterms:created>
  <dcterms:modified xsi:type="dcterms:W3CDTF">2025-10-16T07:25:35Z</dcterms:modified>
</cp:coreProperties>
</file>