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D:\ERECA\07 - Affaires\ETUDES\NIMES - COD PREF\03 - PRO\"/>
    </mc:Choice>
  </mc:AlternateContent>
  <xr:revisionPtr revIDLastSave="0" documentId="13_ncr:1_{CB2CF811-F24C-4C12-9841-11872ADFB4A5}" xr6:coauthVersionLast="47" xr6:coauthVersionMax="47" xr10:uidLastSave="{00000000-0000-0000-0000-000000000000}"/>
  <bookViews>
    <workbookView xWindow="-120" yWindow="-120" windowWidth="29040" windowHeight="15720" tabRatio="574" activeTab="1" xr2:uid="{00000000-000D-0000-FFFF-FFFF00000000}"/>
  </bookViews>
  <sheets>
    <sheet name="PDG" sheetId="19" r:id="rId1"/>
    <sheet name="CVP" sheetId="32" r:id="rId2"/>
  </sheets>
  <definedNames>
    <definedName name="_xlnm.Print_Titles" localSheetId="1">CVP!$4:$6</definedName>
    <definedName name="_xlnm.Print_Area" localSheetId="1">CVP!$A$1:$F$63</definedName>
  </definedNames>
  <calcPr calcId="191029" fullPrecision="0"/>
</workbook>
</file>

<file path=xl/calcChain.xml><?xml version="1.0" encoding="utf-8"?>
<calcChain xmlns="http://schemas.openxmlformats.org/spreadsheetml/2006/main">
  <c r="F33" i="32" l="1"/>
  <c r="C50" i="32"/>
  <c r="C48" i="32"/>
  <c r="C51" i="32" s="1"/>
  <c r="C49" i="32" s="1"/>
  <c r="F35" i="32"/>
  <c r="F34" i="32"/>
  <c r="F32" i="32"/>
  <c r="F15" i="32"/>
  <c r="F31" i="32"/>
  <c r="F49" i="32"/>
  <c r="F50" i="32"/>
  <c r="F48" i="32"/>
  <c r="F47" i="32"/>
  <c r="F46" i="32"/>
  <c r="F45" i="32"/>
  <c r="F44" i="32"/>
  <c r="F43" i="32"/>
  <c r="F42" i="32"/>
  <c r="F41" i="32"/>
  <c r="C40" i="32"/>
  <c r="F38" i="32"/>
  <c r="F40" i="32"/>
  <c r="F39" i="32"/>
  <c r="F37" i="32"/>
  <c r="C20" i="32"/>
  <c r="C21" i="32"/>
  <c r="F14" i="32"/>
  <c r="F16" i="32"/>
  <c r="F13" i="32"/>
  <c r="F23" i="32"/>
  <c r="F27" i="32"/>
  <c r="F26" i="32"/>
  <c r="F25" i="32"/>
  <c r="F24" i="32"/>
  <c r="F22" i="32"/>
  <c r="F21" i="32"/>
  <c r="F30" i="32"/>
  <c r="F8" i="32"/>
  <c r="F9" i="32"/>
  <c r="F10" i="32"/>
  <c r="F11" i="32"/>
  <c r="F12" i="32"/>
  <c r="F17" i="32"/>
  <c r="F18" i="32"/>
  <c r="F19" i="32"/>
  <c r="F20" i="32"/>
  <c r="F28" i="32"/>
  <c r="F29" i="32"/>
  <c r="F36" i="32"/>
  <c r="F51" i="32"/>
  <c r="F7" i="32"/>
  <c r="D5" i="32"/>
  <c r="C5" i="32" l="1"/>
  <c r="A1" i="32"/>
  <c r="F53" i="32" l="1"/>
  <c r="F5" i="32"/>
  <c r="F54" i="32" l="1"/>
  <c r="F55" i="32" s="1"/>
</calcChain>
</file>

<file path=xl/sharedStrings.xml><?xml version="1.0" encoding="utf-8"?>
<sst xmlns="http://schemas.openxmlformats.org/spreadsheetml/2006/main" count="103" uniqueCount="70">
  <si>
    <t>U</t>
  </si>
  <si>
    <t>TOTAL € H.T</t>
  </si>
  <si>
    <t>P.U € H.T</t>
  </si>
  <si>
    <t>ml</t>
  </si>
  <si>
    <t>DESCRIPTION DES OUVRAGES</t>
  </si>
  <si>
    <t>TOTAL € TTC</t>
  </si>
  <si>
    <t>QTE
MOE</t>
  </si>
  <si>
    <t>QTE
ENT</t>
  </si>
  <si>
    <t>TVA 20,00%</t>
  </si>
  <si>
    <t>CADRE DETAILLE DES PRIX DE CHAQUE CANDIDAT</t>
  </si>
  <si>
    <t>Offres après analyse :</t>
  </si>
  <si>
    <t>Réponse de l'entreprise</t>
  </si>
  <si>
    <t xml:space="preserve">MAITRISE D’OUVRAGE: </t>
  </si>
  <si>
    <t>MAITRISE D'ŒUVRE :</t>
  </si>
  <si>
    <r>
      <rPr>
        <b/>
        <sz val="11"/>
        <rFont val="Arial"/>
        <family val="2"/>
      </rPr>
      <t xml:space="preserve">C+D ARCHITECTURE - Nicolas CREGUT et Laurent DUPORT 
Architectes Mandataires </t>
    </r>
    <r>
      <rPr>
        <sz val="11"/>
        <rFont val="Arial"/>
        <family val="2"/>
      </rPr>
      <t xml:space="preserve">
7, boulevard Talabot - 
30000 Nîmes 
Mail : agence@cregut-duport.com / michel@cregut-duport.com  </t>
    </r>
  </si>
  <si>
    <r>
      <rPr>
        <b/>
        <sz val="11"/>
        <rFont val="Arial"/>
        <family val="2"/>
      </rPr>
      <t xml:space="preserve">ERECA 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Electricité – Fluides </t>
    </r>
    <r>
      <rPr>
        <sz val="11"/>
        <rFont val="Arial"/>
        <family val="2"/>
      </rPr>
      <t xml:space="preserve">
566 rue Le Corbusier - ZI de Grézan 
30000 Nîmes 
Mail : ereca.mediterranee.sas@gmail.com  </t>
    </r>
  </si>
  <si>
    <r>
      <rPr>
        <b/>
        <sz val="11"/>
        <rFont val="Arial"/>
        <family val="2"/>
      </rPr>
      <t xml:space="preserve">BET DUPLAN 
Structure </t>
    </r>
    <r>
      <rPr>
        <sz val="11"/>
        <rFont val="Arial"/>
        <family val="2"/>
      </rPr>
      <t xml:space="preserve">
1 rue des Fraisses 
30730 Saint Mamert du Gard 
Mail : christianduplan@hotmail.com  </t>
    </r>
  </si>
  <si>
    <t>ÉTUDES D’EXÉCUTION</t>
  </si>
  <si>
    <t>LE DOSSIER DES OUVRAGES EXÉCUTES (D.O.E.)</t>
  </si>
  <si>
    <t xml:space="preserve"> DOCUMENTS A REMETTRE</t>
  </si>
  <si>
    <t>ens</t>
  </si>
  <si>
    <r>
      <t xml:space="preserve">Commentaires :
</t>
    </r>
    <r>
      <rPr>
        <sz val="9"/>
        <rFont val="Arial Narrow"/>
        <family val="2"/>
      </rPr>
      <t xml:space="preserve">
</t>
    </r>
  </si>
  <si>
    <t>CDPGF</t>
  </si>
  <si>
    <t>PRESCRIPTIONS TECHNIQUES PARTICULIERES – VENTILATION</t>
  </si>
  <si>
    <t xml:space="preserve">PRESCRIPTIONS TECHNIQUES PARTICULIERES – CLIMATISATION </t>
  </si>
  <si>
    <t>Condensas EU PVC Ø40 M1 NF</t>
  </si>
  <si>
    <t>Préfecture du Gard</t>
  </si>
  <si>
    <t>10 avenue Feuchère</t>
  </si>
  <si>
    <t>30 000 NÎMES</t>
  </si>
  <si>
    <t>RELOCALISATION ET MODERNISATION DU CENTRE OPÉRATIONNEL DÉPARTEMENTAL DU GARD
PHASE : DCE
 CADRE de DECOMPOSITION du PRIX GLOBAL et FORFAITAIRE DES LOT : CLIMATISATION, VENTILATION</t>
  </si>
  <si>
    <r>
      <rPr>
        <b/>
        <sz val="11"/>
        <rFont val="Arial"/>
        <family val="2"/>
      </rPr>
      <t>EIBAT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Economie de la construction – OPC </t>
    </r>
    <r>
      <rPr>
        <sz val="11"/>
        <rFont val="Arial"/>
        <family val="2"/>
      </rPr>
      <t xml:space="preserve">
32 rue Mallet Stevens – bât E
30 900 NÎMES</t>
    </r>
  </si>
  <si>
    <t>LOT : CLIMATISATION, VENTILATION</t>
  </si>
  <si>
    <t>CENTRALE DE TRAITEMENT D'AIR</t>
  </si>
  <si>
    <t>CTA, y compris sujétions de pose</t>
  </si>
  <si>
    <t>Commande filaire, régulation CO2</t>
  </si>
  <si>
    <t>Carte liaison GTB</t>
  </si>
  <si>
    <t>RESEAUX</t>
  </si>
  <si>
    <t>Gaine rigide galvanisée Ø200 mm</t>
  </si>
  <si>
    <t>Gaine rigide galvanisée Ø315 mm</t>
  </si>
  <si>
    <t>Gaine souple alum isolée M1, NF Ø200mm</t>
  </si>
  <si>
    <t>Isolation laine de verre 25mm</t>
  </si>
  <si>
    <t>ACCESSOIRES</t>
  </si>
  <si>
    <t>Silencieux acoustique</t>
  </si>
  <si>
    <t>DIFFUSEURS et GRILLES</t>
  </si>
  <si>
    <t>Diffuseurs de soufflage 600x600xØ200</t>
  </si>
  <si>
    <t>Grille de reprise 600x600 + plénum Ø200</t>
  </si>
  <si>
    <t>GROUPE EXTERIEUR VRV</t>
  </si>
  <si>
    <t>Supports antivibratiles</t>
  </si>
  <si>
    <t>UNITES INTERIEURES</t>
  </si>
  <si>
    <t>Télécommandes filaires</t>
  </si>
  <si>
    <t>Consoles carrossées murales - 4kW froid</t>
  </si>
  <si>
    <t>Chemins de câbles - cablofil 200x50h</t>
  </si>
  <si>
    <t>Liaisons frigorifiques principales</t>
  </si>
  <si>
    <t>Raccords refnet</t>
  </si>
  <si>
    <t>Liaisons frigorifiques terminales</t>
  </si>
  <si>
    <t>Goulotte 80x60</t>
  </si>
  <si>
    <t>Liaisons bus de communication</t>
  </si>
  <si>
    <t>Liaisons télécommande</t>
  </si>
  <si>
    <t>Essais, mise en service, complément gaz…</t>
  </si>
  <si>
    <t>Arrêt d'urgence électrique</t>
  </si>
  <si>
    <t>Ensemble groupe de production sans UE</t>
  </si>
  <si>
    <t>Liaisons électriques et frigorifiques</t>
  </si>
  <si>
    <t>Cassettes 4 voies 900x900 - 4kW froid</t>
  </si>
  <si>
    <t>Cassettes 4 voies 900x900 - 5kW froid</t>
  </si>
  <si>
    <t>Télécommandes intégrées</t>
  </si>
  <si>
    <t>PM</t>
  </si>
  <si>
    <t>Gaine rectangulaire 1250x350mm isolée</t>
  </si>
  <si>
    <t>Gaine circulaire pour rejet clim existantes</t>
  </si>
  <si>
    <t>Piège à sons rectangulaire</t>
  </si>
  <si>
    <t>Cartouche coupe-feu Ø200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</si>
</sst>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0"/>
      <name val="Arial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3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u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u/>
      <sz val="12"/>
      <name val="Arial"/>
      <family val="2"/>
    </font>
    <font>
      <sz val="10"/>
      <name val="Century Gothic"/>
      <family val="2"/>
      <scheme val="minor"/>
    </font>
    <font>
      <sz val="11"/>
      <name val="Arial"/>
      <family val="2"/>
    </font>
    <font>
      <sz val="18"/>
      <name val="Century Gothic"/>
      <family val="2"/>
      <scheme val="major"/>
    </font>
    <font>
      <b/>
      <sz val="14"/>
      <name val="Century Gothic"/>
      <family val="2"/>
      <scheme val="minor"/>
    </font>
    <font>
      <b/>
      <sz val="12"/>
      <name val="Century Gothic"/>
      <family val="2"/>
      <scheme val="minor"/>
    </font>
    <font>
      <b/>
      <sz val="10"/>
      <name val="Arial"/>
      <family val="2"/>
    </font>
    <font>
      <b/>
      <sz val="10"/>
      <name val="Century Gothic"/>
      <family val="2"/>
      <scheme val="minor"/>
    </font>
    <font>
      <b/>
      <sz val="11"/>
      <name val="Arial"/>
      <family val="2"/>
    </font>
    <font>
      <b/>
      <sz val="14"/>
      <name val="Arial"/>
      <family val="2"/>
    </font>
    <font>
      <sz val="9"/>
      <name val="Arial Narrow"/>
      <family val="2"/>
    </font>
    <font>
      <b/>
      <u/>
      <sz val="9"/>
      <name val="Arial Narrow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theme="4"/>
      </left>
      <right/>
      <top/>
      <bottom/>
      <diagonal/>
    </border>
    <border>
      <left/>
      <right style="double">
        <color theme="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2" borderId="4" applyNumberFormat="0" applyAlignment="0" applyProtection="0"/>
    <xf numFmtId="0" fontId="9" fillId="0" borderId="5" applyNumberFormat="0" applyFill="0" applyAlignment="0" applyProtection="0"/>
  </cellStyleXfs>
  <cellXfs count="67">
    <xf numFmtId="0" fontId="0" fillId="0" borderId="0" xfId="0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1" fillId="0" borderId="0" xfId="0" applyNumberFormat="1" applyFont="1" applyAlignment="1">
      <alignment wrapText="1"/>
    </xf>
    <xf numFmtId="4" fontId="2" fillId="0" borderId="0" xfId="0" applyNumberFormat="1" applyFont="1"/>
    <xf numFmtId="0" fontId="20" fillId="0" borderId="5" xfId="7" applyFont="1" applyFill="1" applyAlignment="1">
      <alignment horizontal="right" vertical="center"/>
    </xf>
    <xf numFmtId="164" fontId="20" fillId="0" borderId="4" xfId="1" applyNumberFormat="1" applyFont="1" applyFill="1" applyBorder="1" applyAlignment="1">
      <alignment horizontal="right" vertical="center"/>
    </xf>
    <xf numFmtId="0" fontId="14" fillId="0" borderId="5" xfId="7" applyFont="1" applyFill="1" applyAlignment="1">
      <alignment horizontal="right"/>
    </xf>
    <xf numFmtId="164" fontId="14" fillId="0" borderId="4" xfId="1" applyNumberFormat="1" applyFont="1" applyFill="1" applyBorder="1" applyAlignment="1">
      <alignment horizontal="right"/>
    </xf>
    <xf numFmtId="4" fontId="13" fillId="0" borderId="0" xfId="0" applyNumberFormat="1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4" fontId="1" fillId="0" borderId="0" xfId="0" applyNumberFormat="1" applyFont="1" applyAlignment="1">
      <alignment vertical="top"/>
    </xf>
    <xf numFmtId="2" fontId="14" fillId="0" borderId="0" xfId="6" applyNumberFormat="1" applyFont="1" applyFill="1" applyBorder="1" applyAlignment="1">
      <alignment vertical="center"/>
    </xf>
    <xf numFmtId="164" fontId="14" fillId="0" borderId="10" xfId="6" applyNumberFormat="1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horizontal="center"/>
    </xf>
    <xf numFmtId="4" fontId="23" fillId="0" borderId="0" xfId="0" applyNumberFormat="1" applyFont="1"/>
    <xf numFmtId="164" fontId="23" fillId="0" borderId="0" xfId="0" applyNumberFormat="1" applyFont="1"/>
    <xf numFmtId="49" fontId="14" fillId="0" borderId="0" xfId="6" applyNumberFormat="1" applyFont="1" applyFill="1" applyBorder="1" applyAlignment="1">
      <alignment wrapText="1"/>
    </xf>
    <xf numFmtId="0" fontId="14" fillId="0" borderId="0" xfId="6" applyFont="1" applyFill="1" applyBorder="1" applyAlignment="1">
      <alignment horizontal="center"/>
    </xf>
    <xf numFmtId="2" fontId="14" fillId="0" borderId="9" xfId="6" applyNumberFormat="1" applyFont="1" applyFill="1" applyBorder="1"/>
    <xf numFmtId="4" fontId="18" fillId="0" borderId="11" xfId="4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wrapText="1"/>
    </xf>
    <xf numFmtId="4" fontId="2" fillId="0" borderId="11" xfId="0" applyNumberFormat="1" applyFont="1" applyBorder="1" applyAlignment="1">
      <alignment horizontal="center"/>
    </xf>
    <xf numFmtId="4" fontId="19" fillId="0" borderId="11" xfId="0" applyNumberFormat="1" applyFont="1" applyBorder="1" applyAlignment="1">
      <alignment horizontal="center"/>
    </xf>
    <xf numFmtId="4" fontId="2" fillId="0" borderId="11" xfId="0" applyNumberFormat="1" applyFont="1" applyBorder="1"/>
    <xf numFmtId="164" fontId="19" fillId="0" borderId="11" xfId="0" applyNumberFormat="1" applyFont="1" applyBorder="1" applyAlignment="1">
      <alignment horizontal="center"/>
    </xf>
    <xf numFmtId="4" fontId="20" fillId="0" borderId="11" xfId="5" applyNumberFormat="1" applyFont="1" applyFill="1" applyBorder="1" applyAlignment="1">
      <alignment horizontal="center" vertical="center" wrapText="1"/>
    </xf>
    <xf numFmtId="4" fontId="20" fillId="0" borderId="11" xfId="5" applyNumberFormat="1" applyFont="1" applyFill="1" applyBorder="1" applyAlignment="1">
      <alignment horizontal="center" vertical="center"/>
    </xf>
    <xf numFmtId="164" fontId="20" fillId="0" borderId="11" xfId="5" applyNumberFormat="1" applyFont="1" applyFill="1" applyBorder="1" applyAlignment="1">
      <alignment horizontal="center" vertical="center"/>
    </xf>
    <xf numFmtId="49" fontId="20" fillId="0" borderId="11" xfId="4" applyNumberFormat="1" applyFont="1" applyFill="1" applyBorder="1" applyAlignment="1">
      <alignment horizontal="right" vertical="top" wrapText="1"/>
    </xf>
    <xf numFmtId="4" fontId="14" fillId="0" borderId="11" xfId="4" applyNumberFormat="1" applyFont="1" applyFill="1" applyBorder="1" applyAlignment="1">
      <alignment horizontal="center" vertical="top"/>
    </xf>
    <xf numFmtId="2" fontId="14" fillId="0" borderId="11" xfId="4" applyNumberFormat="1" applyFont="1" applyFill="1" applyBorder="1" applyAlignment="1">
      <alignment vertical="top"/>
    </xf>
    <xf numFmtId="164" fontId="14" fillId="0" borderId="11" xfId="4" applyNumberFormat="1" applyFont="1" applyFill="1" applyBorder="1" applyAlignment="1">
      <alignment vertical="top"/>
    </xf>
    <xf numFmtId="49" fontId="14" fillId="0" borderId="11" xfId="6" applyNumberFormat="1" applyFont="1" applyFill="1" applyBorder="1" applyAlignment="1">
      <alignment wrapText="1"/>
    </xf>
    <xf numFmtId="0" fontId="14" fillId="0" borderId="11" xfId="6" applyFont="1" applyFill="1" applyBorder="1" applyAlignment="1">
      <alignment horizontal="center"/>
    </xf>
    <xf numFmtId="2" fontId="14" fillId="0" borderId="11" xfId="6" applyNumberFormat="1" applyFont="1" applyFill="1" applyBorder="1"/>
    <xf numFmtId="2" fontId="14" fillId="0" borderId="11" xfId="6" applyNumberFormat="1" applyFont="1" applyFill="1" applyBorder="1" applyAlignment="1">
      <alignment vertical="center"/>
    </xf>
    <xf numFmtId="49" fontId="20" fillId="0" borderId="11" xfId="5" applyNumberFormat="1" applyFont="1" applyFill="1" applyBorder="1" applyAlignment="1">
      <alignment horizontal="center" wrapText="1"/>
    </xf>
    <xf numFmtId="0" fontId="14" fillId="0" borderId="11" xfId="5" applyFont="1" applyFill="1" applyBorder="1" applyAlignment="1">
      <alignment horizontal="center"/>
    </xf>
    <xf numFmtId="2" fontId="14" fillId="0" borderId="11" xfId="5" applyNumberFormat="1" applyFont="1" applyFill="1" applyBorder="1"/>
    <xf numFmtId="164" fontId="14" fillId="0" borderId="11" xfId="5" applyNumberFormat="1" applyFont="1" applyFill="1" applyBorder="1"/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6" fillId="0" borderId="0" xfId="2" applyFont="1" applyFill="1" applyAlignment="1">
      <alignment horizontal="center" vertical="center" wrapText="1"/>
    </xf>
    <xf numFmtId="4" fontId="17" fillId="0" borderId="0" xfId="3" applyNumberFormat="1" applyFont="1" applyFill="1" applyBorder="1" applyAlignment="1">
      <alignment horizontal="center" vertical="center"/>
    </xf>
    <xf numFmtId="4" fontId="18" fillId="0" borderId="11" xfId="4" applyNumberFormat="1" applyFont="1" applyFill="1" applyBorder="1" applyAlignment="1">
      <alignment horizontal="center" vertical="center" wrapText="1"/>
    </xf>
  </cellXfs>
  <cellStyles count="8">
    <cellStyle name="Calcul" xfId="6" builtinId="22"/>
    <cellStyle name="Monétaire" xfId="1" builtinId="4"/>
    <cellStyle name="Normal" xfId="0" builtinId="0"/>
    <cellStyle name="Titre" xfId="2" builtinId="15"/>
    <cellStyle name="Titre 1" xfId="3" builtinId="16"/>
    <cellStyle name="Titre 2" xfId="4" builtinId="17"/>
    <cellStyle name="Titre 3" xfId="5" builtinId="18"/>
    <cellStyle name="Total" xfId="7" builtinId="25"/>
  </cellStyles>
  <dxfs count="0"/>
  <tableStyles count="0" defaultTableStyle="TableStyleMedium2" defaultPivotStyle="PivotStyleLight16"/>
  <colors>
    <mruColors>
      <color rgb="FF0000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Nuances de gris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Ion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view="pageLayout" topLeftCell="A10" zoomScale="80" zoomScaleNormal="100" zoomScalePageLayoutView="80" workbookViewId="0">
      <selection activeCell="E13" sqref="E13:H13"/>
    </sheetView>
  </sheetViews>
  <sheetFormatPr baseColWidth="10" defaultColWidth="54.140625" defaultRowHeight="14.25" x14ac:dyDescent="0.2"/>
  <cols>
    <col min="1" max="10" width="11.28515625" style="19" customWidth="1"/>
    <col min="11" max="16384" width="54.140625" style="19"/>
  </cols>
  <sheetData>
    <row r="1" spans="1:8" ht="28.5" customHeight="1" x14ac:dyDescent="0.2">
      <c r="A1" s="61" t="s">
        <v>12</v>
      </c>
      <c r="B1" s="61"/>
      <c r="C1" s="61"/>
      <c r="D1" s="61"/>
      <c r="E1" s="61"/>
      <c r="F1" s="61"/>
      <c r="G1" s="61"/>
      <c r="H1" s="61"/>
    </row>
    <row r="2" spans="1:8" ht="18" x14ac:dyDescent="0.2">
      <c r="A2" s="62" t="s">
        <v>26</v>
      </c>
      <c r="B2" s="62"/>
      <c r="C2" s="62"/>
      <c r="D2" s="62"/>
      <c r="E2" s="62"/>
      <c r="F2" s="62"/>
      <c r="G2" s="62"/>
      <c r="H2" s="62"/>
    </row>
    <row r="3" spans="1:8" ht="18" x14ac:dyDescent="0.2">
      <c r="A3" s="62" t="s">
        <v>27</v>
      </c>
      <c r="B3" s="62"/>
      <c r="C3" s="62"/>
      <c r="D3" s="62"/>
      <c r="E3" s="62"/>
      <c r="F3" s="62"/>
      <c r="G3" s="62"/>
      <c r="H3" s="62"/>
    </row>
    <row r="4" spans="1:8" ht="18" x14ac:dyDescent="0.2">
      <c r="A4" s="62" t="s">
        <v>28</v>
      </c>
      <c r="B4" s="62"/>
      <c r="C4" s="62"/>
      <c r="D4" s="62"/>
      <c r="E4" s="62"/>
      <c r="F4" s="62"/>
      <c r="G4" s="62"/>
      <c r="H4" s="62"/>
    </row>
    <row r="5" spans="1:8" ht="15" x14ac:dyDescent="0.2">
      <c r="A5" s="63"/>
      <c r="B5" s="63"/>
      <c r="C5" s="63"/>
      <c r="D5" s="63"/>
      <c r="E5" s="63"/>
      <c r="F5" s="63"/>
      <c r="G5" s="63"/>
      <c r="H5" s="63"/>
    </row>
    <row r="6" spans="1:8" ht="15" thickBot="1" x14ac:dyDescent="0.25"/>
    <row r="7" spans="1:8" ht="95.25" customHeight="1" thickBot="1" x14ac:dyDescent="0.25">
      <c r="A7" s="58" t="s">
        <v>29</v>
      </c>
      <c r="B7" s="59"/>
      <c r="C7" s="59"/>
      <c r="D7" s="59"/>
      <c r="E7" s="59"/>
      <c r="F7" s="59"/>
      <c r="G7" s="59"/>
      <c r="H7" s="60"/>
    </row>
    <row r="9" spans="1:8" ht="15" thickBot="1" x14ac:dyDescent="0.25"/>
    <row r="10" spans="1:8" ht="15.75" thickBot="1" x14ac:dyDescent="0.25">
      <c r="A10" s="55" t="s">
        <v>13</v>
      </c>
      <c r="B10" s="56"/>
      <c r="C10" s="56"/>
      <c r="D10" s="56"/>
      <c r="E10" s="56"/>
      <c r="F10" s="56"/>
      <c r="G10" s="56"/>
      <c r="H10" s="57"/>
    </row>
    <row r="11" spans="1:8" ht="113.25" customHeight="1" thickBot="1" x14ac:dyDescent="0.25">
      <c r="A11" s="52" t="s">
        <v>14</v>
      </c>
      <c r="B11" s="53"/>
      <c r="C11" s="53"/>
      <c r="D11" s="53"/>
      <c r="E11" s="53"/>
      <c r="F11" s="53"/>
      <c r="G11" s="53"/>
      <c r="H11" s="54"/>
    </row>
    <row r="12" spans="1:8" ht="113.25" customHeight="1" thickBot="1" x14ac:dyDescent="0.25">
      <c r="A12" s="52" t="s">
        <v>30</v>
      </c>
      <c r="B12" s="53"/>
      <c r="C12" s="53"/>
      <c r="D12" s="54"/>
      <c r="E12" s="52" t="s">
        <v>15</v>
      </c>
      <c r="F12" s="53"/>
      <c r="G12" s="53"/>
      <c r="H12" s="54"/>
    </row>
    <row r="13" spans="1:8" ht="113.25" customHeight="1" thickBot="1" x14ac:dyDescent="0.25">
      <c r="A13" s="52" t="s">
        <v>16</v>
      </c>
      <c r="B13" s="53"/>
      <c r="C13" s="53"/>
      <c r="D13" s="54"/>
      <c r="E13" s="52"/>
      <c r="F13" s="53"/>
      <c r="G13" s="53"/>
      <c r="H13" s="54"/>
    </row>
    <row r="14" spans="1:8" ht="113.25" customHeight="1" thickBot="1" x14ac:dyDescent="0.25">
      <c r="A14" s="52"/>
      <c r="B14" s="53"/>
      <c r="C14" s="53"/>
      <c r="D14" s="54"/>
      <c r="E14" s="52"/>
      <c r="F14" s="53"/>
      <c r="G14" s="53"/>
      <c r="H14" s="54"/>
    </row>
    <row r="19" spans="5:5" x14ac:dyDescent="0.2">
      <c r="E19" s="15"/>
    </row>
    <row r="20" spans="5:5" ht="15" x14ac:dyDescent="0.2">
      <c r="E20" s="16"/>
    </row>
    <row r="21" spans="5:5" ht="15" x14ac:dyDescent="0.2">
      <c r="E21" s="16"/>
    </row>
    <row r="22" spans="5:5" ht="15" x14ac:dyDescent="0.2">
      <c r="E22" s="17"/>
    </row>
    <row r="23" spans="5:5" x14ac:dyDescent="0.2">
      <c r="E23" s="18"/>
    </row>
    <row r="24" spans="5:5" x14ac:dyDescent="0.2">
      <c r="E24" s="15"/>
    </row>
    <row r="25" spans="5:5" ht="15" x14ac:dyDescent="0.2">
      <c r="E25" s="16"/>
    </row>
    <row r="26" spans="5:5" ht="15" x14ac:dyDescent="0.2">
      <c r="E26" s="16"/>
    </row>
    <row r="27" spans="5:5" ht="15" x14ac:dyDescent="0.2">
      <c r="E27" s="16"/>
    </row>
  </sheetData>
  <mergeCells count="14">
    <mergeCell ref="A7:H7"/>
    <mergeCell ref="A1:H1"/>
    <mergeCell ref="A2:H2"/>
    <mergeCell ref="A3:H3"/>
    <mergeCell ref="A4:H4"/>
    <mergeCell ref="A5:H5"/>
    <mergeCell ref="A14:D14"/>
    <mergeCell ref="E14:H14"/>
    <mergeCell ref="A10:H10"/>
    <mergeCell ref="A11:H11"/>
    <mergeCell ref="A12:D12"/>
    <mergeCell ref="E12:H12"/>
    <mergeCell ref="A13:D13"/>
    <mergeCell ref="E13:H13"/>
  </mergeCells>
  <printOptions horizontalCentered="1"/>
  <pageMargins left="0.23622047244094491" right="0.23622047244094491" top="0.6692913385826772" bottom="0.74803149606299213" header="0.31496062992125984" footer="0.31496062992125984"/>
  <pageSetup paperSize="9" scale="105" fitToWidth="0" fitToHeight="0" orientation="portrait" r:id="rId1"/>
  <headerFooter>
    <oddFooter>&amp;L&amp;D&amp;R&amp;P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01D1E-31A1-47CC-987F-32B2D1546F9B}">
  <dimension ref="A1:F63"/>
  <sheetViews>
    <sheetView showGridLines="0" showZeros="0" tabSelected="1" view="pageBreakPreview" topLeftCell="A16" zoomScaleNormal="100" zoomScaleSheetLayoutView="100" workbookViewId="0">
      <selection activeCell="A29" sqref="A29"/>
    </sheetView>
  </sheetViews>
  <sheetFormatPr baseColWidth="10" defaultColWidth="3.42578125" defaultRowHeight="15" outlineLevelRow="1" x14ac:dyDescent="0.2"/>
  <cols>
    <col min="1" max="1" width="46.140625" style="8" customWidth="1"/>
    <col min="2" max="2" width="5.42578125" style="2" customWidth="1"/>
    <col min="3" max="4" width="8" style="1" customWidth="1"/>
    <col min="5" max="5" width="11.7109375" style="1" customWidth="1"/>
    <col min="6" max="6" width="13.140625" style="3" customWidth="1"/>
    <col min="7" max="16384" width="3.42578125" style="1"/>
  </cols>
  <sheetData>
    <row r="1" spans="1:6" ht="31.5" customHeight="1" x14ac:dyDescent="0.2">
      <c r="A1" s="64" t="str">
        <f>PDG!A2</f>
        <v>Préfecture du Gard</v>
      </c>
      <c r="B1" s="64"/>
      <c r="C1" s="64"/>
      <c r="D1" s="64"/>
      <c r="E1" s="64"/>
      <c r="F1" s="64"/>
    </row>
    <row r="2" spans="1:6" ht="21" customHeight="1" x14ac:dyDescent="0.2">
      <c r="A2" s="64"/>
      <c r="B2" s="64"/>
      <c r="C2" s="64"/>
      <c r="D2" s="64"/>
      <c r="E2" s="64"/>
      <c r="F2" s="64"/>
    </row>
    <row r="3" spans="1:6" ht="39" hidden="1" customHeight="1" thickBot="1" x14ac:dyDescent="0.25">
      <c r="A3" s="65" t="s">
        <v>9</v>
      </c>
      <c r="B3" s="65"/>
      <c r="C3" s="65"/>
      <c r="D3" s="65"/>
      <c r="E3" s="65"/>
      <c r="F3" s="65"/>
    </row>
    <row r="4" spans="1:6" ht="34.5" customHeight="1" x14ac:dyDescent="0.2">
      <c r="A4" s="30" t="s">
        <v>31</v>
      </c>
      <c r="B4" s="31"/>
      <c r="C4" s="66" t="s">
        <v>22</v>
      </c>
      <c r="D4" s="66"/>
      <c r="E4" s="66"/>
      <c r="F4" s="66"/>
    </row>
    <row r="5" spans="1:6" ht="24" hidden="1" customHeight="1" outlineLevel="1" x14ac:dyDescent="0.2">
      <c r="A5" s="32"/>
      <c r="B5" s="33"/>
      <c r="C5" s="34" t="str">
        <f>IF(COUNTBLANK(C7:C52)&gt;0,"Erreur","OK")</f>
        <v>Erreur</v>
      </c>
      <c r="D5" s="34" t="str">
        <f>IF(COUNTBLANK(D7:D52)&gt;0,"Erreur","OK")</f>
        <v>Erreur</v>
      </c>
      <c r="E5" s="35"/>
      <c r="F5" s="36" t="str">
        <f>IF(COUNTBLANK(F7:F52)&gt;0,"Erreur","OK")</f>
        <v>Erreur</v>
      </c>
    </row>
    <row r="6" spans="1:6" s="9" customFormat="1" ht="30" customHeight="1" collapsed="1" x14ac:dyDescent="0.2">
      <c r="A6" s="37" t="s">
        <v>4</v>
      </c>
      <c r="B6" s="38" t="s">
        <v>0</v>
      </c>
      <c r="C6" s="37" t="s">
        <v>6</v>
      </c>
      <c r="D6" s="37" t="s">
        <v>7</v>
      </c>
      <c r="E6" s="38" t="s">
        <v>2</v>
      </c>
      <c r="F6" s="39" t="s">
        <v>1</v>
      </c>
    </row>
    <row r="7" spans="1:6" s="20" customFormat="1" x14ac:dyDescent="0.25">
      <c r="A7" s="40" t="s">
        <v>19</v>
      </c>
      <c r="B7" s="41"/>
      <c r="C7" s="42"/>
      <c r="D7" s="42"/>
      <c r="E7" s="43"/>
      <c r="F7" s="51" t="str">
        <f>IF(D7="","",D7*E7)</f>
        <v/>
      </c>
    </row>
    <row r="8" spans="1:6" s="20" customFormat="1" x14ac:dyDescent="0.25">
      <c r="A8" s="44" t="s">
        <v>17</v>
      </c>
      <c r="B8" s="45" t="s">
        <v>20</v>
      </c>
      <c r="C8" s="46">
        <v>1</v>
      </c>
      <c r="D8" s="46"/>
      <c r="E8" s="46"/>
      <c r="F8" s="51" t="str">
        <f t="shared" ref="F8:F20" si="0">IF(D8="","",D8*E8)</f>
        <v/>
      </c>
    </row>
    <row r="9" spans="1:6" s="20" customFormat="1" x14ac:dyDescent="0.25">
      <c r="A9" s="44" t="s">
        <v>18</v>
      </c>
      <c r="B9" s="45" t="s">
        <v>20</v>
      </c>
      <c r="C9" s="46">
        <v>1</v>
      </c>
      <c r="D9" s="46"/>
      <c r="E9" s="47"/>
      <c r="F9" s="51" t="str">
        <f t="shared" si="0"/>
        <v/>
      </c>
    </row>
    <row r="10" spans="1:6" s="20" customFormat="1" x14ac:dyDescent="0.25">
      <c r="A10" s="44"/>
      <c r="B10" s="45"/>
      <c r="C10" s="46"/>
      <c r="D10" s="46"/>
      <c r="E10" s="47"/>
      <c r="F10" s="51" t="str">
        <f t="shared" si="0"/>
        <v/>
      </c>
    </row>
    <row r="11" spans="1:6" s="20" customFormat="1" ht="25.5" x14ac:dyDescent="0.25">
      <c r="A11" s="40" t="s">
        <v>23</v>
      </c>
      <c r="B11" s="41"/>
      <c r="C11" s="42"/>
      <c r="D11" s="42"/>
      <c r="E11" s="42"/>
      <c r="F11" s="51" t="str">
        <f t="shared" si="0"/>
        <v/>
      </c>
    </row>
    <row r="12" spans="1:6" s="20" customFormat="1" x14ac:dyDescent="0.25">
      <c r="A12" s="48" t="s">
        <v>32</v>
      </c>
      <c r="B12" s="49"/>
      <c r="C12" s="50"/>
      <c r="D12" s="50"/>
      <c r="E12" s="50"/>
      <c r="F12" s="51" t="str">
        <f t="shared" si="0"/>
        <v/>
      </c>
    </row>
    <row r="13" spans="1:6" s="20" customFormat="1" x14ac:dyDescent="0.25">
      <c r="A13" s="44" t="s">
        <v>33</v>
      </c>
      <c r="B13" s="45" t="s">
        <v>20</v>
      </c>
      <c r="C13" s="46">
        <v>1</v>
      </c>
      <c r="D13" s="46"/>
      <c r="E13" s="46"/>
      <c r="F13" s="51" t="str">
        <f t="shared" si="0"/>
        <v/>
      </c>
    </row>
    <row r="14" spans="1:6" s="20" customFormat="1" x14ac:dyDescent="0.25">
      <c r="A14" s="44" t="s">
        <v>34</v>
      </c>
      <c r="B14" s="45" t="s">
        <v>20</v>
      </c>
      <c r="C14" s="46">
        <v>1</v>
      </c>
      <c r="D14" s="46"/>
      <c r="E14" s="46"/>
      <c r="F14" s="51" t="str">
        <f t="shared" si="0"/>
        <v/>
      </c>
    </row>
    <row r="15" spans="1:6" s="20" customFormat="1" x14ac:dyDescent="0.25">
      <c r="A15" s="44" t="s">
        <v>35</v>
      </c>
      <c r="B15" s="45" t="s">
        <v>20</v>
      </c>
      <c r="C15" s="46">
        <v>1</v>
      </c>
      <c r="D15" s="46"/>
      <c r="E15" s="46"/>
      <c r="F15" s="51" t="str">
        <f t="shared" si="0"/>
        <v/>
      </c>
    </row>
    <row r="16" spans="1:6" s="20" customFormat="1" x14ac:dyDescent="0.25">
      <c r="A16" s="44" t="s">
        <v>59</v>
      </c>
      <c r="B16" s="45" t="s">
        <v>20</v>
      </c>
      <c r="C16" s="46">
        <v>1</v>
      </c>
      <c r="D16" s="46"/>
      <c r="E16" s="46"/>
      <c r="F16" s="51" t="str">
        <f t="shared" ref="F16" si="1">IF(D16="","",D16*E16)</f>
        <v/>
      </c>
    </row>
    <row r="17" spans="1:6" s="20" customFormat="1" x14ac:dyDescent="0.25">
      <c r="A17" s="48" t="s">
        <v>36</v>
      </c>
      <c r="B17" s="49"/>
      <c r="C17" s="50"/>
      <c r="D17" s="50"/>
      <c r="E17" s="50"/>
      <c r="F17" s="51" t="str">
        <f t="shared" si="0"/>
        <v/>
      </c>
    </row>
    <row r="18" spans="1:6" s="20" customFormat="1" x14ac:dyDescent="0.25">
      <c r="A18" s="44" t="s">
        <v>37</v>
      </c>
      <c r="B18" s="45" t="s">
        <v>3</v>
      </c>
      <c r="C18" s="46">
        <v>15</v>
      </c>
      <c r="D18" s="46"/>
      <c r="E18" s="46"/>
      <c r="F18" s="51" t="str">
        <f t="shared" si="0"/>
        <v/>
      </c>
    </row>
    <row r="19" spans="1:6" s="20" customFormat="1" x14ac:dyDescent="0.25">
      <c r="A19" s="44" t="s">
        <v>38</v>
      </c>
      <c r="B19" s="45" t="s">
        <v>3</v>
      </c>
      <c r="C19" s="46">
        <v>45</v>
      </c>
      <c r="D19" s="46"/>
      <c r="E19" s="46"/>
      <c r="F19" s="51" t="str">
        <f t="shared" si="0"/>
        <v/>
      </c>
    </row>
    <row r="20" spans="1:6" s="20" customFormat="1" x14ac:dyDescent="0.25">
      <c r="A20" s="44" t="s">
        <v>39</v>
      </c>
      <c r="B20" s="45" t="s">
        <v>3</v>
      </c>
      <c r="C20" s="46">
        <f>3*(C26+C27)</f>
        <v>24</v>
      </c>
      <c r="D20" s="46"/>
      <c r="E20" s="46"/>
      <c r="F20" s="51" t="str">
        <f t="shared" si="0"/>
        <v/>
      </c>
    </row>
    <row r="21" spans="1:6" s="20" customFormat="1" x14ac:dyDescent="0.25">
      <c r="A21" s="44" t="s">
        <v>40</v>
      </c>
      <c r="B21" s="45" t="s">
        <v>3</v>
      </c>
      <c r="C21" s="46">
        <f>C18+C19</f>
        <v>60</v>
      </c>
      <c r="D21" s="46"/>
      <c r="E21" s="46"/>
      <c r="F21" s="51" t="str">
        <f t="shared" ref="F21" si="2">IF(D21="","",D21*E21)</f>
        <v/>
      </c>
    </row>
    <row r="22" spans="1:6" s="20" customFormat="1" x14ac:dyDescent="0.25">
      <c r="A22" s="48" t="s">
        <v>41</v>
      </c>
      <c r="B22" s="49"/>
      <c r="C22" s="50"/>
      <c r="D22" s="50"/>
      <c r="E22" s="50"/>
      <c r="F22" s="51" t="str">
        <f t="shared" ref="F22:F27" si="3">IF(D22="","",D22*E22)</f>
        <v/>
      </c>
    </row>
    <row r="23" spans="1:6" s="20" customFormat="1" x14ac:dyDescent="0.25">
      <c r="A23" s="44" t="s">
        <v>42</v>
      </c>
      <c r="B23" s="45" t="s">
        <v>20</v>
      </c>
      <c r="C23" s="46">
        <v>2</v>
      </c>
      <c r="D23" s="46"/>
      <c r="E23" s="46"/>
      <c r="F23" s="51" t="str">
        <f t="shared" ref="F23" si="4">IF(D23="","",D23*E23)</f>
        <v/>
      </c>
    </row>
    <row r="24" spans="1:6" s="20" customFormat="1" x14ac:dyDescent="0.25">
      <c r="A24" s="44" t="s">
        <v>69</v>
      </c>
      <c r="B24" s="45" t="s">
        <v>20</v>
      </c>
      <c r="C24" s="46">
        <v>8</v>
      </c>
      <c r="D24" s="46"/>
      <c r="E24" s="46"/>
      <c r="F24" s="51" t="str">
        <f t="shared" si="3"/>
        <v/>
      </c>
    </row>
    <row r="25" spans="1:6" s="20" customFormat="1" x14ac:dyDescent="0.25">
      <c r="A25" s="48" t="s">
        <v>43</v>
      </c>
      <c r="B25" s="49"/>
      <c r="C25" s="50"/>
      <c r="D25" s="46"/>
      <c r="E25" s="46"/>
      <c r="F25" s="51" t="str">
        <f t="shared" si="3"/>
        <v/>
      </c>
    </row>
    <row r="26" spans="1:6" s="20" customFormat="1" x14ac:dyDescent="0.25">
      <c r="A26" s="44" t="s">
        <v>44</v>
      </c>
      <c r="B26" s="45" t="s">
        <v>20</v>
      </c>
      <c r="C26" s="46">
        <v>4</v>
      </c>
      <c r="D26" s="46"/>
      <c r="E26" s="46"/>
      <c r="F26" s="51" t="str">
        <f t="shared" si="3"/>
        <v/>
      </c>
    </row>
    <row r="27" spans="1:6" s="20" customFormat="1" x14ac:dyDescent="0.25">
      <c r="A27" s="44" t="s">
        <v>45</v>
      </c>
      <c r="B27" s="45" t="s">
        <v>20</v>
      </c>
      <c r="C27" s="46">
        <v>4</v>
      </c>
      <c r="D27" s="46"/>
      <c r="E27" s="46"/>
      <c r="F27" s="51" t="str">
        <f t="shared" si="3"/>
        <v/>
      </c>
    </row>
    <row r="28" spans="1:6" s="20" customFormat="1" ht="25.5" x14ac:dyDescent="0.25">
      <c r="A28" s="40" t="s">
        <v>24</v>
      </c>
      <c r="B28" s="41"/>
      <c r="C28" s="42"/>
      <c r="D28" s="42"/>
      <c r="E28" s="42"/>
      <c r="F28" s="51" t="str">
        <f t="shared" ref="F28:F51" si="5">IF(D28="","",D28*E28)</f>
        <v/>
      </c>
    </row>
    <row r="29" spans="1:6" s="20" customFormat="1" x14ac:dyDescent="0.25">
      <c r="A29" s="48" t="s">
        <v>46</v>
      </c>
      <c r="B29" s="49"/>
      <c r="C29" s="50"/>
      <c r="D29" s="50"/>
      <c r="E29" s="50"/>
      <c r="F29" s="51" t="str">
        <f t="shared" si="5"/>
        <v/>
      </c>
    </row>
    <row r="30" spans="1:6" s="20" customFormat="1" x14ac:dyDescent="0.25">
      <c r="A30" s="44" t="s">
        <v>60</v>
      </c>
      <c r="B30" s="45" t="s">
        <v>20</v>
      </c>
      <c r="C30" s="46">
        <v>1</v>
      </c>
      <c r="D30" s="46"/>
      <c r="E30" s="46"/>
      <c r="F30" s="51" t="str">
        <f t="shared" ref="F30:F32" si="6">IF(D30="","",D30*E30)</f>
        <v/>
      </c>
    </row>
    <row r="31" spans="1:6" s="20" customFormat="1" x14ac:dyDescent="0.25">
      <c r="A31" s="44" t="s">
        <v>47</v>
      </c>
      <c r="B31" s="45" t="s">
        <v>20</v>
      </c>
      <c r="C31" s="46">
        <v>1</v>
      </c>
      <c r="D31" s="46"/>
      <c r="E31" s="46"/>
      <c r="F31" s="51" t="str">
        <f t="shared" si="6"/>
        <v/>
      </c>
    </row>
    <row r="32" spans="1:6" s="20" customFormat="1" x14ac:dyDescent="0.25">
      <c r="A32" s="44" t="s">
        <v>61</v>
      </c>
      <c r="B32" s="45" t="s">
        <v>20</v>
      </c>
      <c r="C32" s="46">
        <v>1</v>
      </c>
      <c r="D32" s="46"/>
      <c r="E32" s="46"/>
      <c r="F32" s="51" t="str">
        <f t="shared" si="6"/>
        <v/>
      </c>
    </row>
    <row r="33" spans="1:6" s="20" customFormat="1" x14ac:dyDescent="0.25">
      <c r="A33" s="44" t="s">
        <v>66</v>
      </c>
      <c r="B33" s="45" t="s">
        <v>3</v>
      </c>
      <c r="C33" s="46">
        <v>8</v>
      </c>
      <c r="D33" s="46"/>
      <c r="E33" s="46"/>
      <c r="F33" s="51">
        <f t="shared" ref="F33" si="7">IF(C33="","",C33*E33)</f>
        <v>0</v>
      </c>
    </row>
    <row r="34" spans="1:6" s="20" customFormat="1" x14ac:dyDescent="0.25">
      <c r="A34" s="44" t="s">
        <v>68</v>
      </c>
      <c r="B34" s="45" t="s">
        <v>20</v>
      </c>
      <c r="C34" s="46">
        <v>1</v>
      </c>
      <c r="D34" s="46"/>
      <c r="E34" s="46"/>
      <c r="F34" s="51">
        <f t="shared" ref="F34:F35" si="8">IF(C34="","",C34*E34)</f>
        <v>0</v>
      </c>
    </row>
    <row r="35" spans="1:6" s="20" customFormat="1" x14ac:dyDescent="0.25">
      <c r="A35" s="44" t="s">
        <v>67</v>
      </c>
      <c r="B35" s="45" t="s">
        <v>20</v>
      </c>
      <c r="C35" s="46">
        <v>1</v>
      </c>
      <c r="D35" s="46"/>
      <c r="E35" s="46"/>
      <c r="F35" s="51">
        <f t="shared" si="8"/>
        <v>0</v>
      </c>
    </row>
    <row r="36" spans="1:6" s="20" customFormat="1" x14ac:dyDescent="0.25">
      <c r="A36" s="44" t="s">
        <v>58</v>
      </c>
      <c r="B36" s="45" t="s">
        <v>20</v>
      </c>
      <c r="C36" s="46">
        <v>1</v>
      </c>
      <c r="D36" s="46"/>
      <c r="E36" s="46"/>
      <c r="F36" s="51" t="str">
        <f t="shared" si="5"/>
        <v/>
      </c>
    </row>
    <row r="37" spans="1:6" s="20" customFormat="1" x14ac:dyDescent="0.25">
      <c r="A37" s="48" t="s">
        <v>48</v>
      </c>
      <c r="B37" s="49"/>
      <c r="C37" s="50"/>
      <c r="D37" s="50"/>
      <c r="E37" s="50"/>
      <c r="F37" s="51" t="str">
        <f t="shared" ref="F37:F40" si="9">IF(D37="","",D37*E37)</f>
        <v/>
      </c>
    </row>
    <row r="38" spans="1:6" s="20" customFormat="1" x14ac:dyDescent="0.25">
      <c r="A38" s="44" t="s">
        <v>63</v>
      </c>
      <c r="B38" s="45" t="s">
        <v>20</v>
      </c>
      <c r="C38" s="46">
        <v>2</v>
      </c>
      <c r="D38" s="46"/>
      <c r="E38" s="46"/>
      <c r="F38" s="51" t="str">
        <f t="shared" ref="F38" si="10">IF(D38="","",D38*E38)</f>
        <v/>
      </c>
    </row>
    <row r="39" spans="1:6" s="20" customFormat="1" x14ac:dyDescent="0.25">
      <c r="A39" s="44" t="s">
        <v>62</v>
      </c>
      <c r="B39" s="45" t="s">
        <v>20</v>
      </c>
      <c r="C39" s="46">
        <v>1</v>
      </c>
      <c r="D39" s="46"/>
      <c r="E39" s="46"/>
      <c r="F39" s="51" t="str">
        <f t="shared" si="9"/>
        <v/>
      </c>
    </row>
    <row r="40" spans="1:6" s="20" customFormat="1" x14ac:dyDescent="0.25">
      <c r="A40" s="44" t="s">
        <v>49</v>
      </c>
      <c r="B40" s="45" t="s">
        <v>20</v>
      </c>
      <c r="C40" s="46">
        <f>C39+C38</f>
        <v>3</v>
      </c>
      <c r="D40" s="46"/>
      <c r="E40" s="46"/>
      <c r="F40" s="51" t="str">
        <f t="shared" si="9"/>
        <v/>
      </c>
    </row>
    <row r="41" spans="1:6" s="20" customFormat="1" x14ac:dyDescent="0.25">
      <c r="A41" s="44" t="s">
        <v>50</v>
      </c>
      <c r="B41" s="45" t="s">
        <v>20</v>
      </c>
      <c r="C41" s="46">
        <v>2</v>
      </c>
      <c r="D41" s="46"/>
      <c r="E41" s="46"/>
      <c r="F41" s="51" t="str">
        <f t="shared" ref="F41:F46" si="11">IF(D41="","",D41*E41)</f>
        <v/>
      </c>
    </row>
    <row r="42" spans="1:6" s="20" customFormat="1" x14ac:dyDescent="0.25">
      <c r="A42" s="44" t="s">
        <v>64</v>
      </c>
      <c r="B42" s="45" t="s">
        <v>65</v>
      </c>
      <c r="C42" s="46"/>
      <c r="D42" s="46"/>
      <c r="E42" s="46"/>
      <c r="F42" s="51" t="str">
        <f t="shared" si="11"/>
        <v/>
      </c>
    </row>
    <row r="43" spans="1:6" s="20" customFormat="1" x14ac:dyDescent="0.25">
      <c r="A43" s="48" t="s">
        <v>36</v>
      </c>
      <c r="B43" s="49"/>
      <c r="C43" s="50"/>
      <c r="D43" s="50"/>
      <c r="E43" s="50"/>
      <c r="F43" s="51" t="str">
        <f t="shared" si="11"/>
        <v/>
      </c>
    </row>
    <row r="44" spans="1:6" s="20" customFormat="1" x14ac:dyDescent="0.25">
      <c r="A44" s="44" t="s">
        <v>51</v>
      </c>
      <c r="B44" s="45" t="s">
        <v>3</v>
      </c>
      <c r="C44" s="46">
        <v>30</v>
      </c>
      <c r="D44" s="46"/>
      <c r="E44" s="46"/>
      <c r="F44" s="51" t="str">
        <f t="shared" si="11"/>
        <v/>
      </c>
    </row>
    <row r="45" spans="1:6" s="20" customFormat="1" x14ac:dyDescent="0.25">
      <c r="A45" s="44" t="s">
        <v>55</v>
      </c>
      <c r="B45" s="45" t="s">
        <v>3</v>
      </c>
      <c r="C45" s="46">
        <v>30</v>
      </c>
      <c r="D45" s="46"/>
      <c r="E45" s="46"/>
      <c r="F45" s="51" t="str">
        <f t="shared" si="11"/>
        <v/>
      </c>
    </row>
    <row r="46" spans="1:6" s="20" customFormat="1" x14ac:dyDescent="0.25">
      <c r="A46" s="44" t="s">
        <v>52</v>
      </c>
      <c r="B46" s="45" t="s">
        <v>3</v>
      </c>
      <c r="C46" s="46">
        <v>35</v>
      </c>
      <c r="D46" s="46"/>
      <c r="E46" s="46"/>
      <c r="F46" s="51" t="str">
        <f t="shared" si="11"/>
        <v/>
      </c>
    </row>
    <row r="47" spans="1:6" s="20" customFormat="1" x14ac:dyDescent="0.25">
      <c r="A47" s="44" t="s">
        <v>53</v>
      </c>
      <c r="B47" s="45" t="s">
        <v>20</v>
      </c>
      <c r="C47" s="46">
        <v>4</v>
      </c>
      <c r="D47" s="46"/>
      <c r="E47" s="46"/>
      <c r="F47" s="51" t="str">
        <f t="shared" ref="F47:F50" si="12">IF(D47="","",D47*E47)</f>
        <v/>
      </c>
    </row>
    <row r="48" spans="1:6" s="20" customFormat="1" x14ac:dyDescent="0.25">
      <c r="A48" s="44" t="s">
        <v>54</v>
      </c>
      <c r="B48" s="45" t="s">
        <v>3</v>
      </c>
      <c r="C48" s="46">
        <f>2*(C38+C39+C41)+40</f>
        <v>50</v>
      </c>
      <c r="D48" s="46"/>
      <c r="E48" s="46"/>
      <c r="F48" s="51" t="str">
        <f t="shared" si="12"/>
        <v/>
      </c>
    </row>
    <row r="49" spans="1:6" s="20" customFormat="1" x14ac:dyDescent="0.25">
      <c r="A49" s="44" t="s">
        <v>56</v>
      </c>
      <c r="B49" s="45" t="s">
        <v>3</v>
      </c>
      <c r="C49" s="46">
        <f>C51</f>
        <v>85</v>
      </c>
      <c r="D49" s="46"/>
      <c r="E49" s="46"/>
      <c r="F49" s="51" t="str">
        <f t="shared" ref="F49" si="13">IF(D49="","",D49*E49)</f>
        <v/>
      </c>
    </row>
    <row r="50" spans="1:6" s="20" customFormat="1" x14ac:dyDescent="0.25">
      <c r="A50" s="44" t="s">
        <v>57</v>
      </c>
      <c r="B50" s="45" t="s">
        <v>3</v>
      </c>
      <c r="C50" s="46">
        <f>(C40+C42)*5</f>
        <v>15</v>
      </c>
      <c r="D50" s="46"/>
      <c r="E50" s="46"/>
      <c r="F50" s="51" t="str">
        <f t="shared" si="12"/>
        <v/>
      </c>
    </row>
    <row r="51" spans="1:6" s="20" customFormat="1" x14ac:dyDescent="0.25">
      <c r="A51" s="44" t="s">
        <v>25</v>
      </c>
      <c r="B51" s="45" t="s">
        <v>3</v>
      </c>
      <c r="C51" s="46">
        <f>C48+C46</f>
        <v>85</v>
      </c>
      <c r="D51" s="46"/>
      <c r="E51" s="46"/>
      <c r="F51" s="51" t="str">
        <f t="shared" si="5"/>
        <v/>
      </c>
    </row>
    <row r="52" spans="1:6" s="20" customFormat="1" x14ac:dyDescent="0.25">
      <c r="A52" s="27"/>
      <c r="B52" s="28"/>
      <c r="C52" s="29"/>
      <c r="D52" s="29"/>
      <c r="E52" s="21"/>
      <c r="F52" s="22"/>
    </row>
    <row r="53" spans="1:6" ht="20.100000000000001" customHeight="1" thickBot="1" x14ac:dyDescent="0.25">
      <c r="A53" s="7"/>
      <c r="B53" s="6"/>
      <c r="C53" s="4"/>
      <c r="D53" s="4"/>
      <c r="E53" s="10" t="s">
        <v>1</v>
      </c>
      <c r="F53" s="11">
        <f>SUM(F8:F51)</f>
        <v>0</v>
      </c>
    </row>
    <row r="54" spans="1:6" ht="20.100000000000001" customHeight="1" thickTop="1" thickBot="1" x14ac:dyDescent="0.3">
      <c r="A54" s="7"/>
      <c r="B54" s="6"/>
      <c r="C54" s="5"/>
      <c r="D54" s="5"/>
      <c r="E54" s="12" t="s">
        <v>8</v>
      </c>
      <c r="F54" s="13">
        <f>F53*0.1</f>
        <v>0</v>
      </c>
    </row>
    <row r="55" spans="1:6" ht="20.100000000000001" customHeight="1" thickTop="1" thickBot="1" x14ac:dyDescent="0.3">
      <c r="A55" s="7"/>
      <c r="B55" s="6"/>
      <c r="C55" s="5"/>
      <c r="D55" s="5"/>
      <c r="E55" s="12" t="s">
        <v>5</v>
      </c>
      <c r="F55" s="13">
        <f>F54+F53</f>
        <v>0</v>
      </c>
    </row>
    <row r="56" spans="1:6" ht="15.75" thickTop="1" x14ac:dyDescent="0.2"/>
    <row r="57" spans="1:6" s="25" customFormat="1" ht="409.5" hidden="1" customHeight="1" thickTop="1" thickBot="1" x14ac:dyDescent="0.3">
      <c r="A57" s="23" t="s">
        <v>21</v>
      </c>
      <c r="B57" s="24"/>
      <c r="F57" s="26"/>
    </row>
    <row r="58" spans="1:6" hidden="1" x14ac:dyDescent="0.2"/>
    <row r="59" spans="1:6" ht="255.75" hidden="1" customHeight="1" x14ac:dyDescent="0.2">
      <c r="A59" s="14" t="s">
        <v>11</v>
      </c>
    </row>
    <row r="60" spans="1:6" ht="15.75" hidden="1" x14ac:dyDescent="0.2">
      <c r="A60" s="14"/>
    </row>
    <row r="61" spans="1:6" ht="15.75" hidden="1" x14ac:dyDescent="0.2">
      <c r="A61" s="14" t="s">
        <v>10</v>
      </c>
    </row>
    <row r="62" spans="1:6" hidden="1" x14ac:dyDescent="0.2"/>
    <row r="63" spans="1:6" hidden="1" x14ac:dyDescent="0.2"/>
  </sheetData>
  <mergeCells count="3">
    <mergeCell ref="A1:F2"/>
    <mergeCell ref="A3:F3"/>
    <mergeCell ref="C4:F4"/>
  </mergeCells>
  <phoneticPr fontId="2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105" fitToWidth="0" fitToHeight="0" orientation="portrait" r:id="rId1"/>
  <headerFooter>
    <oddFooter>&amp;L&amp;D&amp;R&amp;P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CVP</vt:lpstr>
      <vt:lpstr>CVP!Impression_des_titres</vt:lpstr>
      <vt:lpstr>CVP!Zone_d_impression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FRUSTIE</dc:creator>
  <cp:lastModifiedBy>Guillaume CHASLIN</cp:lastModifiedBy>
  <cp:lastPrinted>2023-09-24T16:38:33Z</cp:lastPrinted>
  <dcterms:created xsi:type="dcterms:W3CDTF">2000-09-21T08:00:08Z</dcterms:created>
  <dcterms:modified xsi:type="dcterms:W3CDTF">2025-03-28T16:13:12Z</dcterms:modified>
</cp:coreProperties>
</file>