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Z:\75-520 DCE post 2024_Phase 3a\DCE_CHVT-Rendu\DPGF-BPU\"/>
    </mc:Choice>
  </mc:AlternateContent>
  <xr:revisionPtr revIDLastSave="0" documentId="13_ncr:1_{E99528D6-F887-445E-8427-9FF94D4B845B}" xr6:coauthVersionLast="47" xr6:coauthVersionMax="47" xr10:uidLastSave="{00000000-0000-0000-0000-000000000000}"/>
  <bookViews>
    <workbookView xWindow="-23385" yWindow="975" windowWidth="21600" windowHeight="11385" tabRatio="900" xr2:uid="{953EA27D-63D0-4109-AE35-FDB7FD283B9D}"/>
  </bookViews>
  <sheets>
    <sheet name="LOT 31 AMIANTE" sheetId="19" r:id="rId1"/>
  </sheets>
  <definedNames>
    <definedName name="_" localSheetId="0">'LOT 31 AMIANTE'!#REF!</definedName>
    <definedName name="_">#REF!</definedName>
    <definedName name="__REP1" localSheetId="0">'LOT 31 AMIANTE'!#REF!</definedName>
    <definedName name="__REP1">#REF!</definedName>
    <definedName name="__REP2" localSheetId="0">'LOT 31 AMIANTE'!#REF!</definedName>
    <definedName name="__REP2">#REF!</definedName>
    <definedName name="__REP3" localSheetId="0">'LOT 31 AMIANTE'!#REF!</definedName>
    <definedName name="__REP3">#REF!</definedName>
    <definedName name="__REP4" localSheetId="0">'LOT 31 AMIANTE'!#REF!</definedName>
    <definedName name="__REP4">#REF!</definedName>
    <definedName name="__rep5" localSheetId="0">'LOT 31 AMIANTE'!#REF!</definedName>
    <definedName name="__rep5">#REF!</definedName>
    <definedName name="__rep6" localSheetId="0">'LOT 31 AMIANTE'!#REF!</definedName>
    <definedName name="__rep6">#REF!</definedName>
    <definedName name="__rep7" localSheetId="0">'LOT 31 AMIANTE'!#REF!</definedName>
    <definedName name="__rep7">#REF!</definedName>
    <definedName name="_xlnm.Print_Titles" localSheetId="0">'LOT 31 AMIANTE'!$1:$2</definedName>
    <definedName name="_xlnm.Print_Area" localSheetId="0">'LOT 31 AMIANTE'!$A$1:$I$141</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46" i="19" l="1"/>
  <c r="B181" i="19"/>
  <c r="B130" i="19"/>
  <c r="B96" i="19"/>
  <c r="B80" i="19"/>
  <c r="B141" i="19" s="1"/>
  <c r="B157" i="19" s="1"/>
  <c r="B192" i="19" s="1"/>
  <c r="B208" i="19" s="1"/>
  <c r="B257" i="19" s="1"/>
  <c r="B286" i="19" s="1"/>
  <c r="B298" i="19" s="1"/>
  <c r="B22" i="19"/>
  <c r="B27" i="19" s="1"/>
  <c r="B32" i="19" s="1"/>
  <c r="B34" i="19" s="1"/>
  <c r="I8" i="19"/>
  <c r="H11" i="19"/>
  <c r="H12" i="19"/>
  <c r="H13" i="19"/>
  <c r="H14" i="19"/>
  <c r="H15" i="19"/>
  <c r="H16" i="19"/>
  <c r="H17" i="19"/>
  <c r="H18" i="19"/>
  <c r="H19" i="19"/>
  <c r="H20" i="19"/>
  <c r="H21" i="19"/>
  <c r="H22" i="19"/>
  <c r="H23" i="19"/>
  <c r="H24" i="19"/>
  <c r="H25" i="19"/>
  <c r="H26" i="19"/>
  <c r="H27" i="19"/>
  <c r="H28" i="19"/>
  <c r="H29" i="19"/>
  <c r="H30" i="19"/>
  <c r="H31" i="19"/>
  <c r="H32" i="19"/>
  <c r="H33" i="19"/>
  <c r="H34" i="19"/>
  <c r="H35" i="19"/>
  <c r="H36" i="19"/>
  <c r="H37" i="19"/>
  <c r="H38" i="19"/>
  <c r="H39" i="19"/>
  <c r="H40" i="19"/>
  <c r="H41" i="19"/>
  <c r="H42" i="19"/>
  <c r="H43" i="19"/>
  <c r="H44" i="19"/>
  <c r="H45" i="19"/>
  <c r="H46" i="19"/>
  <c r="H47" i="19"/>
  <c r="H48" i="19"/>
  <c r="H49" i="19"/>
  <c r="H50" i="19"/>
  <c r="H51" i="19"/>
  <c r="H52" i="19"/>
  <c r="H53" i="19"/>
  <c r="H54" i="19"/>
  <c r="H55" i="19"/>
  <c r="H56" i="19"/>
  <c r="H57" i="19"/>
  <c r="H58" i="19"/>
  <c r="H59" i="19"/>
  <c r="H60" i="19"/>
  <c r="H61" i="19"/>
  <c r="H62" i="19"/>
  <c r="H63" i="19"/>
  <c r="H64" i="19"/>
  <c r="H65" i="19"/>
  <c r="H66" i="19"/>
  <c r="H67" i="19"/>
  <c r="H68" i="19"/>
  <c r="H69" i="19"/>
  <c r="H70" i="19"/>
  <c r="H71" i="19"/>
  <c r="H72" i="19"/>
  <c r="H73" i="19"/>
  <c r="H74" i="19"/>
  <c r="H75" i="19"/>
  <c r="H76" i="19"/>
  <c r="H77" i="19"/>
  <c r="H78" i="19"/>
  <c r="H79" i="19"/>
  <c r="H80" i="19"/>
  <c r="H81" i="19"/>
  <c r="H82" i="19"/>
  <c r="H83" i="19"/>
  <c r="H84" i="19"/>
  <c r="H85" i="19"/>
  <c r="H86" i="19"/>
  <c r="H87" i="19"/>
  <c r="H88" i="19"/>
  <c r="H89" i="19"/>
  <c r="H90" i="19"/>
  <c r="H91" i="19"/>
  <c r="H92" i="19"/>
  <c r="H93" i="19"/>
  <c r="H94" i="19"/>
  <c r="H95" i="19"/>
  <c r="H96" i="19"/>
  <c r="H97" i="19"/>
  <c r="H98" i="19"/>
  <c r="H99" i="19"/>
  <c r="H100" i="19"/>
  <c r="H101" i="19"/>
  <c r="H102" i="19"/>
  <c r="H103" i="19"/>
  <c r="H104" i="19"/>
  <c r="H105" i="19"/>
  <c r="H106" i="19"/>
  <c r="H107" i="19"/>
  <c r="H108" i="19"/>
  <c r="H109" i="19"/>
  <c r="H110" i="19"/>
  <c r="H111" i="19"/>
  <c r="H112" i="19"/>
  <c r="H113" i="19"/>
  <c r="H114" i="19"/>
  <c r="H115" i="19"/>
  <c r="H10" i="19"/>
  <c r="A137" i="19" l="1"/>
  <c r="A136" i="19"/>
  <c r="A135" i="19"/>
  <c r="A134" i="19"/>
  <c r="A133" i="19"/>
  <c r="C140" i="19"/>
  <c r="H132" i="19" l="1"/>
  <c r="A139" i="19" l="1"/>
  <c r="H126" i="19"/>
  <c r="A11" i="19" l="1"/>
  <c r="A12" i="19"/>
  <c r="A3" i="19"/>
  <c r="A4" i="19"/>
  <c r="A5" i="19"/>
  <c r="A6" i="19"/>
  <c r="A7" i="19"/>
  <c r="A8" i="19"/>
  <c r="A9" i="19"/>
  <c r="A16" i="19"/>
  <c r="A17" i="19"/>
  <c r="A21" i="19"/>
  <c r="A22" i="19"/>
  <c r="A26" i="19"/>
  <c r="A28" i="19"/>
  <c r="A30" i="19"/>
  <c r="A31" i="19"/>
  <c r="A32" i="19"/>
  <c r="A55" i="19"/>
  <c r="A57" i="19"/>
  <c r="A59" i="19"/>
  <c r="A61" i="19"/>
  <c r="A63" i="19"/>
  <c r="A65" i="19"/>
  <c r="A66" i="19"/>
  <c r="A68" i="19"/>
  <c r="A70" i="19"/>
  <c r="A72" i="19"/>
  <c r="A76" i="19"/>
  <c r="A77" i="19"/>
  <c r="A78" i="19"/>
  <c r="A79" i="19"/>
  <c r="A81" i="19"/>
  <c r="A83" i="19"/>
  <c r="A85" i="19"/>
  <c r="A87" i="19"/>
  <c r="A89" i="19"/>
  <c r="A93" i="19"/>
  <c r="A94" i="19"/>
  <c r="A95" i="19"/>
  <c r="A96" i="19"/>
  <c r="A98" i="19"/>
  <c r="A100" i="19"/>
  <c r="A102" i="19"/>
  <c r="A103" i="19"/>
  <c r="A105" i="19"/>
  <c r="A107" i="19"/>
  <c r="A109" i="19"/>
  <c r="A111" i="19"/>
  <c r="A33" i="19"/>
  <c r="A34" i="19"/>
  <c r="A35" i="19"/>
  <c r="A37" i="19"/>
  <c r="A39" i="19"/>
  <c r="A41" i="19"/>
  <c r="A42" i="19"/>
  <c r="A44" i="19"/>
  <c r="A46" i="19"/>
  <c r="A48" i="19"/>
  <c r="A52" i="19"/>
  <c r="A53" i="19"/>
  <c r="A54" i="19"/>
  <c r="A124" i="19"/>
  <c r="C123" i="19"/>
  <c r="A123" i="19"/>
  <c r="A122" i="19"/>
  <c r="A121" i="19"/>
  <c r="A120" i="19"/>
  <c r="C118" i="19"/>
  <c r="H5" i="19"/>
  <c r="H4" i="19"/>
  <c r="H3" i="19"/>
  <c r="A10" i="19" l="1"/>
  <c r="A13" i="19" s="1"/>
  <c r="A14" i="19" s="1"/>
  <c r="A15" i="19" l="1"/>
  <c r="A18" i="19" s="1"/>
  <c r="A19" i="19" s="1"/>
  <c r="I34" i="19" l="1"/>
  <c r="H138" i="19"/>
  <c r="I78" i="19"/>
  <c r="I54" i="19"/>
  <c r="A20" i="19"/>
  <c r="A23" i="19" l="1"/>
  <c r="A24" i="19" s="1"/>
  <c r="I127" i="19"/>
  <c r="I140" i="19" s="1"/>
  <c r="H140" i="19"/>
  <c r="I95" i="19" l="1"/>
  <c r="A25" i="19"/>
  <c r="A27" i="19" l="1"/>
  <c r="A29" i="19" s="1"/>
  <c r="I118" i="19" l="1"/>
  <c r="I120" i="19" s="1"/>
  <c r="A36" i="19"/>
  <c r="A38" i="19" s="1"/>
  <c r="I123" i="19" l="1"/>
  <c r="A40" i="19"/>
  <c r="A43" i="19" s="1"/>
  <c r="A45" i="19" s="1"/>
  <c r="A47" i="19" s="1"/>
  <c r="A49" i="19" s="1"/>
  <c r="A51" i="19" s="1"/>
  <c r="A56" i="19" s="1"/>
  <c r="A58" i="19" s="1"/>
  <c r="A60" i="19" s="1"/>
  <c r="A62" i="19" s="1"/>
  <c r="A64" i="19" s="1"/>
  <c r="A67" i="19" s="1"/>
  <c r="A69" i="19" s="1"/>
  <c r="A71" i="19" s="1"/>
  <c r="A73" i="19" s="1"/>
  <c r="A75" i="19" s="1"/>
  <c r="A80" i="19" s="1"/>
  <c r="A82" i="19" s="1"/>
  <c r="A84" i="19" s="1"/>
  <c r="A86" i="19" s="1"/>
  <c r="A88" i="19" s="1"/>
  <c r="A90" i="19" s="1"/>
  <c r="A92" i="19" s="1"/>
  <c r="A97" i="19" s="1"/>
  <c r="A99" i="19" s="1"/>
  <c r="A101" i="19" s="1"/>
  <c r="A104" i="19" s="1"/>
  <c r="A106" i="19" s="1"/>
  <c r="A108" i="19" s="1"/>
  <c r="A110" i="19" s="1"/>
  <c r="A112" i="19" s="1"/>
  <c r="A114" i="19" s="1"/>
  <c r="A132" i="19" s="1"/>
  <c r="A138" i="19" s="1"/>
</calcChain>
</file>

<file path=xl/sharedStrings.xml><?xml version="1.0" encoding="utf-8"?>
<sst xmlns="http://schemas.openxmlformats.org/spreadsheetml/2006/main" count="132" uniqueCount="60">
  <si>
    <t>U</t>
  </si>
  <si>
    <t>Ens</t>
  </si>
  <si>
    <t>ml</t>
  </si>
  <si>
    <t>m²</t>
  </si>
  <si>
    <t>N° Art.</t>
  </si>
  <si>
    <t>DÉSIGNATION DES OUVRAGES</t>
  </si>
  <si>
    <t>Unit.</t>
  </si>
  <si>
    <t>Prix Unitaires</t>
  </si>
  <si>
    <t xml:space="preserve">T.V.A. 20 %   </t>
  </si>
  <si>
    <t>….............................................................................................................................</t>
  </si>
  <si>
    <t>RESTAURATION DES ÉLÉVATIONS (GOUTTEREAUX NIVEAU CHAPELLE, RÉSERVES, TRIBUNES ET BAIES HAUTES) ET DES ARCS BOUTANTS (VOLÉES ET CULÉES)</t>
  </si>
  <si>
    <t>- Fourniture et mise en œuvre</t>
  </si>
  <si>
    <t xml:space="preserve">- Dépose et évacuation </t>
  </si>
  <si>
    <t>…................................................................................................................................</t>
  </si>
  <si>
    <t>Gestion des déchets en centre de traitement autorisé via FID (Fiche d’Identification Déchets) signé par la MOA, CAP (Certificat d’Acceptation Préalable) et BSDA (Bordereaux de Suivi des Déchets d’Amiante)</t>
  </si>
  <si>
    <t>Métrologie pendant les travaux, conformément à une stratégie d’échantillonnage préalablement définie par un laboratoire accrédité COFRAC</t>
  </si>
  <si>
    <t>Mesures de fin travaux et autocontrôle permettant d’acter le retrait des matériaux amiantés</t>
  </si>
  <si>
    <t>Travaux préparatoires</t>
  </si>
  <si>
    <t>L’aménagement d’une zone de stockage des déchets d’amiante</t>
  </si>
  <si>
    <t>Travaux d'accompagnement à la dépose des vitraux</t>
  </si>
  <si>
    <t>Cas de figure n°1 : Calfeutrement amianté : baies 109, 117, 110 et 112</t>
  </si>
  <si>
    <t>Réalisation de confinement étanche des échafaudages intérieurs et extérieurs au droit de l'ensemble des baies compris UMD intérieure et extérieure</t>
  </si>
  <si>
    <t>- Purge de l’ensemble des calfeutrements, intérieurs et extérieurs, en mortier de chaux amiantés ;</t>
  </si>
  <si>
    <t>- Nettoyage fin des maçonneries, aspirations des débris des calfeutrements et tout autre résidus présent dans la zone</t>
  </si>
  <si>
    <t>Après dépose des panneaux :</t>
  </si>
  <si>
    <t>Cas de figure n°2 : mastic vitrier amianté : baies 116 et 102</t>
  </si>
  <si>
    <t>- Nettoyage fin des maçonneries, aspirations des débris des calfeutrements et tout autre résidus présent dans la zone baie 116</t>
  </si>
  <si>
    <t xml:space="preserve">Retrait des restes de mastic de pose amianté subsistant sur panneaux déposés, dans la salle blanche </t>
  </si>
  <si>
    <t>- Purge de l’ensemble des calfeutrements, intérieurs et extérieurs, en mortier de chaux amiantés ; compris conditionnement et transport des panneaux dans la salle blanche</t>
  </si>
  <si>
    <t>Travaux d'accompagnement au lot 11 pour la dépose des vitraux en condition amiante compris conditionnement et transport dans la salle blanche</t>
  </si>
  <si>
    <t>DELAIS??</t>
  </si>
  <si>
    <t>- Location mensuelle, entretien et nettoyage quotidien (provision sur 7 mois)</t>
  </si>
  <si>
    <t>mois</t>
  </si>
  <si>
    <t>Dépose des confinements et évacuation suivant plan de retrait</t>
  </si>
  <si>
    <t xml:space="preserve">Dépose des confinements et évacuation </t>
  </si>
  <si>
    <t xml:space="preserve">Remise en état après dépose des installations de la salle blanche et des différents SAS </t>
  </si>
  <si>
    <t xml:space="preserve">Mise en œuvre de SAS de décontamination à 3 compartiments pour matériel et matériaux </t>
  </si>
  <si>
    <t>Travaux d'accompagnement au lot 11 pour la dépose du vitrail en condition amiante baie 116 calfeutrement amianté</t>
  </si>
  <si>
    <t>Travaux d'accompagnement au lot 11 pour la dépose du vitrail en condition amiante baie 102 mastic de pose amianté compris conditionnement et transport dans la salle blanche</t>
  </si>
  <si>
    <t>Travaux d'accompagnement au lot 11 pour le dessertissage des baies 116 et 102 en condition amiante dans la salle blanche</t>
  </si>
  <si>
    <t>Mise en place d’une salle blanche confinée sous dépression sur site pour permettre le retrait des matériaux amiantés par le maître verrier en milieu sécurisé compris raccordement, d'un groupe électrogène de secoure et zone de récupération en sortie de SAS</t>
  </si>
  <si>
    <t>LOT 31 Chvt - TRAITEMENT AMIANTE</t>
  </si>
  <si>
    <t>Baies : 130, 132, 134, 136, 138, 140, 141, 142.</t>
  </si>
  <si>
    <t>TRAVAUX DE REPOSE DES VITRAUX DES TRIBUNES DE LA NEF</t>
  </si>
  <si>
    <t>TRAVAUX DE REPOSE DES VITRAUX NEF NORD ET SUD A REZ DE CHAUSSEE</t>
  </si>
  <si>
    <t>Baies 23, 24, 37 et 38</t>
  </si>
  <si>
    <t>Rédaction d’un plan de retrait des matériaux amiantés précisant le processus de retrait (suivant le mode opératoire du maître verrier) établissement d'un PPSPS, une stratégie d’échantillonnage, les CAP (Certificats d’Acceptation Préalable) et BSDA
(Bordereaux de Suivi des Déchets d’Amiante) pour les déchets ainsi que tout démarché administrative nécessaire auprès des organismes de contrôle, plateforme Track déchets et Démat@miante »</t>
  </si>
  <si>
    <t xml:space="preserve">Mise en œuvre de deux SAS de décontamination à 5 compartiments pour personnel </t>
  </si>
  <si>
    <t xml:space="preserve">Réalisation de confinement étanche des échafaudages intérieurs et extérieurs au droit de l'ensemble des baies </t>
  </si>
  <si>
    <t>Réalisation de confinement étanche des échafaudages intérieurs et extérieurs au droit de l'ensemble des baies</t>
  </si>
  <si>
    <t>Cas de figure n°3 : mastic de pose : baies 119, 121 et 102,</t>
  </si>
  <si>
    <t>Cas de figure n°4 : calfeutrement et mastic de pose : baies 107, 111, 113 et 115 au nord, 114, 116, 118, et 120 au Sud</t>
  </si>
  <si>
    <t>Quantités
MOE</t>
  </si>
  <si>
    <t>Quantités
proposées par l'entreprise</t>
  </si>
  <si>
    <t>Montant HT par poste</t>
  </si>
  <si>
    <t>Montant HT récapitulatif</t>
  </si>
  <si>
    <t xml:space="preserve">N° Art CCTP </t>
  </si>
  <si>
    <t>3.01.01</t>
  </si>
  <si>
    <t>3.01.04</t>
  </si>
  <si>
    <t xml:space="preserve">TRANCHE OPTIONELLE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</si>
</sst>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F_-;\-* #,##0.00\ _F_-;_-* &quot;-&quot;??\ _F_-;_-@_-"/>
    <numFmt numFmtId="165" formatCode="_-* #,##0.00\ [$€]_-;\-* #,##0.00\ [$€]_-;_-* &quot;-&quot;??\ [$€]_-;_-@_-"/>
    <numFmt numFmtId="166" formatCode="#,##0.00_ ;\-#,##0.00\ "/>
    <numFmt numFmtId="167" formatCode="_-* #,##0.00\ _€_-;\-* #,##0.00\ _€_-;_-* &quot;-&quot;??\ _€_-;_-@_-"/>
  </numFmts>
  <fonts count="16" x14ac:knownFonts="1">
    <font>
      <sz val="10"/>
      <name val="Arial"/>
    </font>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b/>
      <sz val="10"/>
      <name val="Arial"/>
      <family val="2"/>
    </font>
    <font>
      <sz val="10"/>
      <color theme="1"/>
      <name val="Arial"/>
      <family val="2"/>
    </font>
    <font>
      <b/>
      <sz val="10"/>
      <color theme="1"/>
      <name val="Arial"/>
      <family val="2"/>
    </font>
    <font>
      <sz val="9"/>
      <name val="Arial"/>
      <family val="2"/>
    </font>
    <font>
      <b/>
      <sz val="11"/>
      <name val="Arial"/>
      <family val="2"/>
    </font>
    <font>
      <sz val="12"/>
      <color rgb="FFFF0000"/>
      <name val="Arial"/>
      <family val="2"/>
    </font>
    <font>
      <b/>
      <sz val="16"/>
      <color rgb="FFFF0000"/>
      <name val="Arial"/>
      <family val="2"/>
    </font>
    <font>
      <b/>
      <u/>
      <sz val="11"/>
      <color theme="1"/>
      <name val="Arial"/>
      <family val="2"/>
    </font>
  </fonts>
  <fills count="3">
    <fill>
      <patternFill patternType="none"/>
    </fill>
    <fill>
      <patternFill patternType="gray125"/>
    </fill>
    <fill>
      <patternFill patternType="solid">
        <fgColor theme="0" tint="-0.14999847407452621"/>
        <bgColor indexed="64"/>
      </patternFill>
    </fill>
  </fills>
  <borders count="18">
    <border>
      <left/>
      <right/>
      <top/>
      <bottom/>
      <diagonal/>
    </border>
    <border>
      <left style="thin">
        <color auto="1"/>
      </left>
      <right style="thin">
        <color auto="1"/>
      </right>
      <top/>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diagonal/>
    </border>
    <border>
      <left style="thin">
        <color indexed="64"/>
      </left>
      <right style="thin">
        <color indexed="64"/>
      </right>
      <top style="thin">
        <color indexed="64"/>
      </top>
      <bottom style="thin">
        <color indexed="64"/>
      </bottom>
      <diagonal/>
    </border>
    <border>
      <left/>
      <right style="thin">
        <color auto="1"/>
      </right>
      <top/>
      <bottom/>
      <diagonal/>
    </border>
    <border>
      <left/>
      <right/>
      <top style="thin">
        <color auto="1"/>
      </top>
      <bottom/>
      <diagonal/>
    </border>
    <border>
      <left/>
      <right style="thin">
        <color auto="1"/>
      </right>
      <top style="thin">
        <color auto="1"/>
      </top>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right/>
      <top/>
      <bottom style="double">
        <color indexed="64"/>
      </bottom>
      <diagonal/>
    </border>
    <border>
      <left/>
      <right/>
      <top/>
      <bottom style="thin">
        <color indexed="64"/>
      </bottom>
      <diagonal/>
    </border>
    <border>
      <left style="thin">
        <color auto="1"/>
      </left>
      <right style="thin">
        <color auto="1"/>
      </right>
      <top style="thin">
        <color indexed="64"/>
      </top>
      <bottom style="double">
        <color indexed="64"/>
      </bottom>
      <diagonal/>
    </border>
    <border>
      <left/>
      <right style="thin">
        <color auto="1"/>
      </right>
      <top/>
      <bottom style="thin">
        <color auto="1"/>
      </bottom>
      <diagonal/>
    </border>
    <border>
      <left style="thin">
        <color indexed="64"/>
      </left>
      <right/>
      <top/>
      <bottom style="thin">
        <color indexed="64"/>
      </bottom>
      <diagonal/>
    </border>
  </borders>
  <cellStyleXfs count="42">
    <xf numFmtId="0" fontId="0" fillId="0" borderId="0"/>
    <xf numFmtId="164" fontId="6" fillId="0" borderId="0" applyFont="0" applyFill="0" applyBorder="0" applyAlignment="0" applyProtection="0"/>
    <xf numFmtId="0" fontId="6" fillId="0" borderId="0"/>
    <xf numFmtId="0" fontId="5" fillId="0" borderId="0"/>
    <xf numFmtId="0" fontId="4" fillId="0" borderId="0"/>
    <xf numFmtId="0" fontId="3" fillId="0" borderId="0"/>
    <xf numFmtId="0" fontId="6" fillId="0" borderId="0"/>
    <xf numFmtId="164" fontId="6" fillId="0" borderId="0" applyFont="0" applyFill="0" applyBorder="0" applyAlignment="0" applyProtection="0"/>
    <xf numFmtId="0" fontId="3" fillId="0" borderId="0"/>
    <xf numFmtId="9" fontId="6" fillId="0" borderId="0" applyFont="0" applyFill="0" applyBorder="0" applyAlignment="0" applyProtection="0"/>
    <xf numFmtId="0" fontId="3" fillId="0" borderId="0"/>
    <xf numFmtId="0" fontId="3" fillId="0" borderId="0"/>
    <xf numFmtId="9" fontId="6" fillId="0" borderId="0" applyFont="0" applyFill="0" applyBorder="0" applyAlignment="0" applyProtection="0"/>
    <xf numFmtId="0" fontId="3" fillId="0" borderId="0"/>
    <xf numFmtId="0" fontId="3" fillId="0" borderId="0"/>
    <xf numFmtId="0" fontId="3" fillId="0" borderId="0"/>
    <xf numFmtId="4" fontId="6" fillId="0" borderId="0" applyBorder="0">
      <alignment horizontal="center"/>
    </xf>
    <xf numFmtId="0" fontId="6" fillId="0" borderId="0" applyBorder="0">
      <alignment horizontal="center" wrapText="1" shrinkToFit="1"/>
    </xf>
    <xf numFmtId="1" fontId="6" fillId="0" borderId="0" applyBorder="0">
      <alignment horizontal="center"/>
    </xf>
    <xf numFmtId="0" fontId="8" fillId="0" borderId="0">
      <alignment horizontal="left" wrapText="1" indent="1" shrinkToFit="1"/>
    </xf>
    <xf numFmtId="0" fontId="3" fillId="0" borderId="0"/>
    <xf numFmtId="0" fontId="3" fillId="0" borderId="0"/>
    <xf numFmtId="0" fontId="3" fillId="0" borderId="0"/>
    <xf numFmtId="0" fontId="6" fillId="0" borderId="0"/>
    <xf numFmtId="165" fontId="6" fillId="0" borderId="0" applyFont="0" applyFill="0" applyBorder="0" applyAlignment="0" applyProtection="0"/>
    <xf numFmtId="0" fontId="6" fillId="0" borderId="0"/>
    <xf numFmtId="0" fontId="6" fillId="0" borderId="0"/>
    <xf numFmtId="0" fontId="2" fillId="0" borderId="0"/>
    <xf numFmtId="0" fontId="2" fillId="0" borderId="0"/>
    <xf numFmtId="0" fontId="2" fillId="0" borderId="0"/>
    <xf numFmtId="0" fontId="2" fillId="0" borderId="0"/>
    <xf numFmtId="167" fontId="6"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118">
    <xf numFmtId="0" fontId="0" fillId="0" borderId="0" xfId="0"/>
    <xf numFmtId="0" fontId="8" fillId="0" borderId="0" xfId="0" applyFont="1"/>
    <xf numFmtId="4" fontId="8" fillId="0" borderId="1" xfId="0" applyNumberFormat="1" applyFont="1" applyBorder="1" applyAlignment="1">
      <alignment horizontal="center"/>
    </xf>
    <xf numFmtId="4" fontId="6" fillId="0" borderId="1" xfId="0" applyNumberFormat="1" applyFont="1" applyBorder="1" applyAlignment="1">
      <alignment horizontal="center"/>
    </xf>
    <xf numFmtId="0" fontId="6" fillId="0" borderId="1" xfId="0" applyFont="1" applyBorder="1" applyAlignment="1">
      <alignment horizontal="center"/>
    </xf>
    <xf numFmtId="0" fontId="6" fillId="0" borderId="0" xfId="0" applyFont="1"/>
    <xf numFmtId="4" fontId="6" fillId="0" borderId="1" xfId="0" applyNumberFormat="1" applyFont="1" applyBorder="1" applyAlignment="1">
      <alignment horizontal="center" wrapText="1"/>
    </xf>
    <xf numFmtId="164" fontId="6" fillId="0" borderId="1" xfId="1" applyFont="1" applyBorder="1" applyAlignment="1">
      <alignment horizontal="center"/>
    </xf>
    <xf numFmtId="0" fontId="6" fillId="0" borderId="0" xfId="0" applyFont="1" applyAlignment="1">
      <alignment horizontal="justify" vertical="center" wrapText="1"/>
    </xf>
    <xf numFmtId="0" fontId="6" fillId="0" borderId="0" xfId="0" applyFont="1" applyAlignment="1">
      <alignment horizontal="center"/>
    </xf>
    <xf numFmtId="4" fontId="6" fillId="0" borderId="0" xfId="0" applyNumberFormat="1" applyFont="1" applyAlignment="1">
      <alignment horizontal="center"/>
    </xf>
    <xf numFmtId="4" fontId="8" fillId="0" borderId="0" xfId="0" applyNumberFormat="1" applyFont="1" applyAlignment="1">
      <alignment horizontal="center"/>
    </xf>
    <xf numFmtId="0" fontId="11" fillId="0" borderId="0" xfId="0" applyFont="1"/>
    <xf numFmtId="0" fontId="8" fillId="2" borderId="6" xfId="0" applyFont="1" applyFill="1" applyBorder="1" applyAlignment="1">
      <alignment horizontal="center" vertical="center" wrapText="1"/>
    </xf>
    <xf numFmtId="0" fontId="8" fillId="0" borderId="3" xfId="0" applyFont="1" applyBorder="1" applyAlignment="1">
      <alignment horizontal="center" wrapText="1"/>
    </xf>
    <xf numFmtId="0" fontId="6" fillId="0" borderId="1" xfId="0" applyFont="1" applyBorder="1" applyAlignment="1">
      <alignment horizontal="left" vertical="center" wrapText="1" indent="1"/>
    </xf>
    <xf numFmtId="0" fontId="11" fillId="0" borderId="1" xfId="25" applyFont="1" applyBorder="1" applyAlignment="1">
      <alignment horizontal="center" wrapText="1"/>
    </xf>
    <xf numFmtId="0" fontId="8" fillId="0" borderId="0" xfId="0" applyFont="1" applyAlignment="1">
      <alignment horizontal="center"/>
    </xf>
    <xf numFmtId="49" fontId="8" fillId="2" borderId="6" xfId="19" applyNumberFormat="1" applyFill="1" applyBorder="1" applyAlignment="1">
      <alignment horizontal="center" vertical="center" wrapText="1"/>
    </xf>
    <xf numFmtId="0" fontId="8" fillId="2" borderId="6" xfId="17" applyFont="1" applyFill="1" applyBorder="1" applyAlignment="1">
      <alignment horizontal="center" vertical="center" wrapText="1" shrinkToFit="1"/>
    </xf>
    <xf numFmtId="164" fontId="8" fillId="2" borderId="6" xfId="1" applyFont="1" applyFill="1" applyBorder="1" applyAlignment="1">
      <alignment horizontal="center" vertical="center"/>
    </xf>
    <xf numFmtId="0" fontId="6" fillId="0" borderId="0" xfId="19" applyFont="1" applyAlignment="1">
      <alignment horizontal="center"/>
    </xf>
    <xf numFmtId="0" fontId="8" fillId="0" borderId="7" xfId="19" applyBorder="1" applyAlignment="1">
      <alignment horizontal="right" vertical="center" wrapText="1" indent="1"/>
    </xf>
    <xf numFmtId="164" fontId="8" fillId="0" borderId="1" xfId="1" applyFont="1" applyBorder="1" applyAlignment="1" applyProtection="1">
      <alignment horizontal="center"/>
      <protection locked="0"/>
    </xf>
    <xf numFmtId="0" fontId="8" fillId="0" borderId="7" xfId="19" applyBorder="1" applyAlignment="1">
      <alignment horizontal="right" vertical="center" wrapText="1" indent="1" shrinkToFit="1"/>
    </xf>
    <xf numFmtId="164" fontId="6" fillId="0" borderId="4" xfId="1" applyFont="1" applyBorder="1" applyAlignment="1" applyProtection="1">
      <alignment horizontal="center"/>
      <protection locked="0"/>
    </xf>
    <xf numFmtId="0" fontId="6" fillId="0" borderId="7" xfId="19" applyFont="1" applyBorder="1" applyAlignment="1">
      <alignment horizontal="right" vertical="center" wrapText="1" indent="1"/>
    </xf>
    <xf numFmtId="164" fontId="6" fillId="0" borderId="3" xfId="1" applyFont="1" applyBorder="1" applyAlignment="1" applyProtection="1">
      <alignment horizontal="center"/>
      <protection locked="0"/>
    </xf>
    <xf numFmtId="0" fontId="12" fillId="0" borderId="11" xfId="19" applyFont="1" applyBorder="1" applyAlignment="1">
      <alignment horizontal="right" vertical="center" wrapText="1" indent="1"/>
    </xf>
    <xf numFmtId="164" fontId="8" fillId="0" borderId="12" xfId="1" applyFont="1" applyBorder="1" applyAlignment="1" applyProtection="1">
      <alignment horizontal="center"/>
      <protection locked="0"/>
    </xf>
    <xf numFmtId="0" fontId="11" fillId="0" borderId="2" xfId="25" applyFont="1" applyBorder="1" applyAlignment="1">
      <alignment horizontal="center" wrapText="1"/>
    </xf>
    <xf numFmtId="0" fontId="11" fillId="0" borderId="5" xfId="25" applyFont="1" applyBorder="1" applyAlignment="1">
      <alignment horizontal="center" wrapText="1"/>
    </xf>
    <xf numFmtId="0" fontId="6" fillId="0" borderId="9" xfId="0" applyFont="1" applyBorder="1" applyAlignment="1">
      <alignment horizontal="justify" vertical="center" wrapText="1"/>
    </xf>
    <xf numFmtId="164" fontId="8" fillId="0" borderId="3" xfId="1" applyFont="1" applyBorder="1" applyAlignment="1">
      <alignment horizontal="center"/>
    </xf>
    <xf numFmtId="0" fontId="11" fillId="0" borderId="1" xfId="25" applyFont="1" applyBorder="1" applyAlignment="1">
      <alignment horizontal="center" vertical="top" wrapText="1"/>
    </xf>
    <xf numFmtId="0" fontId="9" fillId="0" borderId="1" xfId="2" applyFont="1" applyBorder="1" applyAlignment="1">
      <alignment horizontal="center"/>
    </xf>
    <xf numFmtId="3" fontId="9" fillId="0" borderId="1" xfId="2" applyNumberFormat="1" applyFont="1" applyBorder="1" applyAlignment="1">
      <alignment horizontal="center"/>
    </xf>
    <xf numFmtId="164" fontId="6" fillId="0" borderId="1" xfId="1" applyFont="1" applyBorder="1" applyAlignment="1"/>
    <xf numFmtId="4" fontId="8" fillId="0" borderId="1" xfId="0" applyNumberFormat="1" applyFont="1" applyBorder="1" applyAlignment="1">
      <alignment horizontal="right"/>
    </xf>
    <xf numFmtId="164" fontId="6" fillId="0" borderId="1" xfId="1" applyFont="1" applyFill="1" applyBorder="1" applyAlignment="1"/>
    <xf numFmtId="164" fontId="8" fillId="0" borderId="1" xfId="1" applyFont="1" applyBorder="1" applyAlignment="1" applyProtection="1">
      <alignment horizontal="center" vertical="center"/>
      <protection locked="0"/>
    </xf>
    <xf numFmtId="0" fontId="11" fillId="0" borderId="4" xfId="25" applyFont="1" applyBorder="1" applyAlignment="1">
      <alignment horizontal="center" vertical="top" wrapText="1"/>
    </xf>
    <xf numFmtId="4" fontId="9" fillId="0" borderId="1" xfId="2" applyNumberFormat="1" applyFont="1" applyBorder="1" applyAlignment="1">
      <alignment horizontal="center"/>
    </xf>
    <xf numFmtId="166" fontId="6" fillId="0" borderId="1" xfId="1" applyNumberFormat="1" applyFont="1" applyBorder="1" applyAlignment="1">
      <alignment horizontal="right" indent="1"/>
    </xf>
    <xf numFmtId="0" fontId="6" fillId="0" borderId="1" xfId="10" applyFont="1" applyBorder="1" applyAlignment="1">
      <alignment horizontal="justify" wrapText="1"/>
    </xf>
    <xf numFmtId="0" fontId="9" fillId="0" borderId="1" xfId="10" applyFont="1" applyBorder="1" applyAlignment="1">
      <alignment horizontal="left" wrapText="1" indent="2"/>
    </xf>
    <xf numFmtId="0" fontId="10" fillId="0" borderId="1" xfId="10" applyFont="1" applyBorder="1" applyAlignment="1">
      <alignment horizontal="left" wrapText="1" indent="2"/>
    </xf>
    <xf numFmtId="166" fontId="6" fillId="0" borderId="4" xfId="1" applyNumberFormat="1" applyFont="1" applyBorder="1" applyAlignment="1">
      <alignment horizontal="right" indent="1"/>
    </xf>
    <xf numFmtId="4" fontId="6" fillId="0" borderId="14" xfId="0" applyNumberFormat="1" applyFont="1" applyBorder="1"/>
    <xf numFmtId="166" fontId="6" fillId="0" borderId="1" xfId="1" applyNumberFormat="1" applyFont="1" applyBorder="1" applyAlignment="1">
      <alignment horizontal="right"/>
    </xf>
    <xf numFmtId="166" fontId="6" fillId="0" borderId="4" xfId="1" applyNumberFormat="1" applyFont="1" applyBorder="1" applyAlignment="1">
      <alignment horizontal="right"/>
    </xf>
    <xf numFmtId="164" fontId="6" fillId="0" borderId="4" xfId="1" applyFont="1" applyBorder="1" applyAlignment="1"/>
    <xf numFmtId="0" fontId="9" fillId="0" borderId="1" xfId="10" quotePrefix="1" applyFont="1" applyBorder="1" applyAlignment="1">
      <alignment horizontal="left" wrapText="1" indent="3"/>
    </xf>
    <xf numFmtId="0" fontId="10" fillId="0" borderId="4" xfId="10" applyFont="1" applyBorder="1" applyAlignment="1">
      <alignment horizontal="right" wrapText="1" indent="1"/>
    </xf>
    <xf numFmtId="0" fontId="9" fillId="0" borderId="4" xfId="2" applyFont="1" applyBorder="1" applyAlignment="1">
      <alignment horizontal="center"/>
    </xf>
    <xf numFmtId="3" fontId="9" fillId="0" borderId="4" xfId="2" applyNumberFormat="1" applyFont="1" applyBorder="1" applyAlignment="1">
      <alignment horizontal="center"/>
    </xf>
    <xf numFmtId="0" fontId="9" fillId="0" borderId="1" xfId="10" quotePrefix="1" applyFont="1" applyBorder="1" applyAlignment="1">
      <alignment horizontal="left" wrapText="1" indent="2"/>
    </xf>
    <xf numFmtId="0" fontId="6" fillId="0" borderId="0" xfId="2"/>
    <xf numFmtId="4" fontId="8" fillId="0" borderId="1" xfId="2" applyNumberFormat="1" applyFont="1" applyBorder="1" applyAlignment="1">
      <alignment horizontal="right"/>
    </xf>
    <xf numFmtId="0" fontId="11" fillId="0" borderId="0" xfId="2" applyFont="1"/>
    <xf numFmtId="0" fontId="13" fillId="0" borderId="0" xfId="2" applyFont="1"/>
    <xf numFmtId="0" fontId="6" fillId="0" borderId="5" xfId="0" applyFont="1" applyBorder="1" applyAlignment="1">
      <alignment horizontal="center"/>
    </xf>
    <xf numFmtId="0" fontId="6" fillId="0" borderId="10" xfId="0" applyFont="1" applyBorder="1" applyAlignment="1">
      <alignment horizontal="center"/>
    </xf>
    <xf numFmtId="0" fontId="9" fillId="0" borderId="1" xfId="28" quotePrefix="1" applyFont="1" applyBorder="1" applyAlignment="1">
      <alignment horizontal="left" wrapText="1" indent="4"/>
    </xf>
    <xf numFmtId="0" fontId="6" fillId="0" borderId="1" xfId="26" quotePrefix="1" applyBorder="1" applyAlignment="1">
      <alignment horizontal="left" wrapText="1" indent="4"/>
    </xf>
    <xf numFmtId="166" fontId="8" fillId="0" borderId="15" xfId="1" applyNumberFormat="1" applyFont="1" applyBorder="1" applyAlignment="1">
      <alignment horizontal="right" indent="1"/>
    </xf>
    <xf numFmtId="0" fontId="10" fillId="0" borderId="1" xfId="10" quotePrefix="1" applyFont="1" applyBorder="1" applyAlignment="1">
      <alignment horizontal="left" wrapText="1" indent="2"/>
    </xf>
    <xf numFmtId="166" fontId="6" fillId="0" borderId="1" xfId="1" applyNumberFormat="1" applyFont="1" applyFill="1" applyBorder="1" applyAlignment="1">
      <alignment horizontal="right" indent="1"/>
    </xf>
    <xf numFmtId="0" fontId="1" fillId="0" borderId="1" xfId="2" applyFont="1" applyBorder="1" applyAlignment="1">
      <alignment horizontal="center"/>
    </xf>
    <xf numFmtId="3" fontId="1" fillId="0" borderId="1" xfId="2" applyNumberFormat="1" applyFont="1" applyBorder="1" applyAlignment="1">
      <alignment horizontal="center"/>
    </xf>
    <xf numFmtId="0" fontId="1" fillId="0" borderId="1" xfId="30" applyFont="1" applyBorder="1" applyAlignment="1">
      <alignment horizontal="left" wrapText="1" indent="2"/>
    </xf>
    <xf numFmtId="4" fontId="1" fillId="0" borderId="1" xfId="2" applyNumberFormat="1" applyFont="1" applyBorder="1" applyAlignment="1">
      <alignment horizontal="center"/>
    </xf>
    <xf numFmtId="0" fontId="1" fillId="0" borderId="1" xfId="10" applyFont="1" applyBorder="1" applyAlignment="1">
      <alignment horizontal="left" wrapText="1" indent="2"/>
    </xf>
    <xf numFmtId="0" fontId="1" fillId="0" borderId="1" xfId="10" quotePrefix="1" applyFont="1" applyBorder="1" applyAlignment="1">
      <alignment horizontal="left" wrapText="1" indent="2"/>
    </xf>
    <xf numFmtId="0" fontId="9" fillId="0" borderId="1" xfId="10" quotePrefix="1" applyFont="1" applyBorder="1" applyAlignment="1">
      <alignment horizontal="left" wrapText="1" indent="4"/>
    </xf>
    <xf numFmtId="0" fontId="1" fillId="0" borderId="1" xfId="10" applyFont="1" applyBorder="1" applyAlignment="1">
      <alignment horizontal="left" vertical="center" wrapText="1" indent="2"/>
    </xf>
    <xf numFmtId="0" fontId="1" fillId="0" borderId="1" xfId="10" quotePrefix="1" applyFont="1" applyBorder="1" applyAlignment="1">
      <alignment horizontal="left" vertical="center" wrapText="1" indent="2"/>
    </xf>
    <xf numFmtId="0" fontId="9" fillId="0" borderId="1" xfId="10" applyFont="1" applyBorder="1" applyAlignment="1">
      <alignment horizontal="left" wrapText="1" indent="3"/>
    </xf>
    <xf numFmtId="0" fontId="11" fillId="0" borderId="0" xfId="25" applyFont="1" applyAlignment="1">
      <alignment horizontal="center" wrapText="1"/>
    </xf>
    <xf numFmtId="0" fontId="11" fillId="0" borderId="8" xfId="25" applyFont="1" applyBorder="1" applyAlignment="1">
      <alignment horizontal="center" wrapText="1"/>
    </xf>
    <xf numFmtId="0" fontId="9" fillId="0" borderId="7" xfId="28" quotePrefix="1" applyFont="1" applyBorder="1" applyAlignment="1">
      <alignment horizontal="left" wrapText="1" indent="2"/>
    </xf>
    <xf numFmtId="0" fontId="6" fillId="0" borderId="13" xfId="0" applyFont="1" applyBorder="1" applyAlignment="1">
      <alignment horizontal="center"/>
    </xf>
    <xf numFmtId="0" fontId="11" fillId="0" borderId="0" xfId="25" applyFont="1" applyAlignment="1">
      <alignment horizontal="center" vertical="top" wrapText="1"/>
    </xf>
    <xf numFmtId="0" fontId="14" fillId="0" borderId="0" xfId="0" applyFont="1"/>
    <xf numFmtId="0" fontId="8" fillId="0" borderId="14" xfId="0" applyFont="1" applyBorder="1" applyAlignment="1">
      <alignment horizontal="center"/>
    </xf>
    <xf numFmtId="4" fontId="6" fillId="0" borderId="14" xfId="0" applyNumberFormat="1" applyFont="1" applyBorder="1" applyAlignment="1">
      <alignment horizontal="center"/>
    </xf>
    <xf numFmtId="0" fontId="6" fillId="0" borderId="14" xfId="0" applyFont="1" applyBorder="1" applyAlignment="1">
      <alignment horizontal="center"/>
    </xf>
    <xf numFmtId="4" fontId="8" fillId="0" borderId="14" xfId="0" applyNumberFormat="1" applyFont="1" applyBorder="1" applyAlignment="1">
      <alignment horizontal="center"/>
    </xf>
    <xf numFmtId="0" fontId="10" fillId="0" borderId="16" xfId="29" applyFont="1" applyBorder="1" applyAlignment="1">
      <alignment horizontal="right" wrapText="1" indent="1"/>
    </xf>
    <xf numFmtId="0" fontId="10" fillId="0" borderId="17" xfId="2" applyFont="1" applyBorder="1" applyAlignment="1">
      <alignment horizontal="left"/>
    </xf>
    <xf numFmtId="3" fontId="9" fillId="0" borderId="14" xfId="2" applyNumberFormat="1" applyFont="1" applyBorder="1" applyAlignment="1">
      <alignment horizontal="center"/>
    </xf>
    <xf numFmtId="164" fontId="6" fillId="0" borderId="16" xfId="1" applyFont="1" applyBorder="1" applyAlignment="1"/>
    <xf numFmtId="4" fontId="8" fillId="0" borderId="6" xfId="0" applyNumberFormat="1" applyFont="1" applyBorder="1" applyAlignment="1">
      <alignment horizontal="right"/>
    </xf>
    <xf numFmtId="0" fontId="6" fillId="0" borderId="1" xfId="0" applyFont="1" applyBorder="1" applyAlignment="1">
      <alignment horizontal="left" vertical="center" wrapText="1" indent="2"/>
    </xf>
    <xf numFmtId="0" fontId="11" fillId="0" borderId="7" xfId="25" applyFont="1" applyBorder="1" applyAlignment="1">
      <alignment horizontal="center" vertical="top" wrapText="1"/>
    </xf>
    <xf numFmtId="0" fontId="11" fillId="0" borderId="16" xfId="25" applyFont="1" applyBorder="1" applyAlignment="1">
      <alignment horizontal="center" vertical="top" wrapText="1"/>
    </xf>
    <xf numFmtId="0" fontId="9" fillId="0" borderId="1" xfId="28" quotePrefix="1" applyFont="1" applyBorder="1" applyAlignment="1">
      <alignment horizontal="left" wrapText="1" indent="2"/>
    </xf>
    <xf numFmtId="0" fontId="6" fillId="0" borderId="0" xfId="0" applyFont="1" applyAlignment="1">
      <alignment vertical="center"/>
    </xf>
    <xf numFmtId="4" fontId="8" fillId="2" borderId="6" xfId="16" applyFont="1" applyFill="1" applyBorder="1" applyAlignment="1">
      <alignment horizontal="center" vertical="center" wrapText="1"/>
    </xf>
    <xf numFmtId="164" fontId="6" fillId="0" borderId="8" xfId="1" applyFont="1" applyBorder="1" applyAlignment="1">
      <alignment horizontal="center"/>
    </xf>
    <xf numFmtId="164" fontId="6" fillId="0" borderId="7" xfId="1" applyFont="1" applyBorder="1" applyAlignment="1" applyProtection="1">
      <alignment horizontal="center"/>
      <protection locked="0"/>
    </xf>
    <xf numFmtId="0" fontId="6" fillId="0" borderId="2" xfId="0" applyFont="1" applyBorder="1" applyAlignment="1">
      <alignment horizontal="center"/>
    </xf>
    <xf numFmtId="0" fontId="6" fillId="0" borderId="5" xfId="17" applyBorder="1">
      <alignment horizontal="center" wrapText="1" shrinkToFit="1"/>
    </xf>
    <xf numFmtId="164" fontId="6" fillId="0" borderId="9" xfId="1" applyFont="1" applyBorder="1" applyAlignment="1">
      <alignment horizontal="center"/>
    </xf>
    <xf numFmtId="0" fontId="12" fillId="0" borderId="10" xfId="19" applyFont="1" applyBorder="1" applyAlignment="1">
      <alignment horizontal="right" wrapText="1"/>
    </xf>
    <xf numFmtId="164" fontId="8" fillId="2" borderId="6" xfId="1" applyFont="1" applyFill="1" applyBorder="1" applyAlignment="1">
      <alignment horizontal="center" vertical="center" wrapText="1"/>
    </xf>
    <xf numFmtId="164" fontId="8" fillId="0" borderId="11" xfId="1" applyFont="1" applyBorder="1" applyAlignment="1" applyProtection="1">
      <alignment horizontal="center"/>
      <protection locked="0"/>
    </xf>
    <xf numFmtId="164" fontId="8" fillId="0" borderId="7" xfId="1" applyFont="1" applyBorder="1" applyAlignment="1" applyProtection="1">
      <alignment horizontal="center"/>
      <protection locked="0"/>
    </xf>
    <xf numFmtId="4" fontId="6" fillId="0" borderId="8" xfId="0" applyNumberFormat="1" applyFont="1" applyBorder="1" applyAlignment="1">
      <alignment horizontal="center"/>
    </xf>
    <xf numFmtId="0" fontId="8" fillId="2" borderId="6" xfId="2" applyFont="1" applyFill="1" applyBorder="1" applyAlignment="1">
      <alignment horizontal="center" vertical="center" wrapText="1"/>
    </xf>
    <xf numFmtId="0" fontId="6" fillId="0" borderId="0" xfId="17" applyBorder="1">
      <alignment horizontal="center" wrapText="1" shrinkToFit="1"/>
    </xf>
    <xf numFmtId="4" fontId="6" fillId="0" borderId="0" xfId="16" applyBorder="1">
      <alignment horizontal="center"/>
    </xf>
    <xf numFmtId="164" fontId="6" fillId="0" borderId="0" xfId="1" applyFont="1" applyBorder="1" applyAlignment="1" applyProtection="1">
      <alignment horizontal="center"/>
      <protection locked="0"/>
    </xf>
    <xf numFmtId="0" fontId="12" fillId="0" borderId="13" xfId="19" applyFont="1" applyBorder="1" applyAlignment="1">
      <alignment horizontal="right" wrapText="1"/>
    </xf>
    <xf numFmtId="0" fontId="15" fillId="0" borderId="1" xfId="28" quotePrefix="1" applyFont="1" applyBorder="1" applyAlignment="1">
      <alignment horizontal="left" wrapText="1" indent="1"/>
    </xf>
    <xf numFmtId="0" fontId="8" fillId="0" borderId="5" xfId="17" applyFont="1" applyBorder="1" applyAlignment="1">
      <alignment horizontal="center" vertical="center" wrapText="1" shrinkToFit="1"/>
    </xf>
    <xf numFmtId="0" fontId="8" fillId="0" borderId="0" xfId="17" applyFont="1" applyBorder="1" applyAlignment="1">
      <alignment horizontal="center" vertical="center" wrapText="1" shrinkToFit="1"/>
    </xf>
    <xf numFmtId="0" fontId="8" fillId="0" borderId="7" xfId="17" applyFont="1" applyBorder="1" applyAlignment="1">
      <alignment horizontal="center" vertical="center" wrapText="1" shrinkToFit="1"/>
    </xf>
  </cellXfs>
  <cellStyles count="42">
    <cellStyle name="Euro" xfId="24" xr:uid="{E0FF997E-E98F-4D0E-844C-C5110484988E}"/>
    <cellStyle name="Milliers" xfId="1" builtinId="3"/>
    <cellStyle name="Milliers 2" xfId="7" xr:uid="{00000000-0005-0000-0000-00002F000000}"/>
    <cellStyle name="Milliers 2 2" xfId="31" xr:uid="{1CA52142-9CE7-4BCE-ADEF-0BB935F39EF4}"/>
    <cellStyle name="Nombre FRT" xfId="18" xr:uid="{490B146E-E4AD-4FD3-A5D9-05C14F61AE00}"/>
    <cellStyle name="Nombre m²" xfId="16" xr:uid="{B228CB7D-9408-4173-A724-839FE1F16996}"/>
    <cellStyle name="Normal" xfId="0" builtinId="0"/>
    <cellStyle name="Normal 2" xfId="2" xr:uid="{00000000-0005-0000-0000-000002000000}"/>
    <cellStyle name="Normal 2 2" xfId="26" xr:uid="{DB32C358-5508-45F2-9515-34D903B327F0}"/>
    <cellStyle name="Normal 3" xfId="3" xr:uid="{00000000-0005-0000-0000-000003000000}"/>
    <cellStyle name="Normal 3 2" xfId="10" xr:uid="{00000000-0005-0000-0000-000030000000}"/>
    <cellStyle name="Normal 3 2 2" xfId="14" xr:uid="{00000000-0005-0000-0000-000030000000}"/>
    <cellStyle name="Normal 3 2 2 2" xfId="37" xr:uid="{A34E73C2-D1C8-479B-89BB-915A2321B678}"/>
    <cellStyle name="Normal 3 2 3" xfId="21" xr:uid="{00000000-0005-0000-0000-000030000000}"/>
    <cellStyle name="Normal 3 2 3 2" xfId="40" xr:uid="{B0DF3A9D-6F3C-4A32-9F18-D435A6758385}"/>
    <cellStyle name="Normal 3 2 4" xfId="29" xr:uid="{194B5800-BC85-46CC-B3CD-46FA54D9F89F}"/>
    <cellStyle name="Normal 3 3" xfId="13" xr:uid="{00000000-0005-0000-0000-000003000000}"/>
    <cellStyle name="Normal 3 3 2" xfId="36" xr:uid="{0ABBD74E-DC70-478D-8165-A79B267CAAFE}"/>
    <cellStyle name="Normal 3 4" xfId="20" xr:uid="{00000000-0005-0000-0000-000003000000}"/>
    <cellStyle name="Normal 3 4 2" xfId="39" xr:uid="{BD6AC17C-5A02-4BB1-86F3-B4F80389A14B}"/>
    <cellStyle name="Normal 3 5" xfId="8" xr:uid="{00000000-0005-0000-0000-000030000000}"/>
    <cellStyle name="Normal 3 5 2" xfId="34" xr:uid="{C805111E-FCA5-4D5D-A1CF-56F3518F1D90}"/>
    <cellStyle name="Normal 3 6" xfId="27" xr:uid="{9ABE7A17-1715-4B7B-946E-1AC082BFD863}"/>
    <cellStyle name="Normal 3 6 2" xfId="30" xr:uid="{74C410E6-8AF8-4A89-904E-4C1BA4F4641F}"/>
    <cellStyle name="Normal 3 7" xfId="28" xr:uid="{B8BED907-15A1-4093-B756-866642A2E459}"/>
    <cellStyle name="Normal 4" xfId="4" xr:uid="{7CB7063A-59D3-4DD8-B66F-45A682CA9F7E}"/>
    <cellStyle name="Normal 4 2" xfId="11" xr:uid="{00000000-0005-0000-0000-000031000000}"/>
    <cellStyle name="Normal 4 2 2" xfId="35" xr:uid="{2BD3F6AA-2330-48BD-A36E-B346DEAE2904}"/>
    <cellStyle name="Normal 4 3" xfId="15" xr:uid="{00000000-0005-0000-0000-000031000000}"/>
    <cellStyle name="Normal 4 3 2" xfId="38" xr:uid="{1979D5E3-3F0E-400B-9844-66E487BB264E}"/>
    <cellStyle name="Normal 4 4" xfId="22" xr:uid="{00000000-0005-0000-0000-000031000000}"/>
    <cellStyle name="Normal 4 4 2" xfId="23" xr:uid="{00000000-0005-0000-0000-000030000000}"/>
    <cellStyle name="Normal 4 4 3" xfId="41" xr:uid="{3304EF98-6E48-4B75-BE5B-04D20446E49D}"/>
    <cellStyle name="Normal 4 5" xfId="6" xr:uid="{00000000-0005-0000-0000-000030000000}"/>
    <cellStyle name="Normal 4 6" xfId="32" xr:uid="{C3D8B040-506C-4834-99A0-5323C815E7BC}"/>
    <cellStyle name="Normal 5" xfId="5" xr:uid="{00000000-0005-0000-0000-000030000000}"/>
    <cellStyle name="Normal 5 2" xfId="33" xr:uid="{989A3CE5-6B34-478A-810C-972F21657949}"/>
    <cellStyle name="Normal_ED AM 2eme PAT sept 2004 4 tranches" xfId="25" xr:uid="{BA58A3CF-3427-4E3D-9FA0-028F7A63BB36}"/>
    <cellStyle name="Pourcentage 2" xfId="9" xr:uid="{00000000-0005-0000-0000-000034000000}"/>
    <cellStyle name="Pourcentage 3" xfId="12" xr:uid="{00000000-0005-0000-0000-000040000000}"/>
    <cellStyle name="Titre descriptif" xfId="19" xr:uid="{27091E79-7EEC-4FD5-8136-2D7F8BCC2E64}"/>
    <cellStyle name="Unité" xfId="17" xr:uid="{AB9B68D7-A223-4AA9-8C65-9D42AD36AA4A}"/>
  </cellStyles>
  <dxfs count="130">
    <dxf>
      <font>
        <color rgb="FFFFC000"/>
      </font>
    </dxf>
    <dxf>
      <font>
        <color rgb="FFFF6600"/>
      </font>
    </dxf>
    <dxf>
      <font>
        <color rgb="FF9900FF"/>
      </font>
    </dxf>
    <dxf>
      <font>
        <color rgb="FF00B050"/>
      </font>
    </dxf>
    <dxf>
      <font>
        <color rgb="FF00B0F0"/>
      </font>
    </dxf>
    <dxf>
      <font>
        <color rgb="FF00B0F0"/>
      </font>
    </dxf>
    <dxf>
      <font>
        <color rgb="FFFF6600"/>
      </font>
    </dxf>
    <dxf>
      <font>
        <color rgb="FF9900FF"/>
      </font>
    </dxf>
    <dxf>
      <font>
        <color rgb="FF00B050"/>
      </font>
    </dxf>
    <dxf>
      <font>
        <color rgb="FFFFC000"/>
      </font>
    </dxf>
    <dxf>
      <font>
        <color rgb="FFFFC000"/>
      </font>
    </dxf>
    <dxf>
      <font>
        <color rgb="FF00B050"/>
      </font>
    </dxf>
    <dxf>
      <font>
        <color rgb="FF9900FF"/>
      </font>
    </dxf>
    <dxf>
      <font>
        <color rgb="FFFF6600"/>
      </font>
    </dxf>
    <dxf>
      <font>
        <color rgb="FF00B0F0"/>
      </font>
    </dxf>
    <dxf>
      <font>
        <color rgb="FFFFC000"/>
      </font>
    </dxf>
    <dxf>
      <font>
        <color rgb="FF00B050"/>
      </font>
    </dxf>
    <dxf>
      <font>
        <color rgb="FF9900FF"/>
      </font>
    </dxf>
    <dxf>
      <font>
        <color rgb="FFFF6600"/>
      </font>
    </dxf>
    <dxf>
      <font>
        <color rgb="FF00B0F0"/>
      </font>
    </dxf>
    <dxf>
      <font>
        <color rgb="FFFF6600"/>
      </font>
    </dxf>
    <dxf>
      <font>
        <color rgb="FF00B0F0"/>
      </font>
    </dxf>
    <dxf>
      <font>
        <color rgb="FF9900FF"/>
      </font>
    </dxf>
    <dxf>
      <font>
        <color rgb="FF00B050"/>
      </font>
    </dxf>
    <dxf>
      <font>
        <color rgb="FFFFC000"/>
      </font>
    </dxf>
    <dxf>
      <font>
        <color rgb="FF00B0F0"/>
      </font>
    </dxf>
    <dxf>
      <font>
        <color rgb="FFFF6600"/>
      </font>
    </dxf>
    <dxf>
      <font>
        <color rgb="FF9900FF"/>
      </font>
    </dxf>
    <dxf>
      <font>
        <color rgb="FF00B050"/>
      </font>
    </dxf>
    <dxf>
      <font>
        <color rgb="FFFFC000"/>
      </font>
    </dxf>
    <dxf>
      <font>
        <color rgb="FFFFC000"/>
      </font>
    </dxf>
    <dxf>
      <font>
        <color rgb="FFFF6600"/>
      </font>
    </dxf>
    <dxf>
      <font>
        <color rgb="FF9900FF"/>
      </font>
    </dxf>
    <dxf>
      <font>
        <color rgb="FF00B050"/>
      </font>
    </dxf>
    <dxf>
      <font>
        <color rgb="FF00B0F0"/>
      </font>
    </dxf>
    <dxf>
      <font>
        <color rgb="FF00B0F0"/>
      </font>
    </dxf>
    <dxf>
      <font>
        <color rgb="FFFFC000"/>
      </font>
    </dxf>
    <dxf>
      <font>
        <color rgb="FF00B050"/>
      </font>
    </dxf>
    <dxf>
      <font>
        <color rgb="FF9900FF"/>
      </font>
    </dxf>
    <dxf>
      <font>
        <color rgb="FFFF6600"/>
      </font>
    </dxf>
    <dxf>
      <font>
        <color rgb="FFFFC000"/>
      </font>
    </dxf>
    <dxf>
      <font>
        <color rgb="FF00B050"/>
      </font>
    </dxf>
    <dxf>
      <font>
        <color rgb="FF9900FF"/>
      </font>
    </dxf>
    <dxf>
      <font>
        <color rgb="FFFF6600"/>
      </font>
    </dxf>
    <dxf>
      <font>
        <color rgb="FF00B0F0"/>
      </font>
    </dxf>
    <dxf>
      <font>
        <color rgb="FF00B0F0"/>
      </font>
    </dxf>
    <dxf>
      <font>
        <color rgb="FFFF6600"/>
      </font>
    </dxf>
    <dxf>
      <font>
        <color rgb="FF9900FF"/>
      </font>
    </dxf>
    <dxf>
      <font>
        <color rgb="FF00B050"/>
      </font>
    </dxf>
    <dxf>
      <font>
        <color rgb="FFFFC000"/>
      </font>
    </dxf>
    <dxf>
      <font>
        <color rgb="FFFFC000"/>
      </font>
    </dxf>
    <dxf>
      <font>
        <color rgb="FF00B050"/>
      </font>
    </dxf>
    <dxf>
      <font>
        <color rgb="FF9900FF"/>
      </font>
    </dxf>
    <dxf>
      <font>
        <color rgb="FFFF6600"/>
      </font>
    </dxf>
    <dxf>
      <font>
        <color rgb="FF00B0F0"/>
      </font>
    </dxf>
    <dxf>
      <font>
        <color rgb="FFFF6600"/>
      </font>
    </dxf>
    <dxf>
      <font>
        <color rgb="FF00B050"/>
      </font>
    </dxf>
    <dxf>
      <font>
        <color rgb="FF9900FF"/>
      </font>
    </dxf>
    <dxf>
      <font>
        <color rgb="FF00B0F0"/>
      </font>
    </dxf>
    <dxf>
      <font>
        <color rgb="FFFFC000"/>
      </font>
    </dxf>
    <dxf>
      <font>
        <color rgb="FFFFC000"/>
      </font>
    </dxf>
    <dxf>
      <font>
        <color rgb="FF00B050"/>
      </font>
    </dxf>
    <dxf>
      <font>
        <color rgb="FFFF6600"/>
      </font>
    </dxf>
    <dxf>
      <font>
        <color rgb="FF00B0F0"/>
      </font>
    </dxf>
    <dxf>
      <font>
        <color rgb="FF9900FF"/>
      </font>
    </dxf>
    <dxf>
      <font>
        <color rgb="FFFFC000"/>
      </font>
    </dxf>
    <dxf>
      <font>
        <color rgb="FF00B050"/>
      </font>
    </dxf>
    <dxf>
      <font>
        <color rgb="FF9900FF"/>
      </font>
    </dxf>
    <dxf>
      <font>
        <color rgb="FFFF6600"/>
      </font>
    </dxf>
    <dxf>
      <font>
        <color rgb="FF00B0F0"/>
      </font>
    </dxf>
    <dxf>
      <font>
        <color rgb="FF00B050"/>
      </font>
    </dxf>
    <dxf>
      <font>
        <color rgb="FF00B0F0"/>
      </font>
    </dxf>
    <dxf>
      <font>
        <color rgb="FFFF6600"/>
      </font>
    </dxf>
    <dxf>
      <font>
        <color rgb="FF9900FF"/>
      </font>
    </dxf>
    <dxf>
      <font>
        <color rgb="FFFFC000"/>
      </font>
    </dxf>
    <dxf>
      <font>
        <color rgb="FF9900FF"/>
      </font>
    </dxf>
    <dxf>
      <font>
        <color rgb="FF00B0F0"/>
      </font>
    </dxf>
    <dxf>
      <font>
        <color rgb="FFFF6600"/>
      </font>
    </dxf>
    <dxf>
      <font>
        <color rgb="FFFFC000"/>
      </font>
    </dxf>
    <dxf>
      <font>
        <color rgb="FF00B050"/>
      </font>
    </dxf>
    <dxf>
      <font>
        <color rgb="FFFFC000"/>
      </font>
    </dxf>
    <dxf>
      <font>
        <color rgb="FF00B0F0"/>
      </font>
    </dxf>
    <dxf>
      <font>
        <color rgb="FF00B050"/>
      </font>
    </dxf>
    <dxf>
      <font>
        <color rgb="FF9900FF"/>
      </font>
    </dxf>
    <dxf>
      <font>
        <color rgb="FFFF6600"/>
      </font>
    </dxf>
    <dxf>
      <font>
        <color rgb="FF00B0F0"/>
      </font>
    </dxf>
    <dxf>
      <font>
        <color rgb="FF9900FF"/>
      </font>
    </dxf>
    <dxf>
      <font>
        <color rgb="FFFFC000"/>
      </font>
    </dxf>
    <dxf>
      <font>
        <color rgb="FF00B050"/>
      </font>
    </dxf>
    <dxf>
      <font>
        <color rgb="FFFF6600"/>
      </font>
    </dxf>
    <dxf>
      <font>
        <color rgb="FF00B050"/>
      </font>
    </dxf>
    <dxf>
      <font>
        <color rgb="FFFFC000"/>
      </font>
    </dxf>
    <dxf>
      <font>
        <color rgb="FF00B0F0"/>
      </font>
    </dxf>
    <dxf>
      <font>
        <color rgb="FFFF6600"/>
      </font>
    </dxf>
    <dxf>
      <font>
        <color rgb="FF9900FF"/>
      </font>
    </dxf>
    <dxf>
      <font>
        <color rgb="FFFF6600"/>
      </font>
    </dxf>
    <dxf>
      <font>
        <color rgb="FFFFC000"/>
      </font>
    </dxf>
    <dxf>
      <font>
        <color rgb="FF00B050"/>
      </font>
    </dxf>
    <dxf>
      <font>
        <color rgb="FF9900FF"/>
      </font>
    </dxf>
    <dxf>
      <font>
        <color rgb="FF00B0F0"/>
      </font>
    </dxf>
    <dxf>
      <font>
        <color rgb="FF9900FF"/>
      </font>
    </dxf>
    <dxf>
      <font>
        <color rgb="FFFF6600"/>
      </font>
    </dxf>
    <dxf>
      <font>
        <color rgb="FF00B0F0"/>
      </font>
    </dxf>
    <dxf>
      <font>
        <color rgb="FF00B050"/>
      </font>
    </dxf>
    <dxf>
      <font>
        <color rgb="FFFFC000"/>
      </font>
    </dxf>
    <dxf>
      <font>
        <color rgb="FF00B0F0"/>
      </font>
    </dxf>
    <dxf>
      <font>
        <color rgb="FFFF6600"/>
      </font>
    </dxf>
    <dxf>
      <font>
        <color rgb="FF9900FF"/>
      </font>
    </dxf>
    <dxf>
      <font>
        <color rgb="FF00B050"/>
      </font>
    </dxf>
    <dxf>
      <font>
        <color rgb="FFFFC000"/>
      </font>
    </dxf>
    <dxf>
      <font>
        <color rgb="FF00B0F0"/>
      </font>
    </dxf>
    <dxf>
      <font>
        <color rgb="FFFF6600"/>
      </font>
    </dxf>
    <dxf>
      <font>
        <color rgb="FF9900FF"/>
      </font>
    </dxf>
    <dxf>
      <font>
        <color rgb="FF00B050"/>
      </font>
    </dxf>
    <dxf>
      <font>
        <color rgb="FFFFC000"/>
      </font>
    </dxf>
    <dxf>
      <font>
        <color rgb="FF00B0F0"/>
      </font>
    </dxf>
    <dxf>
      <font>
        <color rgb="FFFF6600"/>
      </font>
    </dxf>
    <dxf>
      <font>
        <color rgb="FFFFC000"/>
      </font>
    </dxf>
    <dxf>
      <font>
        <color rgb="FF00B050"/>
      </font>
    </dxf>
    <dxf>
      <font>
        <color rgb="FF9900FF"/>
      </font>
    </dxf>
    <dxf>
      <font>
        <color rgb="FFFFC000"/>
      </font>
    </dxf>
    <dxf>
      <font>
        <color rgb="FF00B050"/>
      </font>
    </dxf>
    <dxf>
      <font>
        <color rgb="FF9900FF"/>
      </font>
    </dxf>
    <dxf>
      <font>
        <color rgb="FFFF6600"/>
      </font>
    </dxf>
    <dxf>
      <font>
        <color rgb="FF00B0F0"/>
      </font>
    </dxf>
    <dxf>
      <font>
        <color rgb="FF9900FF"/>
      </font>
    </dxf>
    <dxf>
      <font>
        <color rgb="FFFFC000"/>
      </font>
    </dxf>
    <dxf>
      <font>
        <color rgb="FF00B0F0"/>
      </font>
    </dxf>
    <dxf>
      <font>
        <color rgb="FF00B050"/>
      </font>
    </dxf>
    <dxf>
      <font>
        <color rgb="FFFF6600"/>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FFFFCC"/>
      <color rgb="FFCC00CC"/>
      <color rgb="FFFFC000"/>
      <color rgb="FFFFCCCC"/>
      <color rgb="FFFF9966"/>
      <color rgb="FFC5D9F1"/>
      <color rgb="FFF2DCDB"/>
      <color rgb="FF01FF7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4DAD13-AA37-4E29-AAB3-6B5FE91C39BE}">
  <sheetPr>
    <tabColor rgb="FFFFFF00"/>
  </sheetPr>
  <dimension ref="A1:K306"/>
  <sheetViews>
    <sheetView showZeros="0" tabSelected="1" view="pageBreakPreview" topLeftCell="A113" zoomScaleNormal="100" zoomScaleSheetLayoutView="100" workbookViewId="0">
      <selection activeCell="C129" sqref="C129"/>
    </sheetView>
  </sheetViews>
  <sheetFormatPr baseColWidth="10" defaultColWidth="11.42578125" defaultRowHeight="12.75" x14ac:dyDescent="0.2"/>
  <cols>
    <col min="1" max="1" width="4.7109375" style="17" customWidth="1"/>
    <col min="2" max="2" width="6.5703125" style="17" customWidth="1"/>
    <col min="3" max="3" width="70.7109375" style="8" customWidth="1"/>
    <col min="4" max="4" width="5.7109375" style="9" customWidth="1"/>
    <col min="5" max="5" width="10.28515625" style="10" customWidth="1"/>
    <col min="6" max="6" width="14" style="10" customWidth="1"/>
    <col min="7" max="7" width="13.5703125" style="10" customWidth="1"/>
    <col min="8" max="8" width="14.7109375" style="11" customWidth="1"/>
    <col min="9" max="9" width="16.7109375" style="11" customWidth="1"/>
    <col min="10" max="16384" width="11.42578125" style="5"/>
  </cols>
  <sheetData>
    <row r="1" spans="1:11" s="1" customFormat="1" ht="48" customHeight="1" x14ac:dyDescent="0.2">
      <c r="A1" s="13" t="s">
        <v>4</v>
      </c>
      <c r="B1" s="109" t="s">
        <v>56</v>
      </c>
      <c r="C1" s="18" t="s">
        <v>5</v>
      </c>
      <c r="D1" s="19" t="s">
        <v>6</v>
      </c>
      <c r="E1" s="98" t="s">
        <v>52</v>
      </c>
      <c r="F1" s="98" t="s">
        <v>53</v>
      </c>
      <c r="G1" s="20" t="s">
        <v>7</v>
      </c>
      <c r="H1" s="105" t="s">
        <v>54</v>
      </c>
      <c r="I1" s="105" t="s">
        <v>55</v>
      </c>
    </row>
    <row r="2" spans="1:11" x14ac:dyDescent="0.2">
      <c r="A2" s="16"/>
      <c r="B2" s="16"/>
      <c r="C2" s="14"/>
      <c r="D2" s="4"/>
      <c r="E2" s="3"/>
      <c r="F2" s="3"/>
      <c r="G2" s="6"/>
      <c r="H2" s="2"/>
      <c r="I2" s="2"/>
    </row>
    <row r="3" spans="1:11" ht="21" customHeight="1" x14ac:dyDescent="0.3">
      <c r="A3" s="16" t="str">
        <f>IF(D3="","",MAX($A$1:$A2)+1)</f>
        <v/>
      </c>
      <c r="B3" s="16"/>
      <c r="C3" s="13" t="s">
        <v>41</v>
      </c>
      <c r="D3" s="35"/>
      <c r="E3" s="36"/>
      <c r="F3" s="36"/>
      <c r="G3" s="37"/>
      <c r="H3" s="49">
        <f t="shared" ref="H3:H5" si="0">ROUND(E3*G3,2)</f>
        <v>0</v>
      </c>
      <c r="I3" s="38"/>
      <c r="J3" s="83"/>
    </row>
    <row r="4" spans="1:11" x14ac:dyDescent="0.2">
      <c r="A4" s="16" t="str">
        <f>IF(D4="","",MAX($A$1:$A3)+1)</f>
        <v/>
      </c>
      <c r="B4" s="16"/>
      <c r="C4" s="44"/>
      <c r="D4" s="35"/>
      <c r="E4" s="36"/>
      <c r="F4" s="36"/>
      <c r="G4" s="37"/>
      <c r="H4" s="49">
        <f t="shared" si="0"/>
        <v>0</v>
      </c>
      <c r="I4" s="38"/>
    </row>
    <row r="5" spans="1:11" ht="45.75" customHeight="1" x14ac:dyDescent="0.2">
      <c r="A5" s="16" t="str">
        <f>IF(D5="","",MAX($A$1:$A4)+1)</f>
        <v/>
      </c>
      <c r="B5" s="16"/>
      <c r="C5" s="13" t="s">
        <v>10</v>
      </c>
      <c r="D5" s="35"/>
      <c r="E5" s="36"/>
      <c r="F5" s="36"/>
      <c r="G5" s="37"/>
      <c r="H5" s="49">
        <f t="shared" si="0"/>
        <v>0</v>
      </c>
      <c r="I5" s="38"/>
      <c r="J5" s="12"/>
      <c r="K5" s="97"/>
    </row>
    <row r="6" spans="1:11" ht="12" customHeight="1" x14ac:dyDescent="0.2">
      <c r="A6" s="16" t="str">
        <f>IF(D6="","",MAX($A$1:$A6)+1)</f>
        <v/>
      </c>
      <c r="B6" s="16"/>
      <c r="C6" s="45"/>
      <c r="D6" s="35"/>
      <c r="E6" s="36"/>
      <c r="F6" s="36"/>
      <c r="G6" s="37"/>
      <c r="H6" s="49"/>
      <c r="I6" s="38"/>
      <c r="J6" s="12"/>
    </row>
    <row r="7" spans="1:11" ht="12" customHeight="1" x14ac:dyDescent="0.2">
      <c r="A7" s="16" t="str">
        <f>IF(D7="","",MAX($A$1:$A6)+1)</f>
        <v/>
      </c>
      <c r="B7" s="16"/>
      <c r="C7" s="46"/>
      <c r="D7" s="35"/>
      <c r="E7" s="36"/>
      <c r="F7" s="36"/>
      <c r="G7" s="37"/>
      <c r="H7" s="49"/>
      <c r="I7" s="38"/>
      <c r="J7" s="12"/>
    </row>
    <row r="8" spans="1:11" ht="12" customHeight="1" x14ac:dyDescent="0.2">
      <c r="A8" s="16" t="str">
        <f>IF(D8="","",MAX($A$1:$A7)+1)</f>
        <v/>
      </c>
      <c r="B8" s="16"/>
      <c r="C8" s="46" t="s">
        <v>17</v>
      </c>
      <c r="D8" s="35"/>
      <c r="E8" s="36"/>
      <c r="F8" s="36"/>
      <c r="G8" s="37"/>
      <c r="H8" s="49"/>
      <c r="I8" s="92">
        <f>SUM(H10:H31)</f>
        <v>0</v>
      </c>
      <c r="J8" s="12"/>
    </row>
    <row r="9" spans="1:11" ht="12" customHeight="1" x14ac:dyDescent="0.2">
      <c r="A9" s="16" t="str">
        <f>IF(D9="","",MAX($A$1:$A8)+1)</f>
        <v/>
      </c>
      <c r="B9" s="16"/>
      <c r="C9" s="46"/>
      <c r="D9" s="35"/>
      <c r="E9" s="36"/>
      <c r="F9" s="36"/>
      <c r="G9" s="37"/>
      <c r="H9" s="49"/>
      <c r="I9" s="38"/>
      <c r="J9" s="12"/>
    </row>
    <row r="10" spans="1:11" ht="96.75" customHeight="1" x14ac:dyDescent="0.2">
      <c r="A10" s="16">
        <f>IF(D10="","",MAX($A$1:$A9)+1)</f>
        <v>1</v>
      </c>
      <c r="B10" s="16">
        <v>2.04</v>
      </c>
      <c r="C10" s="75" t="s">
        <v>46</v>
      </c>
      <c r="D10" s="68" t="s">
        <v>1</v>
      </c>
      <c r="E10" s="36">
        <v>1</v>
      </c>
      <c r="F10" s="36"/>
      <c r="G10" s="37"/>
      <c r="H10" s="49">
        <f>ROUND(F10*G10,2)</f>
        <v>0</v>
      </c>
      <c r="I10" s="38"/>
      <c r="J10" s="12"/>
    </row>
    <row r="11" spans="1:11" ht="12" customHeight="1" x14ac:dyDescent="0.2">
      <c r="A11" s="16" t="str">
        <f>IF(D11="","",MAX($A$1:$A10)+1)</f>
        <v/>
      </c>
      <c r="B11" s="16"/>
      <c r="C11" s="74"/>
      <c r="D11" s="35"/>
      <c r="E11" s="36"/>
      <c r="F11" s="36"/>
      <c r="G11" s="37"/>
      <c r="H11" s="49">
        <f t="shared" ref="H11:H74" si="1">ROUND(F11*G11,2)</f>
        <v>0</v>
      </c>
      <c r="I11" s="38"/>
      <c r="J11" s="12"/>
    </row>
    <row r="12" spans="1:11" ht="52.5" customHeight="1" x14ac:dyDescent="0.2">
      <c r="A12" s="16" t="str">
        <f>IF(D12="","",MAX($A$1:$A11)+1)</f>
        <v/>
      </c>
      <c r="B12" s="16" t="s">
        <v>57</v>
      </c>
      <c r="C12" s="76" t="s">
        <v>40</v>
      </c>
      <c r="D12" s="68"/>
      <c r="E12" s="36"/>
      <c r="F12" s="36"/>
      <c r="G12" s="37"/>
      <c r="H12" s="49">
        <f t="shared" si="1"/>
        <v>0</v>
      </c>
      <c r="I12" s="38"/>
      <c r="J12" s="12"/>
    </row>
    <row r="13" spans="1:11" ht="12" customHeight="1" x14ac:dyDescent="0.2">
      <c r="A13" s="16">
        <f>IF(D13="","",MAX($A$1:$A12)+1)</f>
        <v>2</v>
      </c>
      <c r="B13" s="16"/>
      <c r="C13" s="63" t="s">
        <v>11</v>
      </c>
      <c r="D13" s="68" t="s">
        <v>1</v>
      </c>
      <c r="E13" s="36">
        <v>1</v>
      </c>
      <c r="F13" s="36"/>
      <c r="G13" s="37"/>
      <c r="H13" s="49">
        <f t="shared" si="1"/>
        <v>0</v>
      </c>
      <c r="I13" s="38"/>
      <c r="J13" s="12"/>
    </row>
    <row r="14" spans="1:11" ht="12" customHeight="1" x14ac:dyDescent="0.2">
      <c r="A14" s="16">
        <f>IF(D14="","",MAX($A$1:$A13)+1)</f>
        <v>3</v>
      </c>
      <c r="B14" s="16"/>
      <c r="C14" s="64" t="s">
        <v>31</v>
      </c>
      <c r="D14" s="68" t="s">
        <v>32</v>
      </c>
      <c r="E14" s="36">
        <v>7</v>
      </c>
      <c r="F14" s="36"/>
      <c r="G14" s="37"/>
      <c r="H14" s="49">
        <f t="shared" si="1"/>
        <v>0</v>
      </c>
      <c r="I14" s="38"/>
      <c r="J14" s="12"/>
    </row>
    <row r="15" spans="1:11" ht="12" customHeight="1" x14ac:dyDescent="0.2">
      <c r="A15" s="16">
        <f>IF(D15="","",MAX($A$1:$A14)+1)</f>
        <v>4</v>
      </c>
      <c r="B15" s="16"/>
      <c r="C15" s="63" t="s">
        <v>12</v>
      </c>
      <c r="D15" s="68" t="s">
        <v>1</v>
      </c>
      <c r="E15" s="36">
        <v>1</v>
      </c>
      <c r="F15" s="36"/>
      <c r="G15" s="37"/>
      <c r="H15" s="49">
        <f t="shared" si="1"/>
        <v>0</v>
      </c>
      <c r="I15" s="38"/>
      <c r="J15" s="12"/>
    </row>
    <row r="16" spans="1:11" ht="12" customHeight="1" x14ac:dyDescent="0.2">
      <c r="A16" s="16" t="str">
        <f>IF(D16="","",MAX($A$1:$A15)+1)</f>
        <v/>
      </c>
      <c r="B16" s="16"/>
      <c r="C16" s="74"/>
      <c r="D16" s="35"/>
      <c r="E16" s="36"/>
      <c r="F16" s="36"/>
      <c r="G16" s="37"/>
      <c r="H16" s="49">
        <f t="shared" si="1"/>
        <v>0</v>
      </c>
      <c r="I16" s="38"/>
      <c r="J16" s="12"/>
    </row>
    <row r="17" spans="1:10" ht="12" customHeight="1" x14ac:dyDescent="0.2">
      <c r="A17" s="16" t="str">
        <f>IF(D17="","",MAX($A$1:$A16)+1)</f>
        <v/>
      </c>
      <c r="B17" s="16"/>
      <c r="C17" s="73" t="s">
        <v>47</v>
      </c>
      <c r="D17" s="68"/>
      <c r="E17" s="36"/>
      <c r="F17" s="36"/>
      <c r="G17" s="37"/>
      <c r="H17" s="49">
        <f t="shared" si="1"/>
        <v>0</v>
      </c>
      <c r="I17" s="38"/>
      <c r="J17" s="12"/>
    </row>
    <row r="18" spans="1:10" ht="12" customHeight="1" x14ac:dyDescent="0.2">
      <c r="A18" s="16">
        <f>IF(D18="","",MAX($A$1:$A17)+1)</f>
        <v>5</v>
      </c>
      <c r="B18" s="16"/>
      <c r="C18" s="63" t="s">
        <v>11</v>
      </c>
      <c r="D18" s="68" t="s">
        <v>0</v>
      </c>
      <c r="E18" s="36">
        <v>2</v>
      </c>
      <c r="F18" s="36"/>
      <c r="G18" s="37"/>
      <c r="H18" s="49">
        <f t="shared" si="1"/>
        <v>0</v>
      </c>
      <c r="I18" s="38"/>
      <c r="J18" s="12"/>
    </row>
    <row r="19" spans="1:10" ht="12" customHeight="1" x14ac:dyDescent="0.2">
      <c r="A19" s="16">
        <f>IF(D19="","",MAX($A$1:$A18)+1)</f>
        <v>6</v>
      </c>
      <c r="B19" s="16"/>
      <c r="C19" s="64" t="s">
        <v>31</v>
      </c>
      <c r="D19" s="68" t="s">
        <v>32</v>
      </c>
      <c r="E19" s="36">
        <v>7</v>
      </c>
      <c r="F19" s="36"/>
      <c r="G19" s="37"/>
      <c r="H19" s="49">
        <f t="shared" si="1"/>
        <v>0</v>
      </c>
      <c r="I19" s="38"/>
      <c r="J19" s="12"/>
    </row>
    <row r="20" spans="1:10" ht="12" customHeight="1" x14ac:dyDescent="0.2">
      <c r="A20" s="16">
        <f>IF(D20="","",MAX($A$1:$A19)+1)</f>
        <v>7</v>
      </c>
      <c r="B20" s="16"/>
      <c r="C20" s="63" t="s">
        <v>12</v>
      </c>
      <c r="D20" s="68" t="s">
        <v>0</v>
      </c>
      <c r="E20" s="36">
        <v>2</v>
      </c>
      <c r="F20" s="36"/>
      <c r="G20" s="37"/>
      <c r="H20" s="49">
        <f t="shared" si="1"/>
        <v>0</v>
      </c>
      <c r="I20" s="38"/>
      <c r="J20" s="12"/>
    </row>
    <row r="21" spans="1:10" ht="12" customHeight="1" x14ac:dyDescent="0.2">
      <c r="A21" s="16" t="str">
        <f>IF(D21="","",MAX($A$1:$A20)+1)</f>
        <v/>
      </c>
      <c r="B21" s="16"/>
      <c r="C21" s="73"/>
      <c r="D21" s="35"/>
      <c r="E21" s="36"/>
      <c r="F21" s="36"/>
      <c r="G21" s="37"/>
      <c r="H21" s="49">
        <f t="shared" si="1"/>
        <v>0</v>
      </c>
      <c r="I21" s="38"/>
      <c r="J21" s="12"/>
    </row>
    <row r="22" spans="1:10" ht="26.25" customHeight="1" x14ac:dyDescent="0.2">
      <c r="A22" s="16" t="str">
        <f>IF(D22="","",MAX($A$1:$A21)+1)</f>
        <v/>
      </c>
      <c r="B22" s="16" t="str">
        <f>B12</f>
        <v>3.01.01</v>
      </c>
      <c r="C22" s="73" t="s">
        <v>36</v>
      </c>
      <c r="D22" s="68"/>
      <c r="E22" s="36"/>
      <c r="F22" s="36"/>
      <c r="G22" s="37"/>
      <c r="H22" s="49">
        <f t="shared" si="1"/>
        <v>0</v>
      </c>
      <c r="I22" s="38"/>
      <c r="J22" s="12"/>
    </row>
    <row r="23" spans="1:10" ht="12" customHeight="1" x14ac:dyDescent="0.2">
      <c r="A23" s="16">
        <f>IF(D23="","",MAX($A$1:$A22)+1)</f>
        <v>8</v>
      </c>
      <c r="B23" s="16"/>
      <c r="C23" s="63" t="s">
        <v>11</v>
      </c>
      <c r="D23" s="68" t="s">
        <v>0</v>
      </c>
      <c r="E23" s="36">
        <v>1</v>
      </c>
      <c r="F23" s="36"/>
      <c r="G23" s="37"/>
      <c r="H23" s="49">
        <f t="shared" si="1"/>
        <v>0</v>
      </c>
      <c r="I23" s="38"/>
      <c r="J23" s="12"/>
    </row>
    <row r="24" spans="1:10" ht="12" customHeight="1" x14ac:dyDescent="0.2">
      <c r="A24" s="16">
        <f>IF(D24="","",MAX($A$1:$A23)+1)</f>
        <v>9</v>
      </c>
      <c r="B24" s="16"/>
      <c r="C24" s="64" t="s">
        <v>31</v>
      </c>
      <c r="D24" s="68" t="s">
        <v>32</v>
      </c>
      <c r="E24" s="36">
        <v>7</v>
      </c>
      <c r="F24" s="36"/>
      <c r="G24" s="37"/>
      <c r="H24" s="49">
        <f t="shared" si="1"/>
        <v>0</v>
      </c>
      <c r="I24" s="38"/>
      <c r="J24" s="12"/>
    </row>
    <row r="25" spans="1:10" ht="12" customHeight="1" x14ac:dyDescent="0.2">
      <c r="A25" s="16">
        <f>IF(D25="","",MAX($A$1:$A24)+1)</f>
        <v>10</v>
      </c>
      <c r="B25" s="16"/>
      <c r="C25" s="63" t="s">
        <v>12</v>
      </c>
      <c r="D25" s="68" t="s">
        <v>0</v>
      </c>
      <c r="E25" s="36">
        <v>1</v>
      </c>
      <c r="F25" s="36"/>
      <c r="G25" s="37"/>
      <c r="H25" s="49">
        <f t="shared" si="1"/>
        <v>0</v>
      </c>
      <c r="I25" s="38"/>
      <c r="J25" s="12"/>
    </row>
    <row r="26" spans="1:10" ht="12" customHeight="1" x14ac:dyDescent="0.2">
      <c r="A26" s="16" t="str">
        <f>IF(D26="","",MAX($A$1:$A25)+1)</f>
        <v/>
      </c>
      <c r="B26" s="16"/>
      <c r="C26" s="74"/>
      <c r="D26" s="35"/>
      <c r="E26" s="36"/>
      <c r="F26" s="36"/>
      <c r="G26" s="37"/>
      <c r="H26" s="49">
        <f t="shared" si="1"/>
        <v>0</v>
      </c>
      <c r="I26" s="38"/>
      <c r="J26" s="12"/>
    </row>
    <row r="27" spans="1:10" ht="12" customHeight="1" x14ac:dyDescent="0.2">
      <c r="A27" s="16">
        <f>IF(D27="","",MAX($A$1:$A26)+1)</f>
        <v>11</v>
      </c>
      <c r="B27" s="16" t="str">
        <f>B22</f>
        <v>3.01.01</v>
      </c>
      <c r="C27" s="73" t="s">
        <v>18</v>
      </c>
      <c r="D27" s="68" t="s">
        <v>0</v>
      </c>
      <c r="E27" s="36">
        <v>1</v>
      </c>
      <c r="F27" s="36"/>
      <c r="G27" s="37"/>
      <c r="H27" s="49">
        <f t="shared" si="1"/>
        <v>0</v>
      </c>
      <c r="I27" s="38"/>
      <c r="J27" s="12"/>
    </row>
    <row r="28" spans="1:10" ht="12" customHeight="1" x14ac:dyDescent="0.2">
      <c r="A28" s="16" t="str">
        <f>IF(D28="","",MAX($A$1:$A27)+1)</f>
        <v/>
      </c>
      <c r="B28" s="16"/>
      <c r="C28" s="56"/>
      <c r="D28" s="35"/>
      <c r="E28" s="36"/>
      <c r="F28" s="36"/>
      <c r="G28" s="37"/>
      <c r="H28" s="49">
        <f t="shared" si="1"/>
        <v>0</v>
      </c>
      <c r="I28" s="38"/>
      <c r="J28" s="12"/>
    </row>
    <row r="29" spans="1:10" ht="24" customHeight="1" x14ac:dyDescent="0.2">
      <c r="A29" s="16">
        <f>IF(D29="","",MAX($A$1:$A28)+1)</f>
        <v>12</v>
      </c>
      <c r="B29" s="16"/>
      <c r="C29" s="73" t="s">
        <v>35</v>
      </c>
      <c r="D29" s="68" t="s">
        <v>1</v>
      </c>
      <c r="E29" s="36">
        <v>1</v>
      </c>
      <c r="F29" s="36"/>
      <c r="G29" s="39"/>
      <c r="H29" s="49">
        <f t="shared" si="1"/>
        <v>0</v>
      </c>
      <c r="I29" s="38"/>
      <c r="J29" s="12"/>
    </row>
    <row r="30" spans="1:10" ht="12" customHeight="1" x14ac:dyDescent="0.2">
      <c r="A30" s="16" t="str">
        <f>IF(D30="","",MAX($A$1:$A29)+1)</f>
        <v/>
      </c>
      <c r="B30" s="16"/>
      <c r="C30" s="56"/>
      <c r="D30" s="35"/>
      <c r="E30" s="36"/>
      <c r="F30" s="36"/>
      <c r="G30" s="37"/>
      <c r="H30" s="49">
        <f t="shared" si="1"/>
        <v>0</v>
      </c>
      <c r="I30" s="38"/>
      <c r="J30" s="12"/>
    </row>
    <row r="31" spans="1:10" ht="12" customHeight="1" x14ac:dyDescent="0.2">
      <c r="A31" s="16" t="str">
        <f>IF(D31="","",MAX($A$1:$A30)+1)</f>
        <v/>
      </c>
      <c r="B31" s="16"/>
      <c r="C31" s="56"/>
      <c r="D31" s="35"/>
      <c r="E31" s="36"/>
      <c r="F31" s="36"/>
      <c r="G31" s="37"/>
      <c r="H31" s="49">
        <f t="shared" si="1"/>
        <v>0</v>
      </c>
      <c r="I31" s="38"/>
      <c r="J31" s="12"/>
    </row>
    <row r="32" spans="1:10" ht="12" customHeight="1" x14ac:dyDescent="0.2">
      <c r="A32" s="16" t="str">
        <f>IF(D32="","",MAX($A$1:$A31)+1)</f>
        <v/>
      </c>
      <c r="B32" s="16" t="str">
        <f>B27</f>
        <v>3.01.01</v>
      </c>
      <c r="C32" s="46" t="s">
        <v>19</v>
      </c>
      <c r="D32" s="35"/>
      <c r="E32" s="36"/>
      <c r="F32" s="36"/>
      <c r="G32" s="37"/>
      <c r="H32" s="49">
        <f t="shared" si="1"/>
        <v>0</v>
      </c>
      <c r="I32" s="38"/>
      <c r="J32" s="12"/>
    </row>
    <row r="33" spans="1:11" ht="12" customHeight="1" x14ac:dyDescent="0.2">
      <c r="A33" s="16" t="str">
        <f>IF(D33="","",MAX($A$1:$A32)+1)</f>
        <v/>
      </c>
      <c r="B33" s="16"/>
      <c r="C33" s="56"/>
      <c r="D33" s="35"/>
      <c r="E33" s="36"/>
      <c r="F33" s="36"/>
      <c r="G33" s="37"/>
      <c r="H33" s="49">
        <f t="shared" si="1"/>
        <v>0</v>
      </c>
      <c r="I33" s="38"/>
      <c r="J33" s="12"/>
    </row>
    <row r="34" spans="1:11" ht="12" customHeight="1" x14ac:dyDescent="0.2">
      <c r="A34" s="16" t="str">
        <f>IF(D34="","",MAX($A$1:$A33)+1)</f>
        <v/>
      </c>
      <c r="B34" s="16" t="str">
        <f>B32</f>
        <v>3.01.01</v>
      </c>
      <c r="C34" s="66" t="s">
        <v>20</v>
      </c>
      <c r="D34" s="35"/>
      <c r="E34" s="36"/>
      <c r="F34" s="36"/>
      <c r="G34" s="37"/>
      <c r="H34" s="49">
        <f t="shared" si="1"/>
        <v>0</v>
      </c>
      <c r="I34" s="92">
        <f>SUM(H36:H53)</f>
        <v>0</v>
      </c>
      <c r="J34" s="12"/>
    </row>
    <row r="35" spans="1:11" ht="12" customHeight="1" x14ac:dyDescent="0.2">
      <c r="A35" s="16" t="str">
        <f>IF(D35="","",MAX($A$1:$A34)+1)</f>
        <v/>
      </c>
      <c r="B35" s="16"/>
      <c r="C35" s="56"/>
      <c r="D35" s="35"/>
      <c r="E35" s="36"/>
      <c r="F35" s="36"/>
      <c r="G35" s="37"/>
      <c r="H35" s="49">
        <f t="shared" si="1"/>
        <v>0</v>
      </c>
      <c r="I35" s="38"/>
      <c r="J35" s="12"/>
    </row>
    <row r="36" spans="1:11" s="57" customFormat="1" ht="25.5" x14ac:dyDescent="0.2">
      <c r="A36" s="16">
        <f>IF(D36="","",MAX($A$1:$A35)+1)</f>
        <v>13</v>
      </c>
      <c r="B36" s="16"/>
      <c r="C36" s="70" t="s">
        <v>48</v>
      </c>
      <c r="D36" s="68" t="s">
        <v>3</v>
      </c>
      <c r="E36" s="71">
        <v>492.80000000000007</v>
      </c>
      <c r="F36" s="71"/>
      <c r="G36" s="39"/>
      <c r="H36" s="49">
        <f t="shared" si="1"/>
        <v>0</v>
      </c>
      <c r="I36" s="58"/>
      <c r="J36" s="59"/>
      <c r="K36" s="60"/>
    </row>
    <row r="37" spans="1:11" ht="13.5" customHeight="1" x14ac:dyDescent="0.2">
      <c r="A37" s="16" t="str">
        <f>IF(D37="","",MAX($A$1:$A36)+1)</f>
        <v/>
      </c>
      <c r="B37" s="16">
        <v>3.02</v>
      </c>
      <c r="C37" s="52"/>
      <c r="D37" s="35"/>
      <c r="E37" s="36"/>
      <c r="F37" s="36"/>
      <c r="G37" s="37"/>
      <c r="H37" s="49">
        <f t="shared" si="1"/>
        <v>0</v>
      </c>
      <c r="I37" s="38"/>
      <c r="J37" s="12"/>
    </row>
    <row r="38" spans="1:11" ht="26.25" customHeight="1" x14ac:dyDescent="0.2">
      <c r="A38" s="16">
        <f>IF(D38="","",MAX($A$1:$A37)+1)</f>
        <v>14</v>
      </c>
      <c r="B38" s="16"/>
      <c r="C38" s="73" t="s">
        <v>29</v>
      </c>
      <c r="D38" s="68" t="s">
        <v>1</v>
      </c>
      <c r="E38" s="69">
        <v>1</v>
      </c>
      <c r="F38" s="69"/>
      <c r="G38" s="39"/>
      <c r="H38" s="49">
        <f t="shared" si="1"/>
        <v>0</v>
      </c>
      <c r="I38" s="38"/>
      <c r="J38" s="12"/>
    </row>
    <row r="39" spans="1:11" ht="12" customHeight="1" x14ac:dyDescent="0.2">
      <c r="A39" s="16" t="str">
        <f>IF(D39="","",MAX($A$1:$A38)+1)</f>
        <v/>
      </c>
      <c r="B39" s="16"/>
      <c r="C39" s="73"/>
      <c r="D39" s="35"/>
      <c r="E39" s="36"/>
      <c r="F39" s="36"/>
      <c r="G39" s="37"/>
      <c r="H39" s="49">
        <f t="shared" si="1"/>
        <v>0</v>
      </c>
      <c r="I39" s="38"/>
      <c r="J39" s="12"/>
    </row>
    <row r="40" spans="1:11" ht="25.5" customHeight="1" x14ac:dyDescent="0.2">
      <c r="A40" s="16">
        <f>IF(D40="","",MAX($A$1:$A39)+1)</f>
        <v>15</v>
      </c>
      <c r="B40" s="16"/>
      <c r="C40" s="73" t="s">
        <v>22</v>
      </c>
      <c r="D40" s="68" t="s">
        <v>2</v>
      </c>
      <c r="E40" s="71">
        <v>33.739999999999995</v>
      </c>
      <c r="F40" s="71"/>
      <c r="G40" s="39"/>
      <c r="H40" s="49">
        <f t="shared" si="1"/>
        <v>0</v>
      </c>
      <c r="I40" s="38"/>
      <c r="J40" s="12"/>
    </row>
    <row r="41" spans="1:11" ht="12" customHeight="1" x14ac:dyDescent="0.2">
      <c r="A41" s="16" t="str">
        <f>IF(D41="","",MAX($A$1:$A40)+1)</f>
        <v/>
      </c>
      <c r="B41" s="16" t="s">
        <v>58</v>
      </c>
      <c r="C41" s="73"/>
      <c r="D41" s="68"/>
      <c r="E41" s="69"/>
      <c r="F41" s="69"/>
      <c r="G41" s="39"/>
      <c r="H41" s="49">
        <f t="shared" si="1"/>
        <v>0</v>
      </c>
      <c r="I41" s="38"/>
      <c r="J41" s="12"/>
    </row>
    <row r="42" spans="1:11" ht="12" customHeight="1" x14ac:dyDescent="0.2">
      <c r="A42" s="16" t="str">
        <f>IF(D42="","",MAX($A$1:$A41)+1)</f>
        <v/>
      </c>
      <c r="B42" s="16"/>
      <c r="C42" s="73" t="s">
        <v>24</v>
      </c>
      <c r="D42" s="35"/>
      <c r="E42" s="36"/>
      <c r="F42" s="36"/>
      <c r="G42" s="37"/>
      <c r="H42" s="49">
        <f t="shared" si="1"/>
        <v>0</v>
      </c>
      <c r="I42" s="38"/>
      <c r="J42" s="12"/>
    </row>
    <row r="43" spans="1:11" ht="27" customHeight="1" x14ac:dyDescent="0.2">
      <c r="A43" s="16">
        <f>IF(D43="","",MAX($A$1:$A42)+1)</f>
        <v>16</v>
      </c>
      <c r="B43" s="16"/>
      <c r="C43" s="76" t="s">
        <v>23</v>
      </c>
      <c r="D43" s="68" t="s">
        <v>2</v>
      </c>
      <c r="E43" s="71">
        <v>33.739999999999995</v>
      </c>
      <c r="F43" s="71"/>
      <c r="G43" s="39"/>
      <c r="H43" s="49">
        <f t="shared" si="1"/>
        <v>0</v>
      </c>
      <c r="I43" s="38"/>
      <c r="J43" s="12"/>
    </row>
    <row r="44" spans="1:11" ht="12" customHeight="1" x14ac:dyDescent="0.2">
      <c r="A44" s="16" t="str">
        <f>IF(D44="","",MAX($A$1:$A43)+1)</f>
        <v/>
      </c>
      <c r="B44" s="16"/>
      <c r="C44" s="56"/>
      <c r="D44" s="35"/>
      <c r="E44" s="36"/>
      <c r="F44" s="36"/>
      <c r="G44" s="37"/>
      <c r="H44" s="49">
        <f t="shared" si="1"/>
        <v>0</v>
      </c>
      <c r="I44" s="38"/>
      <c r="J44" s="12"/>
    </row>
    <row r="45" spans="1:11" ht="39" customHeight="1" x14ac:dyDescent="0.2">
      <c r="A45" s="16">
        <f>IF(D45="","",MAX($A$1:$A44)+1)</f>
        <v>17</v>
      </c>
      <c r="B45" s="16"/>
      <c r="C45" s="72" t="s">
        <v>14</v>
      </c>
      <c r="D45" s="68" t="s">
        <v>1</v>
      </c>
      <c r="E45" s="69">
        <v>1</v>
      </c>
      <c r="F45" s="69"/>
      <c r="G45" s="39"/>
      <c r="H45" s="49">
        <f t="shared" si="1"/>
        <v>0</v>
      </c>
      <c r="I45" s="38"/>
      <c r="J45" s="12"/>
    </row>
    <row r="46" spans="1:11" ht="12" customHeight="1" x14ac:dyDescent="0.2">
      <c r="A46" s="16" t="str">
        <f>IF(D46="","",MAX($A$1:$A45)+1)</f>
        <v/>
      </c>
      <c r="B46" s="16"/>
      <c r="C46" s="77"/>
      <c r="D46" s="35"/>
      <c r="E46" s="36"/>
      <c r="F46" s="36"/>
      <c r="G46" s="37"/>
      <c r="H46" s="49">
        <f t="shared" si="1"/>
        <v>0</v>
      </c>
      <c r="I46" s="38"/>
      <c r="J46" s="12"/>
    </row>
    <row r="47" spans="1:11" ht="26.25" customHeight="1" x14ac:dyDescent="0.2">
      <c r="A47" s="16">
        <f>IF(D47="","",MAX($A$1:$A46)+1)</f>
        <v>18</v>
      </c>
      <c r="B47" s="16"/>
      <c r="C47" s="73" t="s">
        <v>15</v>
      </c>
      <c r="D47" s="68" t="s">
        <v>1</v>
      </c>
      <c r="E47" s="69">
        <v>1</v>
      </c>
      <c r="F47" s="69"/>
      <c r="G47" s="39"/>
      <c r="H47" s="49">
        <f t="shared" si="1"/>
        <v>0</v>
      </c>
      <c r="I47" s="38"/>
      <c r="J47" s="12" t="s">
        <v>30</v>
      </c>
    </row>
    <row r="48" spans="1:11" ht="13.5" customHeight="1" x14ac:dyDescent="0.2">
      <c r="A48" s="16" t="str">
        <f>IF(D48="","",MAX($A$1:$A47)+1)</f>
        <v/>
      </c>
      <c r="B48" s="16"/>
      <c r="C48" s="74"/>
      <c r="D48" s="35"/>
      <c r="E48" s="36"/>
      <c r="F48" s="36"/>
      <c r="G48" s="37"/>
      <c r="H48" s="49">
        <f t="shared" si="1"/>
        <v>0</v>
      </c>
      <c r="I48" s="38"/>
      <c r="J48" s="12"/>
    </row>
    <row r="49" spans="1:11" ht="27" customHeight="1" x14ac:dyDescent="0.2">
      <c r="A49" s="16">
        <f>IF(D49="","",MAX($A$1:$A48)+1)</f>
        <v>19</v>
      </c>
      <c r="B49" s="16"/>
      <c r="C49" s="73" t="s">
        <v>16</v>
      </c>
      <c r="D49" s="68" t="s">
        <v>1</v>
      </c>
      <c r="E49" s="69">
        <v>1</v>
      </c>
      <c r="F49" s="69"/>
      <c r="G49" s="39"/>
      <c r="H49" s="49">
        <f t="shared" si="1"/>
        <v>0</v>
      </c>
      <c r="I49" s="38"/>
      <c r="J49" s="12"/>
    </row>
    <row r="50" spans="1:11" ht="12" customHeight="1" x14ac:dyDescent="0.2">
      <c r="A50" s="16"/>
      <c r="B50" s="16"/>
      <c r="C50" s="77"/>
      <c r="D50" s="35"/>
      <c r="E50" s="36"/>
      <c r="F50" s="36"/>
      <c r="G50" s="37"/>
      <c r="H50" s="49">
        <f t="shared" si="1"/>
        <v>0</v>
      </c>
      <c r="I50" s="38"/>
      <c r="J50" s="12"/>
    </row>
    <row r="51" spans="1:11" ht="12" customHeight="1" x14ac:dyDescent="0.2">
      <c r="A51" s="16">
        <f>IF(D51="","",MAX($A$1:$A49)+1)</f>
        <v>20</v>
      </c>
      <c r="B51" s="16"/>
      <c r="C51" s="72" t="s">
        <v>33</v>
      </c>
      <c r="D51" s="68" t="s">
        <v>3</v>
      </c>
      <c r="E51" s="71">
        <v>492.80000000000007</v>
      </c>
      <c r="F51" s="71"/>
      <c r="G51" s="39"/>
      <c r="H51" s="49">
        <f t="shared" si="1"/>
        <v>0</v>
      </c>
      <c r="I51" s="38"/>
      <c r="J51" s="12"/>
    </row>
    <row r="52" spans="1:11" ht="12" customHeight="1" x14ac:dyDescent="0.2">
      <c r="A52" s="16" t="str">
        <f>IF(D52="","",MAX($A$1:$A51)+1)</f>
        <v/>
      </c>
      <c r="B52" s="16"/>
      <c r="C52" s="45"/>
      <c r="D52" s="35"/>
      <c r="E52" s="36"/>
      <c r="F52" s="36"/>
      <c r="G52" s="37"/>
      <c r="H52" s="49">
        <f t="shared" si="1"/>
        <v>0</v>
      </c>
      <c r="I52" s="38"/>
      <c r="J52" s="12"/>
    </row>
    <row r="53" spans="1:11" ht="12" customHeight="1" x14ac:dyDescent="0.2">
      <c r="A53" s="16" t="str">
        <f>IF(D53="","",MAX($A$1:$A52)+1)</f>
        <v/>
      </c>
      <c r="B53" s="16"/>
      <c r="C53" s="52"/>
      <c r="D53" s="35"/>
      <c r="E53" s="36"/>
      <c r="F53" s="36"/>
      <c r="G53" s="39"/>
      <c r="H53" s="49">
        <f t="shared" si="1"/>
        <v>0</v>
      </c>
      <c r="I53" s="38"/>
      <c r="J53" s="12"/>
    </row>
    <row r="54" spans="1:11" ht="14.25" customHeight="1" x14ac:dyDescent="0.2">
      <c r="A54" s="16" t="str">
        <f>IF(D54="","",MAX($A$1:$A53)+1)</f>
        <v/>
      </c>
      <c r="B54" s="16"/>
      <c r="C54" s="66" t="s">
        <v>25</v>
      </c>
      <c r="D54" s="35"/>
      <c r="E54" s="36"/>
      <c r="F54" s="36"/>
      <c r="G54" s="39"/>
      <c r="H54" s="49">
        <f t="shared" si="1"/>
        <v>0</v>
      </c>
      <c r="I54" s="38">
        <f>SUM(H56:H77)</f>
        <v>0</v>
      </c>
      <c r="J54" s="12"/>
    </row>
    <row r="55" spans="1:11" ht="12" customHeight="1" x14ac:dyDescent="0.2">
      <c r="A55" s="16" t="str">
        <f>IF(D55="","",MAX($A$1:$A54)+1)</f>
        <v/>
      </c>
      <c r="B55" s="16"/>
      <c r="C55" s="56"/>
      <c r="D55" s="35"/>
      <c r="E55" s="36"/>
      <c r="F55" s="36"/>
      <c r="G55" s="37"/>
      <c r="H55" s="49">
        <f t="shared" si="1"/>
        <v>0</v>
      </c>
      <c r="I55" s="38"/>
      <c r="J55" s="12"/>
    </row>
    <row r="56" spans="1:11" s="57" customFormat="1" ht="25.5" x14ac:dyDescent="0.2">
      <c r="A56" s="16">
        <f>IF(D56="","",MAX($A$1:$A55)+1)</f>
        <v>21</v>
      </c>
      <c r="B56" s="16"/>
      <c r="C56" s="70" t="s">
        <v>49</v>
      </c>
      <c r="D56" s="68" t="s">
        <v>3</v>
      </c>
      <c r="E56" s="71">
        <v>246.40000000000003</v>
      </c>
      <c r="F56" s="71"/>
      <c r="G56" s="39"/>
      <c r="H56" s="49">
        <f t="shared" si="1"/>
        <v>0</v>
      </c>
      <c r="I56" s="58"/>
      <c r="J56" s="59"/>
      <c r="K56" s="60"/>
    </row>
    <row r="57" spans="1:11" ht="13.5" customHeight="1" x14ac:dyDescent="0.2">
      <c r="A57" s="16" t="str">
        <f>IF(D57="","",MAX($A$1:$A56)+1)</f>
        <v/>
      </c>
      <c r="B57" s="16"/>
      <c r="C57" s="52"/>
      <c r="D57" s="35"/>
      <c r="E57" s="36"/>
      <c r="F57" s="36"/>
      <c r="G57" s="37"/>
      <c r="H57" s="49">
        <f t="shared" si="1"/>
        <v>0</v>
      </c>
      <c r="I57" s="38"/>
      <c r="J57" s="12"/>
    </row>
    <row r="58" spans="1:11" ht="26.25" customHeight="1" x14ac:dyDescent="0.2">
      <c r="A58" s="16">
        <f>IF(D58="","",MAX($A$1:$A57)+1)</f>
        <v>22</v>
      </c>
      <c r="B58" s="16"/>
      <c r="C58" s="73" t="s">
        <v>37</v>
      </c>
      <c r="D58" s="68" t="s">
        <v>1</v>
      </c>
      <c r="E58" s="69">
        <v>1</v>
      </c>
      <c r="F58" s="69"/>
      <c r="G58" s="39"/>
      <c r="H58" s="49">
        <f t="shared" si="1"/>
        <v>0</v>
      </c>
      <c r="I58" s="38"/>
      <c r="J58" s="12"/>
    </row>
    <row r="59" spans="1:11" ht="13.5" customHeight="1" x14ac:dyDescent="0.2">
      <c r="A59" s="16" t="str">
        <f>IF(D59="","",MAX($A$1:$A58)+1)</f>
        <v/>
      </c>
      <c r="B59" s="16"/>
      <c r="C59" s="52"/>
      <c r="D59" s="35"/>
      <c r="E59" s="36"/>
      <c r="F59" s="36"/>
      <c r="G59" s="37"/>
      <c r="H59" s="49">
        <f t="shared" si="1"/>
        <v>0</v>
      </c>
      <c r="I59" s="38"/>
      <c r="J59" s="12"/>
    </row>
    <row r="60" spans="1:11" ht="37.5" customHeight="1" x14ac:dyDescent="0.2">
      <c r="A60" s="16">
        <f>IF(D60="","",MAX($A$1:$A59)+1)</f>
        <v>23</v>
      </c>
      <c r="B60" s="16"/>
      <c r="C60" s="73" t="s">
        <v>38</v>
      </c>
      <c r="D60" s="68" t="s">
        <v>1</v>
      </c>
      <c r="E60" s="69">
        <v>1</v>
      </c>
      <c r="F60" s="69"/>
      <c r="G60" s="39"/>
      <c r="H60" s="49">
        <f t="shared" si="1"/>
        <v>0</v>
      </c>
      <c r="I60" s="38"/>
      <c r="J60" s="12"/>
    </row>
    <row r="61" spans="1:11" ht="12" customHeight="1" x14ac:dyDescent="0.2">
      <c r="A61" s="16" t="str">
        <f>IF(D61="","",MAX($A$1:$A60)+1)</f>
        <v/>
      </c>
      <c r="B61" s="16"/>
      <c r="C61" s="73"/>
      <c r="D61" s="35"/>
      <c r="E61" s="36"/>
      <c r="F61" s="36"/>
      <c r="G61" s="37"/>
      <c r="H61" s="49">
        <f t="shared" si="1"/>
        <v>0</v>
      </c>
      <c r="I61" s="38"/>
      <c r="J61" s="12"/>
    </row>
    <row r="62" spans="1:11" ht="24.75" customHeight="1" x14ac:dyDescent="0.2">
      <c r="A62" s="16">
        <f>IF(D62="","",MAX($A$1:$A61)+1)</f>
        <v>24</v>
      </c>
      <c r="B62" s="16"/>
      <c r="C62" s="73" t="s">
        <v>39</v>
      </c>
      <c r="D62" s="68" t="s">
        <v>1</v>
      </c>
      <c r="E62" s="69">
        <v>1</v>
      </c>
      <c r="F62" s="69"/>
      <c r="G62" s="39"/>
      <c r="H62" s="49">
        <f t="shared" si="1"/>
        <v>0</v>
      </c>
      <c r="I62" s="38"/>
      <c r="J62" s="12"/>
    </row>
    <row r="63" spans="1:11" ht="12" customHeight="1" x14ac:dyDescent="0.2">
      <c r="A63" s="16" t="str">
        <f>IF(D63="","",MAX($A$1:$A62)+1)</f>
        <v/>
      </c>
      <c r="B63" s="16"/>
      <c r="C63" s="73"/>
      <c r="D63" s="35"/>
      <c r="E63" s="36"/>
      <c r="F63" s="36"/>
      <c r="G63" s="37"/>
      <c r="H63" s="49">
        <f t="shared" si="1"/>
        <v>0</v>
      </c>
      <c r="I63" s="38"/>
      <c r="J63" s="12"/>
    </row>
    <row r="64" spans="1:11" ht="25.5" customHeight="1" x14ac:dyDescent="0.2">
      <c r="A64" s="16">
        <f>IF(D64="","",MAX($A$1:$A63)+1)</f>
        <v>25</v>
      </c>
      <c r="B64" s="16"/>
      <c r="C64" s="73" t="s">
        <v>22</v>
      </c>
      <c r="D64" s="68" t="s">
        <v>2</v>
      </c>
      <c r="E64" s="71">
        <v>14.88</v>
      </c>
      <c r="F64" s="71"/>
      <c r="G64" s="39"/>
      <c r="H64" s="49">
        <f t="shared" si="1"/>
        <v>0</v>
      </c>
      <c r="I64" s="38"/>
      <c r="J64" s="12"/>
    </row>
    <row r="65" spans="1:11" ht="12" customHeight="1" x14ac:dyDescent="0.2">
      <c r="A65" s="16" t="str">
        <f>IF(D65="","",MAX($A$1:$A64)+1)</f>
        <v/>
      </c>
      <c r="B65" s="16"/>
      <c r="C65" s="45"/>
      <c r="D65" s="35"/>
      <c r="E65" s="36"/>
      <c r="F65" s="36"/>
      <c r="G65" s="37"/>
      <c r="H65" s="49">
        <f t="shared" si="1"/>
        <v>0</v>
      </c>
      <c r="I65" s="38"/>
      <c r="J65" s="12"/>
    </row>
    <row r="66" spans="1:11" ht="12" customHeight="1" x14ac:dyDescent="0.2">
      <c r="A66" s="16" t="str">
        <f>IF(D66="","",MAX($A$1:$A65)+1)</f>
        <v/>
      </c>
      <c r="B66" s="16"/>
      <c r="C66" s="73" t="s">
        <v>24</v>
      </c>
      <c r="D66" s="35"/>
      <c r="E66" s="36"/>
      <c r="F66" s="36"/>
      <c r="G66" s="37"/>
      <c r="H66" s="49">
        <f t="shared" si="1"/>
        <v>0</v>
      </c>
      <c r="I66" s="38"/>
      <c r="J66" s="12"/>
    </row>
    <row r="67" spans="1:11" ht="27" customHeight="1" x14ac:dyDescent="0.2">
      <c r="A67" s="16">
        <f>IF(D67="","",MAX($A$1:$A66)+1)</f>
        <v>26</v>
      </c>
      <c r="B67" s="16"/>
      <c r="C67" s="76" t="s">
        <v>26</v>
      </c>
      <c r="D67" s="68" t="s">
        <v>2</v>
      </c>
      <c r="E67" s="71">
        <v>14.88</v>
      </c>
      <c r="F67" s="71"/>
      <c r="G67" s="39"/>
      <c r="H67" s="49">
        <f t="shared" si="1"/>
        <v>0</v>
      </c>
      <c r="I67" s="38"/>
      <c r="J67" s="12"/>
    </row>
    <row r="68" spans="1:11" ht="13.5" customHeight="1" x14ac:dyDescent="0.2">
      <c r="A68" s="16" t="str">
        <f>IF(D68="","",MAX($A$1:$A67)+1)</f>
        <v/>
      </c>
      <c r="B68" s="16"/>
      <c r="C68" s="76"/>
      <c r="D68" s="35"/>
      <c r="E68" s="36"/>
      <c r="F68" s="36"/>
      <c r="G68" s="37"/>
      <c r="H68" s="49">
        <f t="shared" si="1"/>
        <v>0</v>
      </c>
      <c r="I68" s="38"/>
      <c r="J68" s="12"/>
    </row>
    <row r="69" spans="1:11" ht="39" customHeight="1" x14ac:dyDescent="0.2">
      <c r="A69" s="16">
        <f>IF(D69="","",MAX($A$1:$A68)+1)</f>
        <v>27</v>
      </c>
      <c r="B69" s="16">
        <v>3.03</v>
      </c>
      <c r="C69" s="72" t="s">
        <v>14</v>
      </c>
      <c r="D69" s="68" t="s">
        <v>1</v>
      </c>
      <c r="E69" s="69">
        <v>1</v>
      </c>
      <c r="F69" s="69"/>
      <c r="G69" s="39"/>
      <c r="H69" s="49">
        <f t="shared" si="1"/>
        <v>0</v>
      </c>
      <c r="I69" s="38"/>
      <c r="J69" s="12"/>
    </row>
    <row r="70" spans="1:11" ht="12" customHeight="1" x14ac:dyDescent="0.2">
      <c r="A70" s="16" t="str">
        <f>IF(D70="","",MAX($A$1:$A69)+1)</f>
        <v/>
      </c>
      <c r="B70" s="16"/>
      <c r="C70" s="77"/>
      <c r="D70" s="35"/>
      <c r="E70" s="36"/>
      <c r="F70" s="36"/>
      <c r="G70" s="37"/>
      <c r="H70" s="49">
        <f t="shared" si="1"/>
        <v>0</v>
      </c>
      <c r="I70" s="38"/>
      <c r="J70" s="12"/>
    </row>
    <row r="71" spans="1:11" ht="26.25" customHeight="1" x14ac:dyDescent="0.2">
      <c r="A71" s="16">
        <f>IF(D71="","",MAX($A$1:$A70)+1)</f>
        <v>28</v>
      </c>
      <c r="B71" s="16"/>
      <c r="C71" s="73" t="s">
        <v>15</v>
      </c>
      <c r="D71" s="68" t="s">
        <v>1</v>
      </c>
      <c r="E71" s="69">
        <v>1</v>
      </c>
      <c r="F71" s="69"/>
      <c r="G71" s="39"/>
      <c r="H71" s="49">
        <f t="shared" si="1"/>
        <v>0</v>
      </c>
      <c r="I71" s="38"/>
      <c r="J71" s="12"/>
    </row>
    <row r="72" spans="1:11" ht="13.5" customHeight="1" x14ac:dyDescent="0.2">
      <c r="A72" s="16" t="str">
        <f>IF(D72="","",MAX($A$1:$A71)+1)</f>
        <v/>
      </c>
      <c r="B72" s="16"/>
      <c r="C72" s="74"/>
      <c r="D72" s="35"/>
      <c r="E72" s="36"/>
      <c r="F72" s="36"/>
      <c r="G72" s="37"/>
      <c r="H72" s="49">
        <f t="shared" si="1"/>
        <v>0</v>
      </c>
      <c r="I72" s="38"/>
      <c r="J72" s="12"/>
    </row>
    <row r="73" spans="1:11" ht="27" customHeight="1" x14ac:dyDescent="0.2">
      <c r="A73" s="16">
        <f>IF(D73="","",MAX($A$1:$A72)+1)</f>
        <v>29</v>
      </c>
      <c r="B73" s="16"/>
      <c r="C73" s="72" t="s">
        <v>16</v>
      </c>
      <c r="D73" s="68" t="s">
        <v>1</v>
      </c>
      <c r="E73" s="69">
        <v>1</v>
      </c>
      <c r="F73" s="69"/>
      <c r="G73" s="39"/>
      <c r="H73" s="49">
        <f t="shared" si="1"/>
        <v>0</v>
      </c>
      <c r="I73" s="38"/>
      <c r="J73" s="12"/>
    </row>
    <row r="74" spans="1:11" ht="12" customHeight="1" x14ac:dyDescent="0.2">
      <c r="A74" s="16"/>
      <c r="B74" s="16"/>
      <c r="C74" s="77"/>
      <c r="D74" s="35"/>
      <c r="E74" s="36"/>
      <c r="F74" s="36"/>
      <c r="G74" s="37"/>
      <c r="H74" s="49">
        <f t="shared" si="1"/>
        <v>0</v>
      </c>
      <c r="I74" s="38"/>
      <c r="J74" s="12"/>
    </row>
    <row r="75" spans="1:11" ht="12" customHeight="1" x14ac:dyDescent="0.2">
      <c r="A75" s="16">
        <f>IF(D75="","",MAX($A$1:$A73)+1)</f>
        <v>30</v>
      </c>
      <c r="B75" s="16"/>
      <c r="C75" s="72" t="s">
        <v>33</v>
      </c>
      <c r="D75" s="68" t="s">
        <v>3</v>
      </c>
      <c r="E75" s="71">
        <v>246.40000000000003</v>
      </c>
      <c r="F75" s="71"/>
      <c r="G75" s="39"/>
      <c r="H75" s="49">
        <f t="shared" ref="H75:H115" si="2">ROUND(F75*G75,2)</f>
        <v>0</v>
      </c>
      <c r="I75" s="38"/>
      <c r="J75" s="12"/>
    </row>
    <row r="76" spans="1:11" ht="12" customHeight="1" x14ac:dyDescent="0.2">
      <c r="A76" s="16" t="str">
        <f>IF(D76="","",MAX($A$1:$A75)+1)</f>
        <v/>
      </c>
      <c r="B76" s="16"/>
      <c r="C76" s="45"/>
      <c r="D76" s="35"/>
      <c r="E76" s="36"/>
      <c r="F76" s="36"/>
      <c r="G76" s="37"/>
      <c r="H76" s="49">
        <f t="shared" si="2"/>
        <v>0</v>
      </c>
      <c r="I76" s="38"/>
      <c r="J76" s="12"/>
    </row>
    <row r="77" spans="1:11" ht="12" customHeight="1" x14ac:dyDescent="0.2">
      <c r="A77" s="16" t="str">
        <f>IF(D77="","",MAX($A$1:$A76)+1)</f>
        <v/>
      </c>
      <c r="B77" s="16"/>
      <c r="C77" s="45"/>
      <c r="D77" s="35"/>
      <c r="E77" s="36"/>
      <c r="F77" s="36"/>
      <c r="G77" s="37"/>
      <c r="H77" s="49">
        <f t="shared" si="2"/>
        <v>0</v>
      </c>
      <c r="I77" s="38"/>
      <c r="J77" s="12"/>
    </row>
    <row r="78" spans="1:11" ht="14.25" customHeight="1" x14ac:dyDescent="0.2">
      <c r="A78" s="16" t="str">
        <f>IF(D78="","",MAX($A$1:$A77)+1)</f>
        <v/>
      </c>
      <c r="B78" s="16"/>
      <c r="C78" s="66" t="s">
        <v>50</v>
      </c>
      <c r="D78" s="35"/>
      <c r="E78" s="36"/>
      <c r="F78" s="36"/>
      <c r="G78" s="39"/>
      <c r="H78" s="49">
        <f t="shared" si="2"/>
        <v>0</v>
      </c>
      <c r="I78" s="38">
        <f>SUM(H80:H94)</f>
        <v>0</v>
      </c>
      <c r="J78" s="12"/>
    </row>
    <row r="79" spans="1:11" ht="14.25" customHeight="1" x14ac:dyDescent="0.2">
      <c r="A79" s="16" t="str">
        <f>IF(D79="","",MAX($A$1:$A78)+1)</f>
        <v/>
      </c>
      <c r="B79" s="16"/>
      <c r="C79" s="73"/>
      <c r="D79" s="35"/>
      <c r="E79" s="36"/>
      <c r="F79" s="36"/>
      <c r="G79" s="39"/>
      <c r="H79" s="49">
        <f t="shared" si="2"/>
        <v>0</v>
      </c>
      <c r="I79" s="38"/>
      <c r="J79" s="12"/>
    </row>
    <row r="80" spans="1:11" s="57" customFormat="1" ht="25.5" x14ac:dyDescent="0.2">
      <c r="A80" s="16">
        <f>IF(D80="","",MAX($A$1:$A79)+1)</f>
        <v>31</v>
      </c>
      <c r="B80" s="16" t="str">
        <f>B41</f>
        <v>3.01.04</v>
      </c>
      <c r="C80" s="70" t="s">
        <v>49</v>
      </c>
      <c r="D80" s="68" t="s">
        <v>3</v>
      </c>
      <c r="E80" s="69">
        <v>246.40000000000003</v>
      </c>
      <c r="F80" s="69"/>
      <c r="G80" s="39"/>
      <c r="H80" s="49">
        <f t="shared" si="2"/>
        <v>0</v>
      </c>
      <c r="I80" s="58"/>
      <c r="J80" s="59"/>
      <c r="K80" s="60"/>
    </row>
    <row r="81" spans="1:10" s="57" customFormat="1" x14ac:dyDescent="0.2">
      <c r="A81" s="16" t="str">
        <f>IF(D81="","",MAX($A$1:$A80)+1)</f>
        <v/>
      </c>
      <c r="B81" s="16"/>
      <c r="C81" s="70"/>
      <c r="D81" s="68"/>
      <c r="E81" s="69"/>
      <c r="F81" s="69"/>
      <c r="G81" s="39"/>
      <c r="H81" s="49">
        <f t="shared" si="2"/>
        <v>0</v>
      </c>
      <c r="I81" s="58"/>
      <c r="J81" s="59"/>
    </row>
    <row r="82" spans="1:10" ht="38.25" customHeight="1" x14ac:dyDescent="0.2">
      <c r="A82" s="16">
        <f>IF(D82="","",MAX($A$1:$A81)+1)</f>
        <v>32</v>
      </c>
      <c r="B82" s="16"/>
      <c r="C82" s="73" t="s">
        <v>38</v>
      </c>
      <c r="D82" s="68" t="s">
        <v>1</v>
      </c>
      <c r="E82" s="69">
        <v>1</v>
      </c>
      <c r="F82" s="69"/>
      <c r="G82" s="39"/>
      <c r="H82" s="49">
        <f t="shared" si="2"/>
        <v>0</v>
      </c>
      <c r="I82" s="38"/>
      <c r="J82" s="12"/>
    </row>
    <row r="83" spans="1:10" ht="12" customHeight="1" x14ac:dyDescent="0.2">
      <c r="A83" s="16" t="str">
        <f>IF(D83="","",MAX($A$1:$A82)+1)</f>
        <v/>
      </c>
      <c r="B83" s="16"/>
      <c r="C83" s="73"/>
      <c r="D83" s="35"/>
      <c r="E83" s="36"/>
      <c r="F83" s="36"/>
      <c r="G83" s="37"/>
      <c r="H83" s="49">
        <f t="shared" si="2"/>
        <v>0</v>
      </c>
      <c r="I83" s="38"/>
      <c r="J83" s="12"/>
    </row>
    <row r="84" spans="1:10" ht="25.5" customHeight="1" x14ac:dyDescent="0.2">
      <c r="A84" s="16">
        <f>IF(D84="","",MAX($A$1:$A83)+1)</f>
        <v>33</v>
      </c>
      <c r="B84" s="16"/>
      <c r="C84" s="73" t="s">
        <v>27</v>
      </c>
      <c r="D84" s="68" t="s">
        <v>1</v>
      </c>
      <c r="E84" s="69">
        <v>1</v>
      </c>
      <c r="F84" s="69"/>
      <c r="G84" s="39"/>
      <c r="H84" s="49">
        <f t="shared" si="2"/>
        <v>0</v>
      </c>
      <c r="I84" s="38"/>
      <c r="J84" s="12"/>
    </row>
    <row r="85" spans="1:10" ht="12" customHeight="1" x14ac:dyDescent="0.2">
      <c r="A85" s="16" t="str">
        <f>IF(D85="","",MAX($A$1:$A84)+1)</f>
        <v/>
      </c>
      <c r="B85" s="16"/>
      <c r="C85" s="45"/>
      <c r="D85" s="35"/>
      <c r="E85" s="36"/>
      <c r="F85" s="36"/>
      <c r="G85" s="37"/>
      <c r="H85" s="49">
        <f t="shared" si="2"/>
        <v>0</v>
      </c>
      <c r="I85" s="38"/>
      <c r="J85" s="12"/>
    </row>
    <row r="86" spans="1:10" ht="39" customHeight="1" x14ac:dyDescent="0.2">
      <c r="A86" s="16">
        <f>IF(D86="","",MAX($A$1:$A85)+1)</f>
        <v>34</v>
      </c>
      <c r="B86" s="16"/>
      <c r="C86" s="72" t="s">
        <v>14</v>
      </c>
      <c r="D86" s="68" t="s">
        <v>1</v>
      </c>
      <c r="E86" s="69">
        <v>1</v>
      </c>
      <c r="F86" s="69"/>
      <c r="G86" s="39"/>
      <c r="H86" s="49">
        <f t="shared" si="2"/>
        <v>0</v>
      </c>
      <c r="I86" s="38"/>
      <c r="J86" s="12"/>
    </row>
    <row r="87" spans="1:10" ht="12" customHeight="1" x14ac:dyDescent="0.2">
      <c r="A87" s="16" t="str">
        <f>IF(D87="","",MAX($A$1:$A86)+1)</f>
        <v/>
      </c>
      <c r="B87" s="16"/>
      <c r="C87" s="77"/>
      <c r="D87" s="35"/>
      <c r="E87" s="36"/>
      <c r="F87" s="36"/>
      <c r="G87" s="37"/>
      <c r="H87" s="49">
        <f t="shared" si="2"/>
        <v>0</v>
      </c>
      <c r="I87" s="38"/>
      <c r="J87" s="12"/>
    </row>
    <row r="88" spans="1:10" ht="26.25" customHeight="1" x14ac:dyDescent="0.2">
      <c r="A88" s="16">
        <f>IF(D88="","",MAX($A$1:$A87)+1)</f>
        <v>35</v>
      </c>
      <c r="B88" s="16"/>
      <c r="C88" s="73" t="s">
        <v>15</v>
      </c>
      <c r="D88" s="68" t="s">
        <v>1</v>
      </c>
      <c r="E88" s="69">
        <v>1</v>
      </c>
      <c r="F88" s="69"/>
      <c r="G88" s="39"/>
      <c r="H88" s="49">
        <f t="shared" si="2"/>
        <v>0</v>
      </c>
      <c r="I88" s="38"/>
      <c r="J88" s="12"/>
    </row>
    <row r="89" spans="1:10" ht="13.5" customHeight="1" x14ac:dyDescent="0.2">
      <c r="A89" s="16" t="str">
        <f>IF(D89="","",MAX($A$1:$A88)+1)</f>
        <v/>
      </c>
      <c r="B89" s="16"/>
      <c r="C89" s="74"/>
      <c r="D89" s="35"/>
      <c r="E89" s="36"/>
      <c r="F89" s="36"/>
      <c r="G89" s="37"/>
      <c r="H89" s="49">
        <f t="shared" si="2"/>
        <v>0</v>
      </c>
      <c r="I89" s="38"/>
      <c r="J89" s="12"/>
    </row>
    <row r="90" spans="1:10" ht="27" customHeight="1" x14ac:dyDescent="0.2">
      <c r="A90" s="16">
        <f>IF(D90="","",MAX($A$1:$A89)+1)</f>
        <v>36</v>
      </c>
      <c r="B90" s="16"/>
      <c r="C90" s="72" t="s">
        <v>16</v>
      </c>
      <c r="D90" s="68" t="s">
        <v>1</v>
      </c>
      <c r="E90" s="69">
        <v>1</v>
      </c>
      <c r="F90" s="69"/>
      <c r="G90" s="39"/>
      <c r="H90" s="49">
        <f t="shared" si="2"/>
        <v>0</v>
      </c>
      <c r="I90" s="38"/>
      <c r="J90" s="12"/>
    </row>
    <row r="91" spans="1:10" ht="12" customHeight="1" x14ac:dyDescent="0.2">
      <c r="A91" s="16"/>
      <c r="B91" s="16"/>
      <c r="C91" s="77"/>
      <c r="D91" s="35"/>
      <c r="E91" s="36"/>
      <c r="F91" s="36"/>
      <c r="G91" s="37"/>
      <c r="H91" s="49">
        <f t="shared" si="2"/>
        <v>0</v>
      </c>
      <c r="I91" s="38"/>
      <c r="J91" s="12"/>
    </row>
    <row r="92" spans="1:10" ht="12" customHeight="1" x14ac:dyDescent="0.2">
      <c r="A92" s="16">
        <f>IF(D92="","",MAX($A$1:$A90)+1)</f>
        <v>37</v>
      </c>
      <c r="B92" s="16"/>
      <c r="C92" s="72" t="s">
        <v>34</v>
      </c>
      <c r="D92" s="68" t="s">
        <v>3</v>
      </c>
      <c r="E92" s="71">
        <v>369.6</v>
      </c>
      <c r="F92" s="71"/>
      <c r="G92" s="39"/>
      <c r="H92" s="49">
        <f t="shared" si="2"/>
        <v>0</v>
      </c>
      <c r="I92" s="38"/>
      <c r="J92" s="12"/>
    </row>
    <row r="93" spans="1:10" ht="12" customHeight="1" x14ac:dyDescent="0.2">
      <c r="A93" s="16" t="str">
        <f>IF(D93="","",MAX($A$1:$A92)+1)</f>
        <v/>
      </c>
      <c r="B93" s="16"/>
      <c r="C93" s="45"/>
      <c r="D93" s="35"/>
      <c r="E93" s="36"/>
      <c r="F93" s="36"/>
      <c r="G93" s="37"/>
      <c r="H93" s="49">
        <f t="shared" si="2"/>
        <v>0</v>
      </c>
      <c r="I93" s="38"/>
      <c r="J93" s="12"/>
    </row>
    <row r="94" spans="1:10" ht="12" customHeight="1" x14ac:dyDescent="0.2">
      <c r="A94" s="16" t="str">
        <f>IF(D94="","",MAX($A$1:$A93)+1)</f>
        <v/>
      </c>
      <c r="B94" s="16"/>
      <c r="C94" s="45"/>
      <c r="D94" s="35"/>
      <c r="E94" s="36"/>
      <c r="F94" s="36"/>
      <c r="G94" s="37"/>
      <c r="H94" s="49">
        <f t="shared" si="2"/>
        <v>0</v>
      </c>
      <c r="I94" s="38"/>
      <c r="J94" s="12"/>
    </row>
    <row r="95" spans="1:10" ht="27" customHeight="1" x14ac:dyDescent="0.2">
      <c r="A95" s="16" t="str">
        <f>IF(D95="","",MAX($A$1:$A94)+1)</f>
        <v/>
      </c>
      <c r="B95" s="16"/>
      <c r="C95" s="66" t="s">
        <v>51</v>
      </c>
      <c r="D95" s="35"/>
      <c r="E95" s="36"/>
      <c r="F95" s="36"/>
      <c r="G95" s="37"/>
      <c r="H95" s="49">
        <f t="shared" si="2"/>
        <v>0</v>
      </c>
      <c r="I95" s="38">
        <f>SUM(H97:H114)</f>
        <v>0</v>
      </c>
      <c r="J95" s="12"/>
    </row>
    <row r="96" spans="1:10" ht="12" customHeight="1" x14ac:dyDescent="0.2">
      <c r="A96" s="16" t="str">
        <f>IF(D96="","",MAX($A$1:$A95)+1)</f>
        <v/>
      </c>
      <c r="B96" s="16" t="str">
        <f>B41</f>
        <v>3.01.04</v>
      </c>
      <c r="C96" s="56"/>
      <c r="D96" s="35"/>
      <c r="E96" s="36"/>
      <c r="F96" s="36"/>
      <c r="G96" s="37"/>
      <c r="H96" s="49">
        <f t="shared" si="2"/>
        <v>0</v>
      </c>
      <c r="I96" s="38"/>
      <c r="J96" s="12"/>
    </row>
    <row r="97" spans="1:11" s="57" customFormat="1" ht="25.5" x14ac:dyDescent="0.2">
      <c r="A97" s="16">
        <f>IF(D97="","",MAX($A$1:$A96)+1)</f>
        <v>38</v>
      </c>
      <c r="B97" s="16"/>
      <c r="C97" s="70" t="s">
        <v>49</v>
      </c>
      <c r="D97" s="68" t="s">
        <v>3</v>
      </c>
      <c r="E97" s="71">
        <v>985.60000000000014</v>
      </c>
      <c r="F97" s="71"/>
      <c r="G97" s="39"/>
      <c r="H97" s="49">
        <f t="shared" si="2"/>
        <v>0</v>
      </c>
      <c r="I97" s="58"/>
      <c r="J97" s="59"/>
      <c r="K97" s="60"/>
    </row>
    <row r="98" spans="1:11" ht="13.5" customHeight="1" x14ac:dyDescent="0.2">
      <c r="A98" s="16" t="str">
        <f>IF(D98="","",MAX($A$1:$A97)+1)</f>
        <v/>
      </c>
      <c r="B98" s="16"/>
      <c r="C98" s="52"/>
      <c r="D98" s="35"/>
      <c r="E98" s="36"/>
      <c r="F98" s="36"/>
      <c r="G98" s="37"/>
      <c r="H98" s="49">
        <f t="shared" si="2"/>
        <v>0</v>
      </c>
      <c r="I98" s="38"/>
      <c r="J98" s="12"/>
    </row>
    <row r="99" spans="1:11" ht="26.25" customHeight="1" x14ac:dyDescent="0.2">
      <c r="A99" s="16">
        <f>IF(D99="","",MAX($A$1:$A98)+1)</f>
        <v>39</v>
      </c>
      <c r="B99" s="16"/>
      <c r="C99" s="73" t="s">
        <v>29</v>
      </c>
      <c r="D99" s="68" t="s">
        <v>1</v>
      </c>
      <c r="E99" s="69">
        <v>1</v>
      </c>
      <c r="F99" s="69"/>
      <c r="G99" s="39"/>
      <c r="H99" s="49">
        <f t="shared" si="2"/>
        <v>0</v>
      </c>
      <c r="I99" s="38"/>
      <c r="J99" s="12"/>
    </row>
    <row r="100" spans="1:11" ht="12" customHeight="1" x14ac:dyDescent="0.2">
      <c r="A100" s="16" t="str">
        <f>IF(D100="","",MAX($A$1:$A99)+1)</f>
        <v/>
      </c>
      <c r="B100" s="16"/>
      <c r="C100" s="73"/>
      <c r="D100" s="35"/>
      <c r="E100" s="36"/>
      <c r="F100" s="36"/>
      <c r="G100" s="37"/>
      <c r="H100" s="49">
        <f t="shared" si="2"/>
        <v>0</v>
      </c>
      <c r="I100" s="38"/>
      <c r="J100" s="12"/>
    </row>
    <row r="101" spans="1:11" ht="37.5" customHeight="1" x14ac:dyDescent="0.2">
      <c r="A101" s="16">
        <f>IF(D101="","",MAX($A$1:$A100)+1)</f>
        <v>40</v>
      </c>
      <c r="B101" s="16"/>
      <c r="C101" s="73" t="s">
        <v>28</v>
      </c>
      <c r="D101" s="68" t="s">
        <v>2</v>
      </c>
      <c r="E101" s="71">
        <v>88.83</v>
      </c>
      <c r="F101" s="71"/>
      <c r="G101" s="39"/>
      <c r="H101" s="49">
        <f t="shared" si="2"/>
        <v>0</v>
      </c>
      <c r="I101" s="38"/>
      <c r="J101" s="12"/>
    </row>
    <row r="102" spans="1:11" ht="12" customHeight="1" collapsed="1" x14ac:dyDescent="0.2">
      <c r="A102" s="16" t="str">
        <f>IF(D102="","",MAX($A$1:$A101)+1)</f>
        <v/>
      </c>
      <c r="B102" s="16"/>
      <c r="C102" s="73"/>
      <c r="D102" s="68"/>
      <c r="E102" s="71"/>
      <c r="F102" s="71"/>
      <c r="G102" s="39"/>
      <c r="H102" s="49">
        <f t="shared" si="2"/>
        <v>0</v>
      </c>
      <c r="I102" s="38"/>
      <c r="J102" s="12"/>
    </row>
    <row r="103" spans="1:11" ht="12" customHeight="1" x14ac:dyDescent="0.2">
      <c r="A103" s="16" t="str">
        <f>IF(D103="","",MAX($A$1:$A102)+1)</f>
        <v/>
      </c>
      <c r="B103" s="16"/>
      <c r="C103" s="73" t="s">
        <v>24</v>
      </c>
      <c r="D103" s="35"/>
      <c r="E103" s="42"/>
      <c r="F103" s="42"/>
      <c r="G103" s="37"/>
      <c r="H103" s="49">
        <f t="shared" si="2"/>
        <v>0</v>
      </c>
      <c r="I103" s="38"/>
      <c r="J103" s="12"/>
    </row>
    <row r="104" spans="1:11" ht="27" customHeight="1" x14ac:dyDescent="0.2">
      <c r="A104" s="16">
        <f>IF(D104="","",MAX($A$1:$A103)+1)</f>
        <v>41</v>
      </c>
      <c r="B104" s="16"/>
      <c r="C104" s="76" t="s">
        <v>23</v>
      </c>
      <c r="D104" s="68" t="s">
        <v>2</v>
      </c>
      <c r="E104" s="71">
        <v>88.83</v>
      </c>
      <c r="F104" s="71"/>
      <c r="G104" s="39"/>
      <c r="H104" s="49">
        <f t="shared" si="2"/>
        <v>0</v>
      </c>
      <c r="I104" s="38"/>
      <c r="J104" s="12"/>
    </row>
    <row r="105" spans="1:11" ht="12" customHeight="1" x14ac:dyDescent="0.2">
      <c r="A105" s="16" t="str">
        <f>IF(D105="","",MAX($A$1:$A104)+1)</f>
        <v/>
      </c>
      <c r="B105" s="16"/>
      <c r="C105" s="56"/>
      <c r="D105" s="35"/>
      <c r="E105" s="36"/>
      <c r="F105" s="36"/>
      <c r="G105" s="37"/>
      <c r="H105" s="49">
        <f t="shared" si="2"/>
        <v>0</v>
      </c>
      <c r="I105" s="38"/>
      <c r="J105" s="12"/>
    </row>
    <row r="106" spans="1:11" ht="25.5" customHeight="1" x14ac:dyDescent="0.2">
      <c r="A106" s="16">
        <f>IF(D106="","",MAX($A$1:$A105)+1)</f>
        <v>42</v>
      </c>
      <c r="B106" s="16"/>
      <c r="C106" s="73" t="s">
        <v>27</v>
      </c>
      <c r="D106" s="68" t="s">
        <v>1</v>
      </c>
      <c r="E106" s="69">
        <v>1</v>
      </c>
      <c r="F106" s="69"/>
      <c r="G106" s="39"/>
      <c r="H106" s="49">
        <f t="shared" si="2"/>
        <v>0</v>
      </c>
      <c r="I106" s="38"/>
      <c r="J106" s="12"/>
    </row>
    <row r="107" spans="1:11" ht="12" customHeight="1" x14ac:dyDescent="0.2">
      <c r="A107" s="16" t="str">
        <f>IF(D107="","",MAX($A$1:$A106)+1)</f>
        <v/>
      </c>
      <c r="B107" s="16"/>
      <c r="C107" s="45"/>
      <c r="D107" s="35"/>
      <c r="E107" s="36"/>
      <c r="F107" s="36"/>
      <c r="G107" s="37"/>
      <c r="H107" s="49">
        <f t="shared" si="2"/>
        <v>0</v>
      </c>
      <c r="I107" s="38"/>
      <c r="J107" s="12"/>
    </row>
    <row r="108" spans="1:11" ht="39" customHeight="1" x14ac:dyDescent="0.2">
      <c r="A108" s="16">
        <f>IF(D108="","",MAX($A$1:$A107)+1)</f>
        <v>43</v>
      </c>
      <c r="B108" s="16"/>
      <c r="C108" s="72" t="s">
        <v>14</v>
      </c>
      <c r="D108" s="68" t="s">
        <v>1</v>
      </c>
      <c r="E108" s="69">
        <v>1</v>
      </c>
      <c r="F108" s="69"/>
      <c r="G108" s="39"/>
      <c r="H108" s="49">
        <f t="shared" si="2"/>
        <v>0</v>
      </c>
      <c r="I108" s="38"/>
      <c r="J108" s="12"/>
    </row>
    <row r="109" spans="1:11" ht="12" customHeight="1" x14ac:dyDescent="0.2">
      <c r="A109" s="16" t="str">
        <f>IF(D109="","",MAX($A$1:$A108)+1)</f>
        <v/>
      </c>
      <c r="B109" s="16"/>
      <c r="C109" s="77"/>
      <c r="D109" s="35"/>
      <c r="E109" s="36"/>
      <c r="F109" s="36"/>
      <c r="G109" s="37"/>
      <c r="H109" s="49">
        <f t="shared" si="2"/>
        <v>0</v>
      </c>
      <c r="I109" s="38"/>
      <c r="J109" s="12"/>
    </row>
    <row r="110" spans="1:11" ht="26.25" customHeight="1" x14ac:dyDescent="0.2">
      <c r="A110" s="16">
        <f>IF(D110="","",MAX($A$1:$A109)+1)</f>
        <v>44</v>
      </c>
      <c r="B110" s="16"/>
      <c r="C110" s="73" t="s">
        <v>15</v>
      </c>
      <c r="D110" s="68" t="s">
        <v>1</v>
      </c>
      <c r="E110" s="69">
        <v>1</v>
      </c>
      <c r="F110" s="69"/>
      <c r="G110" s="39"/>
      <c r="H110" s="49">
        <f t="shared" si="2"/>
        <v>0</v>
      </c>
      <c r="I110" s="38"/>
      <c r="J110" s="12"/>
    </row>
    <row r="111" spans="1:11" ht="13.5" customHeight="1" x14ac:dyDescent="0.2">
      <c r="A111" s="16" t="str">
        <f>IF(D111="","",MAX($A$1:$A110)+1)</f>
        <v/>
      </c>
      <c r="B111" s="16"/>
      <c r="C111" s="74"/>
      <c r="D111" s="35"/>
      <c r="E111" s="36"/>
      <c r="F111" s="36"/>
      <c r="G111" s="37"/>
      <c r="H111" s="49">
        <f t="shared" si="2"/>
        <v>0</v>
      </c>
      <c r="I111" s="38"/>
      <c r="J111" s="12"/>
    </row>
    <row r="112" spans="1:11" ht="27" customHeight="1" x14ac:dyDescent="0.2">
      <c r="A112" s="16">
        <f>IF(D112="","",MAX($A$1:$A111)+1)</f>
        <v>45</v>
      </c>
      <c r="B112" s="16"/>
      <c r="C112" s="72" t="s">
        <v>16</v>
      </c>
      <c r="D112" s="68" t="s">
        <v>1</v>
      </c>
      <c r="E112" s="69">
        <v>1</v>
      </c>
      <c r="F112" s="69"/>
      <c r="G112" s="39"/>
      <c r="H112" s="49">
        <f t="shared" si="2"/>
        <v>0</v>
      </c>
      <c r="I112" s="38"/>
      <c r="J112" s="12"/>
    </row>
    <row r="113" spans="1:11" ht="12" customHeight="1" x14ac:dyDescent="0.2">
      <c r="A113" s="16"/>
      <c r="B113" s="16"/>
      <c r="C113" s="77"/>
      <c r="D113" s="35"/>
      <c r="E113" s="36"/>
      <c r="F113" s="36"/>
      <c r="G113" s="37"/>
      <c r="H113" s="49">
        <f t="shared" si="2"/>
        <v>0</v>
      </c>
      <c r="I113" s="38"/>
      <c r="J113" s="12"/>
    </row>
    <row r="114" spans="1:11" ht="12" customHeight="1" x14ac:dyDescent="0.2">
      <c r="A114" s="16">
        <f>IF(D114="","",MAX($A$1:$A112)+1)</f>
        <v>46</v>
      </c>
      <c r="B114" s="16"/>
      <c r="C114" s="72" t="s">
        <v>33</v>
      </c>
      <c r="D114" s="68" t="s">
        <v>3</v>
      </c>
      <c r="E114" s="71">
        <v>985.60000000000014</v>
      </c>
      <c r="F114" s="71"/>
      <c r="G114" s="39"/>
      <c r="H114" s="49">
        <f t="shared" si="2"/>
        <v>0</v>
      </c>
      <c r="I114" s="38"/>
      <c r="J114" s="12"/>
    </row>
    <row r="115" spans="1:11" ht="12" customHeight="1" x14ac:dyDescent="0.2">
      <c r="A115" s="16"/>
      <c r="B115" s="16"/>
      <c r="C115" s="45"/>
      <c r="D115" s="35"/>
      <c r="E115" s="36"/>
      <c r="F115" s="36"/>
      <c r="G115" s="37"/>
      <c r="H115" s="49">
        <f t="shared" si="2"/>
        <v>0</v>
      </c>
      <c r="I115" s="38"/>
      <c r="J115" s="12"/>
    </row>
    <row r="116" spans="1:11" ht="12" customHeight="1" x14ac:dyDescent="0.2">
      <c r="A116" s="16"/>
      <c r="B116" s="16"/>
      <c r="C116" s="53"/>
      <c r="D116" s="54"/>
      <c r="E116" s="55"/>
      <c r="F116" s="55"/>
      <c r="G116" s="51"/>
      <c r="H116" s="50"/>
      <c r="I116" s="47"/>
      <c r="J116" s="12"/>
    </row>
    <row r="117" spans="1:11" ht="12" customHeight="1" x14ac:dyDescent="0.2">
      <c r="A117" s="30"/>
      <c r="B117" s="16"/>
      <c r="C117" s="32"/>
      <c r="D117" s="101"/>
      <c r="E117" s="108"/>
      <c r="F117" s="108"/>
      <c r="G117" s="99"/>
      <c r="H117" s="103"/>
      <c r="I117" s="33"/>
    </row>
    <row r="118" spans="1:11" ht="12" customHeight="1" x14ac:dyDescent="0.2">
      <c r="A118" s="31"/>
      <c r="B118" s="16"/>
      <c r="C118" s="22" t="str">
        <f>"TOTAL H.T. "&amp;C3</f>
        <v>TOTAL H.T. LOT 31 Chvt - TRAITEMENT AMIANTE</v>
      </c>
      <c r="D118" s="115" t="s">
        <v>9</v>
      </c>
      <c r="E118" s="116"/>
      <c r="F118" s="116"/>
      <c r="G118" s="116"/>
      <c r="H118" s="117"/>
      <c r="I118" s="23">
        <f>SUM(I5:I116)</f>
        <v>0</v>
      </c>
    </row>
    <row r="119" spans="1:11" s="21" customFormat="1" x14ac:dyDescent="0.2">
      <c r="A119" s="61"/>
      <c r="B119" s="16"/>
      <c r="C119" s="22"/>
      <c r="D119" s="102"/>
      <c r="E119" s="110"/>
      <c r="F119" s="110"/>
      <c r="G119" s="110"/>
      <c r="H119" s="107"/>
      <c r="I119" s="23"/>
    </row>
    <row r="120" spans="1:11" s="21" customFormat="1" ht="12.75" customHeight="1" x14ac:dyDescent="0.2">
      <c r="A120" s="61">
        <f>(IF(E120=0,0))+IF(E120&gt;0,1+MAX(#REF!))</f>
        <v>0</v>
      </c>
      <c r="B120" s="16"/>
      <c r="C120" s="24" t="s">
        <v>8</v>
      </c>
      <c r="D120" s="115" t="s">
        <v>9</v>
      </c>
      <c r="E120" s="116"/>
      <c r="F120" s="116"/>
      <c r="G120" s="116"/>
      <c r="H120" s="117"/>
      <c r="I120" s="23">
        <f>I118*0.2</f>
        <v>0</v>
      </c>
    </row>
    <row r="121" spans="1:11" s="21" customFormat="1" x14ac:dyDescent="0.2">
      <c r="A121" s="61">
        <f>(IF(E121=0,0))+IF(E121&gt;0,1+MAX(A120:A120))</f>
        <v>0</v>
      </c>
      <c r="B121" s="16"/>
      <c r="C121" s="24"/>
      <c r="D121" s="102"/>
      <c r="E121" s="111"/>
      <c r="F121" s="111"/>
      <c r="G121" s="112"/>
      <c r="H121" s="100"/>
      <c r="I121" s="25"/>
    </row>
    <row r="122" spans="1:11" s="21" customFormat="1" x14ac:dyDescent="0.2">
      <c r="A122" s="61">
        <f>(IF(E122=0,0))+IF(E122&gt;0,1+MAX(A120:A121))</f>
        <v>0</v>
      </c>
      <c r="B122" s="16"/>
      <c r="C122" s="26"/>
      <c r="D122" s="102"/>
      <c r="E122" s="111"/>
      <c r="F122" s="111"/>
      <c r="G122" s="112"/>
      <c r="H122" s="100"/>
      <c r="I122" s="27"/>
    </row>
    <row r="123" spans="1:11" s="21" customFormat="1" ht="12.75" customHeight="1" x14ac:dyDescent="0.2">
      <c r="A123" s="61">
        <f>(IF(E123=0,0))+IF(E123&gt;0,1+MAX(A120:A122))</f>
        <v>0</v>
      </c>
      <c r="B123" s="16"/>
      <c r="C123" s="22" t="str">
        <f>"TOTAL T.T.C. "&amp;C3</f>
        <v>TOTAL T.T.C. LOT 31 Chvt - TRAITEMENT AMIANTE</v>
      </c>
      <c r="D123" s="115" t="s">
        <v>9</v>
      </c>
      <c r="E123" s="116"/>
      <c r="F123" s="116"/>
      <c r="G123" s="116"/>
      <c r="H123" s="117"/>
      <c r="I123" s="40">
        <f>I118*1.2</f>
        <v>0</v>
      </c>
    </row>
    <row r="124" spans="1:11" s="21" customFormat="1" ht="15.75" thickBot="1" x14ac:dyDescent="0.3">
      <c r="A124" s="62">
        <f>(IF(E124=0,0))+IF(E124&gt;0,1+MAX(A120:A123))</f>
        <v>0</v>
      </c>
      <c r="B124" s="16"/>
      <c r="C124" s="28"/>
      <c r="D124" s="104"/>
      <c r="E124" s="113"/>
      <c r="F124" s="113"/>
      <c r="G124" s="113"/>
      <c r="H124" s="106"/>
      <c r="I124" s="29"/>
    </row>
    <row r="125" spans="1:11" ht="13.5" thickTop="1" x14ac:dyDescent="0.2">
      <c r="A125" s="84"/>
      <c r="B125" s="16"/>
      <c r="C125" s="84"/>
      <c r="D125" s="48"/>
      <c r="E125" s="86"/>
      <c r="F125" s="86"/>
      <c r="G125" s="85"/>
      <c r="H125" s="85"/>
      <c r="I125" s="87"/>
      <c r="J125" s="11"/>
    </row>
    <row r="126" spans="1:11" x14ac:dyDescent="0.2">
      <c r="A126" s="34"/>
      <c r="B126" s="16"/>
      <c r="C126" s="80"/>
      <c r="D126" s="35"/>
      <c r="E126" s="42"/>
      <c r="F126" s="42"/>
      <c r="G126" s="7"/>
      <c r="H126" s="43">
        <f t="shared" ref="H126" si="3">ROUND(E126*G126,2)</f>
        <v>0</v>
      </c>
      <c r="I126" s="38"/>
      <c r="J126" s="11"/>
      <c r="K126" s="12"/>
    </row>
    <row r="127" spans="1:11" ht="15" x14ac:dyDescent="0.25">
      <c r="A127" s="34"/>
      <c r="B127" s="16"/>
      <c r="C127" s="114" t="s">
        <v>59</v>
      </c>
      <c r="D127" s="35"/>
      <c r="E127" s="42"/>
      <c r="F127" s="42"/>
      <c r="G127" s="7"/>
      <c r="H127" s="43"/>
      <c r="I127" s="38">
        <f>H132+H138</f>
        <v>0</v>
      </c>
      <c r="K127" s="12"/>
    </row>
    <row r="128" spans="1:11" x14ac:dyDescent="0.2">
      <c r="A128" s="34"/>
      <c r="B128" s="16"/>
      <c r="C128" s="96"/>
      <c r="D128" s="35"/>
      <c r="E128" s="42"/>
      <c r="F128" s="42"/>
      <c r="G128" s="7"/>
      <c r="H128" s="43"/>
      <c r="I128" s="38"/>
      <c r="K128" s="12"/>
    </row>
    <row r="129" spans="1:11" ht="12" customHeight="1" x14ac:dyDescent="0.2">
      <c r="A129" s="16"/>
      <c r="B129" s="16"/>
      <c r="C129" s="46" t="s">
        <v>43</v>
      </c>
      <c r="D129" s="35"/>
      <c r="E129" s="36"/>
      <c r="F129" s="36"/>
      <c r="G129" s="37"/>
      <c r="H129" s="49"/>
      <c r="I129" s="38"/>
      <c r="J129" s="12"/>
    </row>
    <row r="130" spans="1:11" ht="12" customHeight="1" x14ac:dyDescent="0.2">
      <c r="A130" s="16"/>
      <c r="B130" s="16">
        <f>B69</f>
        <v>3.03</v>
      </c>
      <c r="C130" s="93" t="s">
        <v>42</v>
      </c>
      <c r="D130" s="35"/>
      <c r="E130" s="36"/>
      <c r="F130" s="36"/>
      <c r="G130" s="37"/>
      <c r="H130" s="49"/>
      <c r="I130" s="38"/>
      <c r="J130" s="12"/>
    </row>
    <row r="131" spans="1:11" ht="12" customHeight="1" x14ac:dyDescent="0.2">
      <c r="A131" s="16"/>
      <c r="B131" s="16"/>
      <c r="C131" s="15"/>
      <c r="D131" s="35"/>
      <c r="E131" s="36"/>
      <c r="F131" s="36"/>
      <c r="G131" s="37"/>
      <c r="H131" s="49"/>
      <c r="I131" s="38"/>
      <c r="J131" s="12"/>
    </row>
    <row r="132" spans="1:11" ht="27" customHeight="1" x14ac:dyDescent="0.2">
      <c r="A132" s="16">
        <f>IF(D132="","",MAX($A$1:$A128)+1)</f>
        <v>47</v>
      </c>
      <c r="B132" s="16"/>
      <c r="C132" s="70" t="s">
        <v>21</v>
      </c>
      <c r="D132" s="68" t="s">
        <v>1</v>
      </c>
      <c r="E132" s="36">
        <v>1</v>
      </c>
      <c r="F132" s="36"/>
      <c r="G132" s="39"/>
      <c r="H132" s="67">
        <f t="shared" ref="H132" si="4">ROUND(E132*G132,2)</f>
        <v>0</v>
      </c>
      <c r="I132" s="38"/>
      <c r="J132" s="12"/>
    </row>
    <row r="133" spans="1:11" ht="12" customHeight="1" x14ac:dyDescent="0.2">
      <c r="A133" s="16" t="str">
        <f>IF(D133="","",MAX($A$1:$A132)+1)</f>
        <v/>
      </c>
      <c r="B133" s="16"/>
      <c r="C133" s="45"/>
      <c r="D133" s="35"/>
      <c r="E133" s="36"/>
      <c r="F133" s="36"/>
      <c r="G133" s="37"/>
      <c r="H133" s="49"/>
      <c r="I133" s="38"/>
      <c r="J133" s="12"/>
    </row>
    <row r="134" spans="1:11" x14ac:dyDescent="0.2">
      <c r="A134" s="16" t="str">
        <f>IF(D134="","",MAX($A$1:$A132)+1)</f>
        <v/>
      </c>
      <c r="B134" s="16"/>
      <c r="C134" s="96"/>
      <c r="D134" s="35"/>
      <c r="E134" s="42"/>
      <c r="F134" s="42"/>
      <c r="G134" s="7"/>
      <c r="H134" s="43"/>
      <c r="I134" s="38"/>
      <c r="K134" s="12"/>
    </row>
    <row r="135" spans="1:11" ht="25.5" customHeight="1" x14ac:dyDescent="0.2">
      <c r="A135" s="16" t="str">
        <f>IF(D135="","",MAX($A$1:$A132)+1)</f>
        <v/>
      </c>
      <c r="B135" s="16"/>
      <c r="C135" s="46" t="s">
        <v>44</v>
      </c>
      <c r="D135" s="35"/>
      <c r="E135" s="36"/>
      <c r="F135" s="36"/>
      <c r="G135" s="37"/>
      <c r="H135" s="49"/>
      <c r="I135" s="38"/>
      <c r="J135" s="12"/>
    </row>
    <row r="136" spans="1:11" ht="12" customHeight="1" x14ac:dyDescent="0.2">
      <c r="A136" s="16" t="str">
        <f>IF(D136="","",MAX($A$1:$A132)+1)</f>
        <v/>
      </c>
      <c r="B136" s="16"/>
      <c r="C136" s="93" t="s">
        <v>45</v>
      </c>
      <c r="D136" s="35"/>
      <c r="E136" s="36"/>
      <c r="F136" s="36"/>
      <c r="G136" s="37"/>
      <c r="H136" s="49"/>
      <c r="I136" s="38"/>
      <c r="J136" s="12"/>
    </row>
    <row r="137" spans="1:11" ht="12" customHeight="1" x14ac:dyDescent="0.2">
      <c r="A137" s="16" t="str">
        <f>IF(D137="","",MAX($A$1:$A133)+1)</f>
        <v/>
      </c>
      <c r="B137" s="16"/>
      <c r="C137" s="15"/>
      <c r="D137" s="35"/>
      <c r="E137" s="36"/>
      <c r="F137" s="36"/>
      <c r="G137" s="37"/>
      <c r="H137" s="49"/>
      <c r="I137" s="38"/>
      <c r="J137" s="12"/>
    </row>
    <row r="138" spans="1:11" ht="27" customHeight="1" x14ac:dyDescent="0.2">
      <c r="A138" s="16">
        <f>IF(D138="","",MAX($A$1:$A134)+1)</f>
        <v>48</v>
      </c>
      <c r="B138" s="16"/>
      <c r="C138" s="70" t="s">
        <v>21</v>
      </c>
      <c r="D138" s="68" t="s">
        <v>1</v>
      </c>
      <c r="E138" s="36">
        <v>1</v>
      </c>
      <c r="F138" s="36"/>
      <c r="G138" s="39"/>
      <c r="H138" s="67">
        <f t="shared" ref="H138" si="5">ROUND(E138*G138,2)</f>
        <v>0</v>
      </c>
      <c r="I138" s="38"/>
      <c r="J138" s="12"/>
    </row>
    <row r="139" spans="1:11" x14ac:dyDescent="0.2">
      <c r="A139" s="34" t="str">
        <f>IF(D139="","",MAX($A$1:$A114)+1)</f>
        <v/>
      </c>
      <c r="B139" s="16"/>
      <c r="C139" s="80"/>
      <c r="D139" s="35"/>
      <c r="E139" s="42"/>
      <c r="F139" s="42"/>
      <c r="G139" s="7"/>
      <c r="H139" s="43"/>
      <c r="I139" s="38"/>
      <c r="K139" s="12"/>
    </row>
    <row r="140" spans="1:11" ht="15" customHeight="1" thickBot="1" x14ac:dyDescent="0.25">
      <c r="A140" s="41"/>
      <c r="B140" s="16"/>
      <c r="C140" s="88" t="str">
        <f>"SOUS TOTAL H.T. : " &amp;C127</f>
        <v xml:space="preserve">SOUS TOTAL H.T. : TRANCHE OPTIONELLE </v>
      </c>
      <c r="D140" s="89" t="s">
        <v>13</v>
      </c>
      <c r="E140" s="90"/>
      <c r="F140" s="90"/>
      <c r="G140" s="91"/>
      <c r="H140" s="65">
        <f>SUM(H132:H139)</f>
        <v>0</v>
      </c>
      <c r="I140" s="65">
        <f>SUM(I126:I139)</f>
        <v>0</v>
      </c>
      <c r="K140" s="12"/>
    </row>
    <row r="141" spans="1:11" ht="24.75" thickTop="1" x14ac:dyDescent="0.2">
      <c r="B141" s="16" t="str">
        <f>B80</f>
        <v>3.01.04</v>
      </c>
    </row>
    <row r="142" spans="1:11" x14ac:dyDescent="0.2">
      <c r="B142" s="16"/>
    </row>
    <row r="143" spans="1:11" x14ac:dyDescent="0.2">
      <c r="B143" s="16"/>
    </row>
    <row r="144" spans="1:11" x14ac:dyDescent="0.2">
      <c r="B144" s="16"/>
    </row>
    <row r="145" spans="2:2" x14ac:dyDescent="0.2">
      <c r="B145" s="16"/>
    </row>
    <row r="146" spans="2:2" x14ac:dyDescent="0.2">
      <c r="B146" s="16"/>
    </row>
    <row r="147" spans="2:2" x14ac:dyDescent="0.2">
      <c r="B147" s="16"/>
    </row>
    <row r="148" spans="2:2" x14ac:dyDescent="0.2">
      <c r="B148" s="16"/>
    </row>
    <row r="149" spans="2:2" x14ac:dyDescent="0.2">
      <c r="B149" s="16"/>
    </row>
    <row r="150" spans="2:2" x14ac:dyDescent="0.2">
      <c r="B150" s="16"/>
    </row>
    <row r="151" spans="2:2" x14ac:dyDescent="0.2">
      <c r="B151" s="16"/>
    </row>
    <row r="152" spans="2:2" x14ac:dyDescent="0.2">
      <c r="B152" s="16"/>
    </row>
    <row r="153" spans="2:2" x14ac:dyDescent="0.2">
      <c r="B153" s="16"/>
    </row>
    <row r="154" spans="2:2" x14ac:dyDescent="0.2">
      <c r="B154" s="16"/>
    </row>
    <row r="155" spans="2:2" x14ac:dyDescent="0.2">
      <c r="B155" s="16"/>
    </row>
    <row r="156" spans="2:2" x14ac:dyDescent="0.2">
      <c r="B156" s="16"/>
    </row>
    <row r="157" spans="2:2" ht="24" x14ac:dyDescent="0.2">
      <c r="B157" s="16" t="str">
        <f>B141</f>
        <v>3.01.04</v>
      </c>
    </row>
    <row r="158" spans="2:2" x14ac:dyDescent="0.2">
      <c r="B158" s="16"/>
    </row>
    <row r="159" spans="2:2" x14ac:dyDescent="0.2">
      <c r="B159" s="16"/>
    </row>
    <row r="160" spans="2:2" x14ac:dyDescent="0.2">
      <c r="B160" s="16"/>
    </row>
    <row r="161" spans="2:2" x14ac:dyDescent="0.2">
      <c r="B161" s="16"/>
    </row>
    <row r="162" spans="2:2" x14ac:dyDescent="0.2">
      <c r="B162" s="16"/>
    </row>
    <row r="163" spans="2:2" x14ac:dyDescent="0.2">
      <c r="B163" s="16"/>
    </row>
    <row r="164" spans="2:2" x14ac:dyDescent="0.2">
      <c r="B164" s="16"/>
    </row>
    <row r="165" spans="2:2" x14ac:dyDescent="0.2">
      <c r="B165" s="16"/>
    </row>
    <row r="166" spans="2:2" x14ac:dyDescent="0.2">
      <c r="B166" s="16"/>
    </row>
    <row r="167" spans="2:2" x14ac:dyDescent="0.2">
      <c r="B167" s="16"/>
    </row>
    <row r="168" spans="2:2" x14ac:dyDescent="0.2">
      <c r="B168" s="16"/>
    </row>
    <row r="169" spans="2:2" x14ac:dyDescent="0.2">
      <c r="B169" s="16"/>
    </row>
    <row r="170" spans="2:2" x14ac:dyDescent="0.2">
      <c r="B170" s="16"/>
    </row>
    <row r="171" spans="2:2" x14ac:dyDescent="0.2">
      <c r="B171" s="16"/>
    </row>
    <row r="172" spans="2:2" x14ac:dyDescent="0.2">
      <c r="B172" s="16"/>
    </row>
    <row r="173" spans="2:2" x14ac:dyDescent="0.2">
      <c r="B173" s="16"/>
    </row>
    <row r="174" spans="2:2" x14ac:dyDescent="0.2">
      <c r="B174" s="16"/>
    </row>
    <row r="175" spans="2:2" x14ac:dyDescent="0.2">
      <c r="B175" s="16"/>
    </row>
    <row r="176" spans="2:2" x14ac:dyDescent="0.2">
      <c r="B176" s="16"/>
    </row>
    <row r="177" spans="2:2" x14ac:dyDescent="0.2">
      <c r="B177" s="16"/>
    </row>
    <row r="178" spans="2:2" x14ac:dyDescent="0.2">
      <c r="B178" s="16"/>
    </row>
    <row r="179" spans="2:2" x14ac:dyDescent="0.2">
      <c r="B179" s="16"/>
    </row>
    <row r="180" spans="2:2" x14ac:dyDescent="0.2">
      <c r="B180" s="16"/>
    </row>
    <row r="181" spans="2:2" x14ac:dyDescent="0.2">
      <c r="B181" s="16">
        <f>B130</f>
        <v>3.03</v>
      </c>
    </row>
    <row r="182" spans="2:2" x14ac:dyDescent="0.2">
      <c r="B182" s="16"/>
    </row>
    <row r="183" spans="2:2" x14ac:dyDescent="0.2">
      <c r="B183" s="16"/>
    </row>
    <row r="184" spans="2:2" x14ac:dyDescent="0.2">
      <c r="B184" s="16"/>
    </row>
    <row r="185" spans="2:2" x14ac:dyDescent="0.2">
      <c r="B185" s="16"/>
    </row>
    <row r="186" spans="2:2" x14ac:dyDescent="0.2">
      <c r="B186" s="16"/>
    </row>
    <row r="187" spans="2:2" x14ac:dyDescent="0.2">
      <c r="B187" s="16"/>
    </row>
    <row r="188" spans="2:2" x14ac:dyDescent="0.2">
      <c r="B188" s="16"/>
    </row>
    <row r="189" spans="2:2" x14ac:dyDescent="0.2">
      <c r="B189" s="16"/>
    </row>
    <row r="190" spans="2:2" x14ac:dyDescent="0.2">
      <c r="B190" s="16"/>
    </row>
    <row r="191" spans="2:2" x14ac:dyDescent="0.2">
      <c r="B191" s="16"/>
    </row>
    <row r="192" spans="2:2" ht="24" x14ac:dyDescent="0.2">
      <c r="B192" s="16" t="str">
        <f>B157</f>
        <v>3.01.04</v>
      </c>
    </row>
    <row r="193" spans="2:2" x14ac:dyDescent="0.2">
      <c r="B193" s="16"/>
    </row>
    <row r="194" spans="2:2" x14ac:dyDescent="0.2">
      <c r="B194" s="16"/>
    </row>
    <row r="195" spans="2:2" x14ac:dyDescent="0.2">
      <c r="B195" s="16"/>
    </row>
    <row r="196" spans="2:2" x14ac:dyDescent="0.2">
      <c r="B196" s="16"/>
    </row>
    <row r="197" spans="2:2" x14ac:dyDescent="0.2">
      <c r="B197" s="16"/>
    </row>
    <row r="198" spans="2:2" x14ac:dyDescent="0.2">
      <c r="B198" s="16"/>
    </row>
    <row r="199" spans="2:2" x14ac:dyDescent="0.2">
      <c r="B199" s="16"/>
    </row>
    <row r="200" spans="2:2" x14ac:dyDescent="0.2">
      <c r="B200" s="16"/>
    </row>
    <row r="201" spans="2:2" x14ac:dyDescent="0.2">
      <c r="B201" s="16"/>
    </row>
    <row r="202" spans="2:2" x14ac:dyDescent="0.2">
      <c r="B202" s="16"/>
    </row>
    <row r="203" spans="2:2" x14ac:dyDescent="0.2">
      <c r="B203" s="16"/>
    </row>
    <row r="204" spans="2:2" x14ac:dyDescent="0.2">
      <c r="B204" s="16"/>
    </row>
    <row r="205" spans="2:2" x14ac:dyDescent="0.2">
      <c r="B205" s="16"/>
    </row>
    <row r="206" spans="2:2" x14ac:dyDescent="0.2">
      <c r="B206" s="16"/>
    </row>
    <row r="207" spans="2:2" x14ac:dyDescent="0.2">
      <c r="B207" s="16"/>
    </row>
    <row r="208" spans="2:2" ht="24" x14ac:dyDescent="0.2">
      <c r="B208" s="16" t="str">
        <f>B192</f>
        <v>3.01.04</v>
      </c>
    </row>
    <row r="209" spans="2:2" x14ac:dyDescent="0.2">
      <c r="B209" s="16"/>
    </row>
    <row r="210" spans="2:2" x14ac:dyDescent="0.2">
      <c r="B210" s="16"/>
    </row>
    <row r="211" spans="2:2" x14ac:dyDescent="0.2">
      <c r="B211" s="16"/>
    </row>
    <row r="212" spans="2:2" x14ac:dyDescent="0.2">
      <c r="B212" s="16"/>
    </row>
    <row r="213" spans="2:2" x14ac:dyDescent="0.2">
      <c r="B213" s="16"/>
    </row>
    <row r="214" spans="2:2" x14ac:dyDescent="0.2">
      <c r="B214" s="16"/>
    </row>
    <row r="215" spans="2:2" x14ac:dyDescent="0.2">
      <c r="B215" s="16"/>
    </row>
    <row r="216" spans="2:2" x14ac:dyDescent="0.2">
      <c r="B216" s="16"/>
    </row>
    <row r="217" spans="2:2" x14ac:dyDescent="0.2">
      <c r="B217" s="16"/>
    </row>
    <row r="218" spans="2:2" x14ac:dyDescent="0.2">
      <c r="B218" s="16"/>
    </row>
    <row r="219" spans="2:2" x14ac:dyDescent="0.2">
      <c r="B219" s="16"/>
    </row>
    <row r="220" spans="2:2" x14ac:dyDescent="0.2">
      <c r="B220" s="16"/>
    </row>
    <row r="221" spans="2:2" x14ac:dyDescent="0.2">
      <c r="B221" s="16"/>
    </row>
    <row r="222" spans="2:2" x14ac:dyDescent="0.2">
      <c r="B222" s="16"/>
    </row>
    <row r="223" spans="2:2" x14ac:dyDescent="0.2">
      <c r="B223" s="16"/>
    </row>
    <row r="224" spans="2:2" x14ac:dyDescent="0.2">
      <c r="B224" s="16"/>
    </row>
    <row r="225" spans="2:2" x14ac:dyDescent="0.2">
      <c r="B225" s="16"/>
    </row>
    <row r="226" spans="2:2" x14ac:dyDescent="0.2">
      <c r="B226" s="16"/>
    </row>
    <row r="227" spans="2:2" x14ac:dyDescent="0.2">
      <c r="B227" s="16"/>
    </row>
    <row r="228" spans="2:2" x14ac:dyDescent="0.2">
      <c r="B228" s="16"/>
    </row>
    <row r="229" spans="2:2" x14ac:dyDescent="0.2">
      <c r="B229" s="16"/>
    </row>
    <row r="230" spans="2:2" x14ac:dyDescent="0.2">
      <c r="B230" s="16"/>
    </row>
    <row r="231" spans="2:2" x14ac:dyDescent="0.2">
      <c r="B231" s="16"/>
    </row>
    <row r="232" spans="2:2" x14ac:dyDescent="0.2">
      <c r="B232" s="16"/>
    </row>
    <row r="233" spans="2:2" x14ac:dyDescent="0.2">
      <c r="B233" s="16"/>
    </row>
    <row r="234" spans="2:2" x14ac:dyDescent="0.2">
      <c r="B234" s="16"/>
    </row>
    <row r="235" spans="2:2" x14ac:dyDescent="0.2">
      <c r="B235" s="16"/>
    </row>
    <row r="236" spans="2:2" x14ac:dyDescent="0.2">
      <c r="B236" s="16"/>
    </row>
    <row r="237" spans="2:2" x14ac:dyDescent="0.2">
      <c r="B237" s="16"/>
    </row>
    <row r="238" spans="2:2" x14ac:dyDescent="0.2">
      <c r="B238" s="16"/>
    </row>
    <row r="239" spans="2:2" x14ac:dyDescent="0.2">
      <c r="B239" s="16"/>
    </row>
    <row r="240" spans="2:2" x14ac:dyDescent="0.2">
      <c r="B240" s="16"/>
    </row>
    <row r="241" spans="2:2" x14ac:dyDescent="0.2">
      <c r="B241" s="16"/>
    </row>
    <row r="242" spans="2:2" x14ac:dyDescent="0.2">
      <c r="B242" s="16"/>
    </row>
    <row r="243" spans="2:2" x14ac:dyDescent="0.2">
      <c r="B243" s="16"/>
    </row>
    <row r="244" spans="2:2" x14ac:dyDescent="0.2">
      <c r="B244" s="16"/>
    </row>
    <row r="245" spans="2:2" x14ac:dyDescent="0.2">
      <c r="B245" s="16"/>
    </row>
    <row r="246" spans="2:2" x14ac:dyDescent="0.2">
      <c r="B246" s="16">
        <f>B181</f>
        <v>3.03</v>
      </c>
    </row>
    <row r="247" spans="2:2" x14ac:dyDescent="0.2">
      <c r="B247" s="16"/>
    </row>
    <row r="248" spans="2:2" x14ac:dyDescent="0.2">
      <c r="B248" s="16"/>
    </row>
    <row r="249" spans="2:2" x14ac:dyDescent="0.2">
      <c r="B249" s="16"/>
    </row>
    <row r="250" spans="2:2" x14ac:dyDescent="0.2">
      <c r="B250" s="16"/>
    </row>
    <row r="251" spans="2:2" x14ac:dyDescent="0.2">
      <c r="B251" s="16"/>
    </row>
    <row r="252" spans="2:2" x14ac:dyDescent="0.2">
      <c r="B252" s="16"/>
    </row>
    <row r="253" spans="2:2" x14ac:dyDescent="0.2">
      <c r="B253" s="16"/>
    </row>
    <row r="254" spans="2:2" x14ac:dyDescent="0.2">
      <c r="B254" s="16"/>
    </row>
    <row r="255" spans="2:2" x14ac:dyDescent="0.2">
      <c r="B255" s="16"/>
    </row>
    <row r="256" spans="2:2" x14ac:dyDescent="0.2">
      <c r="B256" s="16"/>
    </row>
    <row r="257" spans="2:2" ht="24" x14ac:dyDescent="0.2">
      <c r="B257" s="16" t="str">
        <f>B208</f>
        <v>3.01.04</v>
      </c>
    </row>
    <row r="258" spans="2:2" x14ac:dyDescent="0.2">
      <c r="B258" s="16"/>
    </row>
    <row r="259" spans="2:2" x14ac:dyDescent="0.2">
      <c r="B259" s="16"/>
    </row>
    <row r="260" spans="2:2" x14ac:dyDescent="0.2">
      <c r="B260" s="16"/>
    </row>
    <row r="261" spans="2:2" x14ac:dyDescent="0.2">
      <c r="B261" s="16"/>
    </row>
    <row r="262" spans="2:2" x14ac:dyDescent="0.2">
      <c r="B262" s="16"/>
    </row>
    <row r="263" spans="2:2" x14ac:dyDescent="0.2">
      <c r="B263" s="16"/>
    </row>
    <row r="264" spans="2:2" x14ac:dyDescent="0.2">
      <c r="B264" s="16"/>
    </row>
    <row r="265" spans="2:2" x14ac:dyDescent="0.2">
      <c r="B265" s="16"/>
    </row>
    <row r="266" spans="2:2" x14ac:dyDescent="0.2">
      <c r="B266" s="16"/>
    </row>
    <row r="267" spans="2:2" x14ac:dyDescent="0.2">
      <c r="B267" s="16"/>
    </row>
    <row r="268" spans="2:2" x14ac:dyDescent="0.2">
      <c r="B268" s="16"/>
    </row>
    <row r="269" spans="2:2" x14ac:dyDescent="0.2">
      <c r="B269" s="16"/>
    </row>
    <row r="270" spans="2:2" x14ac:dyDescent="0.2">
      <c r="B270" s="16"/>
    </row>
    <row r="271" spans="2:2" x14ac:dyDescent="0.2">
      <c r="B271" s="79"/>
    </row>
    <row r="272" spans="2:2" x14ac:dyDescent="0.2">
      <c r="B272" s="78"/>
    </row>
    <row r="273" spans="2:2" x14ac:dyDescent="0.2">
      <c r="B273" s="9"/>
    </row>
    <row r="274" spans="2:2" x14ac:dyDescent="0.2">
      <c r="B274" s="9"/>
    </row>
    <row r="275" spans="2:2" x14ac:dyDescent="0.2">
      <c r="B275" s="9"/>
    </row>
    <row r="276" spans="2:2" x14ac:dyDescent="0.2">
      <c r="B276" s="9"/>
    </row>
    <row r="277" spans="2:2" x14ac:dyDescent="0.2">
      <c r="B277" s="9"/>
    </row>
    <row r="278" spans="2:2" ht="13.5" thickBot="1" x14ac:dyDescent="0.25">
      <c r="B278" s="81"/>
    </row>
    <row r="279" spans="2:2" ht="13.5" thickTop="1" x14ac:dyDescent="0.2">
      <c r="B279" s="84"/>
    </row>
    <row r="280" spans="2:2" x14ac:dyDescent="0.2">
      <c r="B280" s="94"/>
    </row>
    <row r="281" spans="2:2" x14ac:dyDescent="0.2">
      <c r="B281" s="82"/>
    </row>
    <row r="282" spans="2:2" x14ac:dyDescent="0.2">
      <c r="B282" s="82"/>
    </row>
    <row r="283" spans="2:2" x14ac:dyDescent="0.2">
      <c r="B283" s="16"/>
    </row>
    <row r="284" spans="2:2" x14ac:dyDescent="0.2">
      <c r="B284" s="16"/>
    </row>
    <row r="285" spans="2:2" x14ac:dyDescent="0.2">
      <c r="B285" s="16"/>
    </row>
    <row r="286" spans="2:2" ht="24" x14ac:dyDescent="0.2">
      <c r="B286" s="16" t="str">
        <f>B257</f>
        <v>3.01.04</v>
      </c>
    </row>
    <row r="287" spans="2:2" x14ac:dyDescent="0.2">
      <c r="B287" s="16"/>
    </row>
    <row r="288" spans="2:2" x14ac:dyDescent="0.2">
      <c r="B288" s="16"/>
    </row>
    <row r="289" spans="2:2" x14ac:dyDescent="0.2">
      <c r="B289" s="16"/>
    </row>
    <row r="290" spans="2:2" x14ac:dyDescent="0.2">
      <c r="B290" s="16"/>
    </row>
    <row r="291" spans="2:2" x14ac:dyDescent="0.2">
      <c r="B291" s="16"/>
    </row>
    <row r="292" spans="2:2" x14ac:dyDescent="0.2">
      <c r="B292" s="16"/>
    </row>
    <row r="293" spans="2:2" x14ac:dyDescent="0.2">
      <c r="B293" s="16"/>
    </row>
    <row r="294" spans="2:2" x14ac:dyDescent="0.2">
      <c r="B294" s="78"/>
    </row>
    <row r="295" spans="2:2" x14ac:dyDescent="0.2">
      <c r="B295" s="16"/>
    </row>
    <row r="296" spans="2:2" x14ac:dyDescent="0.2">
      <c r="B296" s="16"/>
    </row>
    <row r="297" spans="2:2" x14ac:dyDescent="0.2">
      <c r="B297" s="16"/>
    </row>
    <row r="298" spans="2:2" ht="24" x14ac:dyDescent="0.2">
      <c r="B298" s="16" t="str">
        <f>B286</f>
        <v>3.01.04</v>
      </c>
    </row>
    <row r="299" spans="2:2" x14ac:dyDescent="0.2">
      <c r="B299" s="16"/>
    </row>
    <row r="300" spans="2:2" x14ac:dyDescent="0.2">
      <c r="B300" s="16"/>
    </row>
    <row r="301" spans="2:2" x14ac:dyDescent="0.2">
      <c r="B301" s="16"/>
    </row>
    <row r="302" spans="2:2" x14ac:dyDescent="0.2">
      <c r="B302" s="16"/>
    </row>
    <row r="303" spans="2:2" x14ac:dyDescent="0.2">
      <c r="B303" s="16"/>
    </row>
    <row r="304" spans="2:2" x14ac:dyDescent="0.2">
      <c r="B304" s="16"/>
    </row>
    <row r="305" spans="2:2" x14ac:dyDescent="0.2">
      <c r="B305" s="94"/>
    </row>
    <row r="306" spans="2:2" x14ac:dyDescent="0.2">
      <c r="B306" s="95"/>
    </row>
  </sheetData>
  <mergeCells count="3">
    <mergeCell ref="D118:H118"/>
    <mergeCell ref="D120:H120"/>
    <mergeCell ref="D123:H123"/>
  </mergeCells>
  <phoneticPr fontId="7" type="noConversion"/>
  <conditionalFormatting sqref="C132">
    <cfRule type="cellIs" dxfId="129" priority="62" operator="equal">
      <formula>"AB"</formula>
    </cfRule>
    <cfRule type="cellIs" dxfId="128" priority="64" operator="equal">
      <formula>"CS"</formula>
    </cfRule>
    <cfRule type="cellIs" dxfId="127" priority="61" operator="equal">
      <formula>"CN"</formula>
    </cfRule>
    <cfRule type="cellIs" dxfId="126" priority="65" operator="equal">
      <formula>"CE"</formula>
    </cfRule>
    <cfRule type="cellIs" dxfId="125" priority="63" operator="equal">
      <formula>"GT"</formula>
    </cfRule>
  </conditionalFormatting>
  <conditionalFormatting sqref="C138">
    <cfRule type="cellIs" dxfId="124" priority="26" operator="equal">
      <formula>"CN"</formula>
    </cfRule>
    <cfRule type="cellIs" dxfId="123" priority="27" operator="equal">
      <formula>"AB"</formula>
    </cfRule>
    <cfRule type="cellIs" dxfId="122" priority="28" operator="equal">
      <formula>"GT"</formula>
    </cfRule>
    <cfRule type="cellIs" dxfId="121" priority="29" operator="equal">
      <formula>"CS"</formula>
    </cfRule>
    <cfRule type="cellIs" dxfId="120" priority="30" operator="equal">
      <formula>"CE"</formula>
    </cfRule>
  </conditionalFormatting>
  <conditionalFormatting sqref="C36:G38 I36:XFD38 C56:G60 I56:XFD60 C80:G82 I80:XFD82 C84:G84 I84:XFD84 C97:G99 I97:XFD99 D101:G105 C106:G106 I106:XFD106">
    <cfRule type="cellIs" dxfId="119" priority="438" operator="equal">
      <formula>"GT"</formula>
    </cfRule>
    <cfRule type="cellIs" dxfId="118" priority="439" operator="equal">
      <formula>"CS"</formula>
    </cfRule>
    <cfRule type="cellIs" dxfId="117" priority="440" operator="equal">
      <formula>"CE"</formula>
    </cfRule>
    <cfRule type="cellIs" dxfId="116" priority="437" operator="equal">
      <formula>"AB"</formula>
    </cfRule>
    <cfRule type="cellIs" dxfId="115" priority="436" operator="equal">
      <formula>"CN"</formula>
    </cfRule>
  </conditionalFormatting>
  <conditionalFormatting sqref="C62:G62">
    <cfRule type="cellIs" dxfId="114" priority="435" operator="equal">
      <formula>"CE"</formula>
    </cfRule>
    <cfRule type="cellIs" dxfId="113" priority="434" operator="equal">
      <formula>"CS"</formula>
    </cfRule>
    <cfRule type="cellIs" dxfId="112" priority="433" operator="equal">
      <formula>"GT"</formula>
    </cfRule>
    <cfRule type="cellIs" dxfId="111" priority="432" operator="equal">
      <formula>"AB"</formula>
    </cfRule>
    <cfRule type="cellIs" dxfId="110" priority="431" operator="equal">
      <formula>"CN"</formula>
    </cfRule>
  </conditionalFormatting>
  <conditionalFormatting sqref="D40:G41">
    <cfRule type="cellIs" dxfId="109" priority="470" operator="equal">
      <formula>"CE"</formula>
    </cfRule>
    <cfRule type="cellIs" dxfId="108" priority="469" operator="equal">
      <formula>"CS"</formula>
    </cfRule>
    <cfRule type="cellIs" dxfId="107" priority="468" operator="equal">
      <formula>"GT"</formula>
    </cfRule>
    <cfRule type="cellIs" dxfId="106" priority="467" operator="equal">
      <formula>"AB"</formula>
    </cfRule>
    <cfRule type="cellIs" dxfId="105" priority="466" operator="equal">
      <formula>"CN"</formula>
    </cfRule>
  </conditionalFormatting>
  <conditionalFormatting sqref="D43:G43">
    <cfRule type="cellIs" dxfId="104" priority="475" operator="equal">
      <formula>"CE"</formula>
    </cfRule>
    <cfRule type="cellIs" dxfId="103" priority="474" operator="equal">
      <formula>"CS"</formula>
    </cfRule>
    <cfRule type="cellIs" dxfId="102" priority="471" operator="equal">
      <formula>"CN"</formula>
    </cfRule>
    <cfRule type="cellIs" dxfId="101" priority="472" operator="equal">
      <formula>"AB"</formula>
    </cfRule>
    <cfRule type="cellIs" dxfId="100" priority="473" operator="equal">
      <formula>"GT"</formula>
    </cfRule>
  </conditionalFormatting>
  <conditionalFormatting sqref="D45:G45">
    <cfRule type="cellIs" dxfId="99" priority="461" operator="equal">
      <formula>"CN"</formula>
    </cfRule>
    <cfRule type="cellIs" dxfId="98" priority="463" operator="equal">
      <formula>"GT"</formula>
    </cfRule>
    <cfRule type="cellIs" dxfId="97" priority="464" operator="equal">
      <formula>"CS"</formula>
    </cfRule>
    <cfRule type="cellIs" dxfId="96" priority="465" operator="equal">
      <formula>"CE"</formula>
    </cfRule>
    <cfRule type="cellIs" dxfId="95" priority="462" operator="equal">
      <formula>"AB"</formula>
    </cfRule>
  </conditionalFormatting>
  <conditionalFormatting sqref="D47:G47">
    <cfRule type="cellIs" dxfId="94" priority="108" operator="equal">
      <formula>"GT"</formula>
    </cfRule>
    <cfRule type="cellIs" dxfId="93" priority="107" operator="equal">
      <formula>"AB"</formula>
    </cfRule>
    <cfRule type="cellIs" dxfId="92" priority="106" operator="equal">
      <formula>"CN"</formula>
    </cfRule>
    <cfRule type="cellIs" dxfId="91" priority="110" operator="equal">
      <formula>"CE"</formula>
    </cfRule>
    <cfRule type="cellIs" dxfId="90" priority="109" operator="equal">
      <formula>"CS"</formula>
    </cfRule>
  </conditionalFormatting>
  <conditionalFormatting sqref="D49:G49">
    <cfRule type="cellIs" dxfId="89" priority="452" operator="equal">
      <formula>"AB"</formula>
    </cfRule>
    <cfRule type="cellIs" dxfId="88" priority="454" operator="equal">
      <formula>"CS"</formula>
    </cfRule>
    <cfRule type="cellIs" dxfId="87" priority="455" operator="equal">
      <formula>"CE"</formula>
    </cfRule>
    <cfRule type="cellIs" dxfId="86" priority="453" operator="equal">
      <formula>"GT"</formula>
    </cfRule>
    <cfRule type="cellIs" dxfId="85" priority="451" operator="equal">
      <formula>"CN"</formula>
    </cfRule>
  </conditionalFormatting>
  <conditionalFormatting sqref="D51:G51">
    <cfRule type="cellIs" dxfId="84" priority="447" operator="equal">
      <formula>"AB"</formula>
    </cfRule>
    <cfRule type="cellIs" dxfId="83" priority="448" operator="equal">
      <formula>"GT"</formula>
    </cfRule>
    <cfRule type="cellIs" dxfId="82" priority="449" operator="equal">
      <formula>"CS"</formula>
    </cfRule>
    <cfRule type="cellIs" dxfId="81" priority="446" operator="equal">
      <formula>"CN"</formula>
    </cfRule>
    <cfRule type="cellIs" dxfId="80" priority="450" operator="equal">
      <formula>"CE"</formula>
    </cfRule>
  </conditionalFormatting>
  <conditionalFormatting sqref="D64:G64">
    <cfRule type="cellIs" dxfId="79" priority="359" operator="equal">
      <formula>"CS"</formula>
    </cfRule>
    <cfRule type="cellIs" dxfId="78" priority="360" operator="equal">
      <formula>"CE"</formula>
    </cfRule>
    <cfRule type="cellIs" dxfId="77" priority="357" operator="equal">
      <formula>"AB"</formula>
    </cfRule>
    <cfRule type="cellIs" dxfId="76" priority="356" operator="equal">
      <formula>"CN"</formula>
    </cfRule>
    <cfRule type="cellIs" dxfId="75" priority="358" operator="equal">
      <formula>"GT"</formula>
    </cfRule>
  </conditionalFormatting>
  <conditionalFormatting sqref="D67:G67">
    <cfRule type="cellIs" dxfId="74" priority="370" operator="equal">
      <formula>"CE"</formula>
    </cfRule>
    <cfRule type="cellIs" dxfId="73" priority="368" operator="equal">
      <formula>"GT"</formula>
    </cfRule>
    <cfRule type="cellIs" dxfId="72" priority="367" operator="equal">
      <formula>"AB"</formula>
    </cfRule>
    <cfRule type="cellIs" dxfId="71" priority="366" operator="equal">
      <formula>"CN"</formula>
    </cfRule>
    <cfRule type="cellIs" dxfId="70" priority="369" operator="equal">
      <formula>"CS"</formula>
    </cfRule>
  </conditionalFormatting>
  <conditionalFormatting sqref="D69:G69">
    <cfRule type="cellIs" dxfId="69" priority="131" operator="equal">
      <formula>"CN"</formula>
    </cfRule>
    <cfRule type="cellIs" dxfId="68" priority="132" operator="equal">
      <formula>"AB"</formula>
    </cfRule>
    <cfRule type="cellIs" dxfId="67" priority="133" operator="equal">
      <formula>"GT"</formula>
    </cfRule>
    <cfRule type="cellIs" dxfId="66" priority="134" operator="equal">
      <formula>"CS"</formula>
    </cfRule>
    <cfRule type="cellIs" dxfId="65" priority="135" operator="equal">
      <formula>"CE"</formula>
    </cfRule>
  </conditionalFormatting>
  <conditionalFormatting sqref="D71:G71">
    <cfRule type="cellIs" dxfId="64" priority="98" operator="equal">
      <formula>"GT"</formula>
    </cfRule>
    <cfRule type="cellIs" dxfId="63" priority="96" operator="equal">
      <formula>"CN"</formula>
    </cfRule>
    <cfRule type="cellIs" dxfId="62" priority="97" operator="equal">
      <formula>"AB"</formula>
    </cfRule>
    <cfRule type="cellIs" dxfId="61" priority="99" operator="equal">
      <formula>"CS"</formula>
    </cfRule>
    <cfRule type="cellIs" dxfId="60" priority="100" operator="equal">
      <formula>"CE"</formula>
    </cfRule>
  </conditionalFormatting>
  <conditionalFormatting sqref="D73:G73">
    <cfRule type="cellIs" dxfId="59" priority="345" operator="equal">
      <formula>"CE"</formula>
    </cfRule>
    <cfRule type="cellIs" dxfId="58" priority="341" operator="equal">
      <formula>"CN"</formula>
    </cfRule>
    <cfRule type="cellIs" dxfId="57" priority="343" operator="equal">
      <formula>"GT"</formula>
    </cfRule>
    <cfRule type="cellIs" dxfId="56" priority="344" operator="equal">
      <formula>"CS"</formula>
    </cfRule>
    <cfRule type="cellIs" dxfId="55" priority="342" operator="equal">
      <formula>"AB"</formula>
    </cfRule>
  </conditionalFormatting>
  <conditionalFormatting sqref="D75:G75">
    <cfRule type="cellIs" dxfId="54" priority="336" operator="equal">
      <formula>"CN"</formula>
    </cfRule>
    <cfRule type="cellIs" dxfId="53" priority="337" operator="equal">
      <formula>"AB"</formula>
    </cfRule>
    <cfRule type="cellIs" dxfId="52" priority="338" operator="equal">
      <formula>"GT"</formula>
    </cfRule>
    <cfRule type="cellIs" dxfId="51" priority="339" operator="equal">
      <formula>"CS"</formula>
    </cfRule>
    <cfRule type="cellIs" dxfId="50" priority="340" operator="equal">
      <formula>"CE"</formula>
    </cfRule>
  </conditionalFormatting>
  <conditionalFormatting sqref="D86:G86">
    <cfRule type="cellIs" dxfId="49" priority="130" operator="equal">
      <formula>"CE"</formula>
    </cfRule>
    <cfRule type="cellIs" dxfId="48" priority="129" operator="equal">
      <formula>"CS"</formula>
    </cfRule>
    <cfRule type="cellIs" dxfId="47" priority="128" operator="equal">
      <formula>"GT"</formula>
    </cfRule>
    <cfRule type="cellIs" dxfId="46" priority="127" operator="equal">
      <formula>"AB"</formula>
    </cfRule>
    <cfRule type="cellIs" dxfId="45" priority="126" operator="equal">
      <formula>"CN"</formula>
    </cfRule>
  </conditionalFormatting>
  <conditionalFormatting sqref="D88:G88">
    <cfRule type="cellIs" dxfId="44" priority="86" operator="equal">
      <formula>"CN"</formula>
    </cfRule>
    <cfRule type="cellIs" dxfId="43" priority="87" operator="equal">
      <formula>"AB"</formula>
    </cfRule>
    <cfRule type="cellIs" dxfId="42" priority="88" operator="equal">
      <formula>"GT"</formula>
    </cfRule>
    <cfRule type="cellIs" dxfId="41" priority="89" operator="equal">
      <formula>"CS"</formula>
    </cfRule>
    <cfRule type="cellIs" dxfId="40" priority="90" operator="equal">
      <formula>"CE"</formula>
    </cfRule>
  </conditionalFormatting>
  <conditionalFormatting sqref="D90:G90">
    <cfRule type="cellIs" dxfId="39" priority="312" operator="equal">
      <formula>"AB"</formula>
    </cfRule>
    <cfRule type="cellIs" dxfId="38" priority="313" operator="equal">
      <formula>"GT"</formula>
    </cfRule>
    <cfRule type="cellIs" dxfId="37" priority="314" operator="equal">
      <formula>"CS"</formula>
    </cfRule>
    <cfRule type="cellIs" dxfId="36" priority="315" operator="equal">
      <formula>"CE"</formula>
    </cfRule>
    <cfRule type="cellIs" dxfId="35" priority="311" operator="equal">
      <formula>"CN"</formula>
    </cfRule>
  </conditionalFormatting>
  <conditionalFormatting sqref="D92:G92">
    <cfRule type="cellIs" dxfId="34" priority="281" operator="equal">
      <formula>"CN"</formula>
    </cfRule>
    <cfRule type="cellIs" dxfId="33" priority="284" operator="equal">
      <formula>"CS"</formula>
    </cfRule>
    <cfRule type="cellIs" dxfId="32" priority="283" operator="equal">
      <formula>"GT"</formula>
    </cfRule>
    <cfRule type="cellIs" dxfId="31" priority="282" operator="equal">
      <formula>"AB"</formula>
    </cfRule>
    <cfRule type="cellIs" dxfId="30" priority="285" operator="equal">
      <formula>"CE"</formula>
    </cfRule>
  </conditionalFormatting>
  <conditionalFormatting sqref="D108:G108">
    <cfRule type="cellIs" dxfId="29" priority="125" operator="equal">
      <formula>"CE"</formula>
    </cfRule>
    <cfRule type="cellIs" dxfId="28" priority="124" operator="equal">
      <formula>"CS"</formula>
    </cfRule>
    <cfRule type="cellIs" dxfId="27" priority="123" operator="equal">
      <formula>"GT"</formula>
    </cfRule>
    <cfRule type="cellIs" dxfId="26" priority="122" operator="equal">
      <formula>"AB"</formula>
    </cfRule>
    <cfRule type="cellIs" dxfId="25" priority="121" operator="equal">
      <formula>"CN"</formula>
    </cfRule>
  </conditionalFormatting>
  <conditionalFormatting sqref="D110:G110">
    <cfRule type="cellIs" dxfId="24" priority="80" operator="equal">
      <formula>"CE"</formula>
    </cfRule>
    <cfRule type="cellIs" dxfId="23" priority="79" operator="equal">
      <formula>"CS"</formula>
    </cfRule>
    <cfRule type="cellIs" dxfId="22" priority="78" operator="equal">
      <formula>"GT"</formula>
    </cfRule>
    <cfRule type="cellIs" dxfId="21" priority="76" operator="equal">
      <formula>"CN"</formula>
    </cfRule>
    <cfRule type="cellIs" dxfId="20" priority="77" operator="equal">
      <formula>"AB"</formula>
    </cfRule>
  </conditionalFormatting>
  <conditionalFormatting sqref="D112:G112">
    <cfRule type="cellIs" dxfId="19" priority="216" operator="equal">
      <formula>"CN"</formula>
    </cfRule>
    <cfRule type="cellIs" dxfId="18" priority="217" operator="equal">
      <formula>"AB"</formula>
    </cfRule>
    <cfRule type="cellIs" dxfId="17" priority="218" operator="equal">
      <formula>"GT"</formula>
    </cfRule>
    <cfRule type="cellIs" dxfId="16" priority="219" operator="equal">
      <formula>"CS"</formula>
    </cfRule>
    <cfRule type="cellIs" dxfId="15" priority="220" operator="equal">
      <formula>"CE"</formula>
    </cfRule>
  </conditionalFormatting>
  <conditionalFormatting sqref="D114:G114">
    <cfRule type="cellIs" dxfId="14" priority="211" operator="equal">
      <formula>"CN"</formula>
    </cfRule>
    <cfRule type="cellIs" dxfId="13" priority="212" operator="equal">
      <formula>"AB"</formula>
    </cfRule>
    <cfRule type="cellIs" dxfId="12" priority="213" operator="equal">
      <formula>"GT"</formula>
    </cfRule>
    <cfRule type="cellIs" dxfId="11" priority="214" operator="equal">
      <formula>"CS"</formula>
    </cfRule>
    <cfRule type="cellIs" dxfId="10" priority="215" operator="equal">
      <formula>"CE"</formula>
    </cfRule>
  </conditionalFormatting>
  <conditionalFormatting sqref="H132">
    <cfRule type="cellIs" dxfId="9" priority="35" operator="equal">
      <formula>"CE"</formula>
    </cfRule>
    <cfRule type="cellIs" dxfId="8" priority="34" operator="equal">
      <formula>"CS"</formula>
    </cfRule>
    <cfRule type="cellIs" dxfId="7" priority="33" operator="equal">
      <formula>"GT"</formula>
    </cfRule>
    <cfRule type="cellIs" dxfId="6" priority="32" operator="equal">
      <formula>"AB"</formula>
    </cfRule>
    <cfRule type="cellIs" dxfId="5" priority="31" operator="equal">
      <formula>"CN"</formula>
    </cfRule>
  </conditionalFormatting>
  <conditionalFormatting sqref="H138">
    <cfRule type="cellIs" dxfId="4" priority="1" operator="equal">
      <formula>"CN"</formula>
    </cfRule>
    <cfRule type="cellIs" dxfId="3" priority="4" operator="equal">
      <formula>"CS"</formula>
    </cfRule>
    <cfRule type="cellIs" dxfId="2" priority="3" operator="equal">
      <formula>"GT"</formula>
    </cfRule>
    <cfRule type="cellIs" dxfId="1" priority="2" operator="equal">
      <formula>"AB"</formula>
    </cfRule>
    <cfRule type="cellIs" dxfId="0" priority="5" operator="equal">
      <formula>"CE"</formula>
    </cfRule>
  </conditionalFormatting>
  <printOptions horizontalCentered="1"/>
  <pageMargins left="0.19685039370078741" right="0.19685039370078741" top="0.51181102362204722" bottom="0.47244094488188981" header="0.15748031496062992" footer="0.11811023622047245"/>
  <pageSetup paperSize="9" scale="65" fitToHeight="225" orientation="portrait" useFirstPageNumber="1" r:id="rId1"/>
  <headerFooter alignWithMargins="0">
    <oddHeader>&amp;L&amp;"Arial,Gras"&amp;8&amp;K000000NOTRE-DAME DE PARIS - PARIS (75)&amp;"Arial,Normal"&amp;9
&amp;8Chevet&amp;R&amp;8DPGF</oddHeader>
    <oddFooter>&amp;R&amp;8Février 2025 - Page &amp;P/&amp;N</oddFooter>
  </headerFooter>
  <rowBreaks count="1" manualBreakCount="1">
    <brk id="124"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9E1FF9E5C65C94AA5E67491465B99BB" ma:contentTypeVersion="18" ma:contentTypeDescription="Crée un document." ma:contentTypeScope="" ma:versionID="2a12e15a5a82fde92aebafe11236e7f1">
  <xsd:schema xmlns:xsd="http://www.w3.org/2001/XMLSchema" xmlns:xs="http://www.w3.org/2001/XMLSchema" xmlns:p="http://schemas.microsoft.com/office/2006/metadata/properties" xmlns:ns2="22d33f11-3c4b-4174-88aa-202f30aee08b" xmlns:ns3="5e5b08f2-23ee-4d6b-b248-9e03a22f0d49" targetNamespace="http://schemas.microsoft.com/office/2006/metadata/properties" ma:root="true" ma:fieldsID="569ff0940e733145762cd1095191b984" ns2:_="" ns3:_="">
    <xsd:import namespace="22d33f11-3c4b-4174-88aa-202f30aee08b"/>
    <xsd:import namespace="5e5b08f2-23ee-4d6b-b248-9e03a22f0d4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2d33f11-3c4b-4174-88aa-202f30aee0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Balises d’images" ma:readOnly="false" ma:fieldId="{5cf76f15-5ced-4ddc-b409-7134ff3c332f}" ma:taxonomyMulti="true" ma:sspId="92780190-2270-487b-a9c0-499f2a9a0671"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e5b08f2-23ee-4d6b-b248-9e03a22f0d49"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element name="TaxCatchAll" ma:index="22" nillable="true" ma:displayName="Taxonomy Catch All Column" ma:hidden="true" ma:list="{8621e21a-5a2d-4afe-8068-0fc1b808d11b}" ma:internalName="TaxCatchAll" ma:showField="CatchAllData" ma:web="5e5b08f2-23ee-4d6b-b248-9e03a22f0d4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5e5b08f2-23ee-4d6b-b248-9e03a22f0d49" xsi:nil="true"/>
    <lcf76f155ced4ddcb4097134ff3c332f xmlns="22d33f11-3c4b-4174-88aa-202f30aee08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472D790-B3B6-4A77-A9BF-31654981859F}"/>
</file>

<file path=customXml/itemProps2.xml><?xml version="1.0" encoding="utf-8"?>
<ds:datastoreItem xmlns:ds="http://schemas.openxmlformats.org/officeDocument/2006/customXml" ds:itemID="{88B03C2F-9ADB-405A-A263-E40F2B771942}"/>
</file>

<file path=customXml/itemProps3.xml><?xml version="1.0" encoding="utf-8"?>
<ds:datastoreItem xmlns:ds="http://schemas.openxmlformats.org/officeDocument/2006/customXml" ds:itemID="{6B4F9B37-9C96-4177-A896-2267DDC591B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31 AMIANTE</vt:lpstr>
      <vt:lpstr>'LOT 31 AMIANTE'!Impression_des_titres</vt:lpstr>
      <vt:lpstr>'LOT 31 AMIANTE'!Zone_d_impression</vt:lpstr>
    </vt:vector>
  </TitlesOfParts>
  <Company>Cabinet CIZEL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chevet phase III</dc:title>
  <dc:creator>SP</dc:creator>
  <cp:keywords>NDP</cp:keywords>
  <cp:lastModifiedBy>Claudia DEVESCOVI</cp:lastModifiedBy>
  <cp:lastPrinted>2025-02-26T09:33:02Z</cp:lastPrinted>
  <dcterms:created xsi:type="dcterms:W3CDTF">2006-01-13T09:27:49Z</dcterms:created>
  <dcterms:modified xsi:type="dcterms:W3CDTF">2025-03-14T17:39:37Z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0x01010059E1FF9E5C65C94AA5E67491465B99BB</vt:lpwstr>
  </property>
</Properties>
</file>