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G:\09-Logistique\01-Achats contrats et marchés\04-unité marchés publics\01-MARCHES\2024\CPAM_S_TOURNEES QUOTIDIENNES\02-DCE\2.2_DCE\DCE PUBLICATION\"/>
    </mc:Choice>
  </mc:AlternateContent>
  <bookViews>
    <workbookView xWindow="32760" yWindow="32760" windowWidth="22545" windowHeight="11640"/>
  </bookViews>
  <sheets>
    <sheet name="DPGF" sheetId="1" r:id="rId1"/>
    <sheet name="Omissions" sheetId="2" state="hidden" r:id="rId2"/>
    <sheet name="3P" sheetId="3" state="hidden" r:id="rId3"/>
    <sheet name="Légende" sheetId="4" r:id="rId4"/>
  </sheets>
  <definedNames>
    <definedName name="_xlnm.Print_Titles" localSheetId="0">DPGF!$6:$6</definedName>
  </definedNames>
  <calcPr calcId="162913"/>
</workbook>
</file>

<file path=xl/calcChain.xml><?xml version="1.0" encoding="utf-8"?>
<calcChain xmlns="http://schemas.openxmlformats.org/spreadsheetml/2006/main">
  <c r="U33" i="1" l="1"/>
  <c r="U32" i="1"/>
  <c r="U31" i="1"/>
  <c r="U28" i="1"/>
  <c r="U27" i="1"/>
  <c r="U26" i="1"/>
  <c r="U25" i="1"/>
  <c r="U9" i="1"/>
  <c r="U8" i="1"/>
  <c r="U34" i="1" s="1"/>
  <c r="U35" i="1" l="1"/>
  <c r="U36" i="1" s="1"/>
  <c r="U23" i="1"/>
  <c r="U22" i="1"/>
  <c r="U10" i="1"/>
  <c r="U11" i="1"/>
  <c r="U12" i="1"/>
  <c r="U13" i="1"/>
  <c r="U14" i="1"/>
  <c r="U15" i="1"/>
  <c r="U16" i="1"/>
  <c r="U17" i="1"/>
  <c r="U18" i="1"/>
  <c r="U19" i="1"/>
  <c r="U20" i="1"/>
  <c r="U21" i="1"/>
  <c r="U29" i="1" l="1"/>
  <c r="W8" i="1"/>
  <c r="G13" i="2"/>
  <c r="E13" i="2"/>
  <c r="E12" i="2"/>
  <c r="G12" i="2" s="1"/>
  <c r="G11" i="2"/>
  <c r="E11" i="2"/>
  <c r="E10" i="2"/>
  <c r="G10" i="2" s="1"/>
  <c r="G9" i="2"/>
  <c r="E9" i="2"/>
  <c r="E8" i="2"/>
  <c r="G8" i="2" s="1"/>
  <c r="G7" i="2"/>
  <c r="E7" i="2"/>
  <c r="E6" i="2"/>
  <c r="G6" i="2" s="1"/>
  <c r="G5" i="2"/>
  <c r="E5" i="2"/>
  <c r="E4" i="2"/>
  <c r="G4" i="2" s="1"/>
  <c r="W32" i="1"/>
  <c r="N32" i="1"/>
  <c r="N31" i="1"/>
  <c r="W28" i="1"/>
  <c r="N28" i="1"/>
  <c r="W27" i="1"/>
  <c r="N27" i="1"/>
  <c r="W26" i="1"/>
  <c r="N26" i="1"/>
  <c r="N25" i="1"/>
  <c r="W22" i="1"/>
  <c r="N22" i="1"/>
  <c r="W21" i="1"/>
  <c r="N21" i="1"/>
  <c r="W20" i="1"/>
  <c r="N20" i="1"/>
  <c r="W19" i="1"/>
  <c r="N19" i="1"/>
  <c r="W18" i="1"/>
  <c r="N18" i="1"/>
  <c r="W17" i="1"/>
  <c r="N17" i="1"/>
  <c r="W16" i="1"/>
  <c r="N16" i="1"/>
  <c r="W15" i="1"/>
  <c r="N15" i="1"/>
  <c r="W14" i="1"/>
  <c r="N14" i="1"/>
  <c r="W13" i="1"/>
  <c r="N13" i="1"/>
  <c r="W12" i="1"/>
  <c r="N12" i="1"/>
  <c r="W11" i="1"/>
  <c r="N11" i="1"/>
  <c r="W10" i="1"/>
  <c r="N10" i="1"/>
  <c r="N9" i="1"/>
  <c r="N8" i="1"/>
  <c r="Q13" i="1"/>
  <c r="Q17" i="1"/>
  <c r="Q32" i="1"/>
  <c r="Q12" i="1"/>
  <c r="Q26" i="1"/>
  <c r="Q27" i="1"/>
  <c r="Q10" i="1"/>
  <c r="Q11" i="1"/>
  <c r="Q25" i="1"/>
  <c r="Q28" i="1"/>
  <c r="Q14" i="1"/>
  <c r="Q22" i="1"/>
  <c r="Q19" i="1"/>
  <c r="Q20" i="1"/>
  <c r="Q15" i="1"/>
  <c r="Q16" i="1"/>
  <c r="Q9" i="1"/>
  <c r="Q18" i="1"/>
  <c r="Q21" i="1"/>
  <c r="Q31" i="1"/>
  <c r="Q8" i="1"/>
  <c r="W9" i="1" l="1"/>
  <c r="W31" i="1"/>
  <c r="E15" i="2"/>
  <c r="E14" i="2"/>
  <c r="E16" i="2" s="1"/>
  <c r="W25" i="1"/>
</calcChain>
</file>

<file path=xl/sharedStrings.xml><?xml version="1.0" encoding="utf-8"?>
<sst xmlns="http://schemas.openxmlformats.org/spreadsheetml/2006/main" count="296" uniqueCount="130">
  <si>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</si>
  <si>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</si>
  <si>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</si>
  <si>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</si>
  <si>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</si>
  <si>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</si>
  <si>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</si>
  <si>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</si>
  <si>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</si>
  <si>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</si>
  <si>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</si>
  <si>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</si>
  <si>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</si>
  <si>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</si>
  <si>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</si>
  <si>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</si>
  <si>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</si>
  <si>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</si>
  <si>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</si>
  <si>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</si>
  <si>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</si>
  <si>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</si>
  <si>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</si>
  <si>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</si>
  <si>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</si>
  <si>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</si>
  <si>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</si>
  <si>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</si>
  <si>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</si>
  <si>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</si>
  <si>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</si>
  <si>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</si>
  <si>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</si>
  <si>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</si>
  <si>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</si>
  <si>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</si>
  <si>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</si>
  <si>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</si>
  <si>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</si>
  <si>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</si>
  <si>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</si>
  <si>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</si>
  <si>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</si>
  <si>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</si>
  <si>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</si>
  <si>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</si>
  <si>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</si>
  <si>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</si>
  <si>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</si>
  <si>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</si>
  <si>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</si>
  <si>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</si>
  <si>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</si>
  <si>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</si>
  <si>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</si>
  <si>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</si>
  <si>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</si>
  <si>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
  </si>
  <si>
    <t>PT</t>
  </si>
  <si>
    <t>Forfait mensuel</t>
  </si>
  <si>
    <t>5 fois par semaine</t>
  </si>
  <si>
    <t>TOTAL HT</t>
  </si>
  <si>
    <t>Total HT</t>
  </si>
  <si>
    <t>Points Accueil France Service</t>
  </si>
  <si>
    <t>Total HT :</t>
  </si>
  <si>
    <t>TVA 20% :</t>
  </si>
  <si>
    <t>Total TTC :</t>
  </si>
  <si>
    <t xml:space="preserve">FREQUENCE </t>
  </si>
  <si>
    <t>OUI</t>
  </si>
  <si>
    <t>NON</t>
  </si>
  <si>
    <t>PRIX DU TRANSPORT</t>
  </si>
  <si>
    <t>PRIX DU TRI</t>
  </si>
  <si>
    <t>COLLECTE AGENCE + TRI  INTERSITE + DISTRIBUTION</t>
  </si>
  <si>
    <t>HORAIRES RAMASSAGE / DEPOSE</t>
  </si>
  <si>
    <t xml:space="preserve">Ramassage et dépose le soir entre 16h30 et 18h00
</t>
  </si>
  <si>
    <t>Ramassage et dépose le matin entre 07h45 et 11h00</t>
  </si>
  <si>
    <t xml:space="preserve">Ramassage et dépose le soir entre 17h30 et 18H45          </t>
  </si>
  <si>
    <t xml:space="preserve">Ramassage et dépose le soir entre 17h30 et 19h30      </t>
  </si>
  <si>
    <t xml:space="preserve">Ramassage et dépose l'après-midi entre 14h00 et 17h00     </t>
  </si>
  <si>
    <t>Mardi</t>
  </si>
  <si>
    <t>Jeudi</t>
  </si>
  <si>
    <t>5 jours par semaine</t>
  </si>
  <si>
    <t>Mercredi</t>
  </si>
  <si>
    <t>Ramassage entre 09h00 et 16h00</t>
  </si>
  <si>
    <t>BOITE AUX LETTRES EXTERIEURES (RAMASSAGE) SANS TRI + DISTRIBUTION</t>
  </si>
  <si>
    <t>Sites et Boites aux lettres</t>
  </si>
  <si>
    <t>4 fois par semaine 
5 fois par semaine</t>
  </si>
  <si>
    <t xml:space="preserve">4 fois par semaine 
5 fois par semaine
</t>
  </si>
  <si>
    <t>Boites aux lettres Professionnels de Santé 
Extérieures Sites</t>
  </si>
  <si>
    <t>Les prix unitaires doivent être mentionnés avec 2 chiffres après la virgule. 
Le montant total HTVA doit être à chaque fois arrondis à 2 chiffres après la virgule.</t>
  </si>
  <si>
    <r>
      <rPr>
        <b/>
        <sz val="8"/>
        <rFont val="Verdana"/>
        <family val="2"/>
      </rPr>
      <t>AUBIGNY</t>
    </r>
    <r>
      <rPr>
        <sz val="8"/>
        <rFont val="Verdana"/>
        <family val="2"/>
      </rPr>
      <t xml:space="preserve"> (3ème) Accueil CPAM
DIVERS SERVICES : 25 Bis Rue M Flandin 
BAL EXTERIEURES ASSURES ET PS : 12,rue d'Aubigny
</t>
    </r>
  </si>
  <si>
    <r>
      <rPr>
        <b/>
        <sz val="8"/>
        <rFont val="Verdana"/>
        <family val="2"/>
      </rPr>
      <t>BONNEFOI</t>
    </r>
    <r>
      <rPr>
        <sz val="8"/>
        <rFont val="Verdana"/>
        <family val="2"/>
      </rPr>
      <t xml:space="preserve"> (3ème) 
7,rue de Bonnefoi
CSMI + Service médical</t>
    </r>
  </si>
  <si>
    <r>
      <rPr>
        <b/>
        <sz val="8"/>
        <rFont val="Verdana"/>
        <family val="2"/>
      </rPr>
      <t>BARABAN</t>
    </r>
    <r>
      <rPr>
        <sz val="8"/>
        <rFont val="Verdana"/>
        <family val="2"/>
      </rPr>
      <t xml:space="preserve"> (6ème) 
15, rue Baraban
CES</t>
    </r>
  </si>
  <si>
    <r>
      <rPr>
        <b/>
        <sz val="8"/>
        <rFont val="Verdana"/>
        <family val="2"/>
      </rPr>
      <t xml:space="preserve">JEAN MACE </t>
    </r>
    <r>
      <rPr>
        <sz val="8"/>
        <rFont val="Verdana"/>
        <family val="2"/>
      </rPr>
      <t>(7ème) Accueil CPAM
5,bis place Jean Macé
Agence CPAM + Service médical
BAL EXTERIEURE ASSURES</t>
    </r>
  </si>
  <si>
    <r>
      <rPr>
        <b/>
        <sz val="8"/>
        <rFont val="Verdana"/>
        <family val="2"/>
      </rPr>
      <t>MEYZIEU</t>
    </r>
    <r>
      <rPr>
        <sz val="8"/>
        <rFont val="Verdana"/>
        <family val="2"/>
      </rPr>
      <t xml:space="preserve"> Accueil CPAM
20, rue L Buisson
Agence PE
BAL EXTERIEURE ASSURES</t>
    </r>
  </si>
  <si>
    <r>
      <rPr>
        <b/>
        <sz val="8"/>
        <rFont val="Verdana"/>
        <family val="2"/>
      </rPr>
      <t>OULLINS</t>
    </r>
    <r>
      <rPr>
        <sz val="8"/>
        <rFont val="Verdana"/>
        <family val="2"/>
      </rPr>
      <t xml:space="preserve"> Accueil CPAM  
4, rue du Pt Herriot
Agence PE 
BAL EXTERIEURE ASSURES + PS</t>
    </r>
  </si>
  <si>
    <r>
      <rPr>
        <b/>
        <sz val="8"/>
        <rFont val="Verdana"/>
        <family val="2"/>
      </rPr>
      <t>PART DIEU</t>
    </r>
    <r>
      <rPr>
        <sz val="8"/>
        <rFont val="Verdana"/>
        <family val="2"/>
      </rPr>
      <t xml:space="preserve"> (3ème)
76, rue de la Partdieu
(CSD)</t>
    </r>
  </si>
  <si>
    <r>
      <rPr>
        <b/>
        <sz val="8"/>
        <rFont val="Verdana"/>
        <family val="2"/>
      </rPr>
      <t>RILLIEUX</t>
    </r>
    <r>
      <rPr>
        <sz val="8"/>
        <rFont val="Verdana"/>
        <family val="2"/>
      </rPr>
      <t xml:space="preserve">  Accueil assuré
62 B Ave de l'Europe
CES 
BAL EXTERIEURES</t>
    </r>
  </si>
  <si>
    <r>
      <rPr>
        <b/>
        <sz val="8"/>
        <rFont val="Verdana"/>
        <family val="2"/>
      </rPr>
      <t xml:space="preserve">ST FONS </t>
    </r>
    <r>
      <rPr>
        <sz val="8"/>
        <rFont val="Verdana"/>
        <family val="2"/>
      </rPr>
      <t xml:space="preserve">
19, rue de Carnot
CSD</t>
    </r>
  </si>
  <si>
    <r>
      <rPr>
        <b/>
        <sz val="8"/>
        <rFont val="Verdana"/>
        <family val="2"/>
      </rPr>
      <t>VAISE</t>
    </r>
    <r>
      <rPr>
        <sz val="8"/>
        <rFont val="Verdana"/>
        <family val="2"/>
      </rPr>
      <t xml:space="preserve"> (9ème) Accueil CPAM
Greenpolis - Bat B01 37 rue L Diebold
DIVERS SERVICES
BAL EXTERIEURE ASSURES + BAL EXTERIEURE PS</t>
    </r>
  </si>
  <si>
    <r>
      <rPr>
        <b/>
        <sz val="8"/>
        <rFont val="Verdana"/>
        <family val="2"/>
      </rPr>
      <t>VAULX EN VELIN</t>
    </r>
    <r>
      <rPr>
        <sz val="8"/>
        <rFont val="Verdana"/>
        <family val="2"/>
      </rPr>
      <t xml:space="preserve"> Accueil CPAM
1 bis Av Salavador Allende
BAL EXTERIEURE</t>
    </r>
  </si>
  <si>
    <r>
      <rPr>
        <b/>
        <sz val="8"/>
        <rFont val="Verdana"/>
        <family val="2"/>
      </rPr>
      <t>VENISSIEUX (GRAND PARILLY)</t>
    </r>
    <r>
      <rPr>
        <sz val="8"/>
        <rFont val="Verdana"/>
        <family val="2"/>
      </rPr>
      <t xml:space="preserve"> Accueil CPAM
24, rue Simone Veil 
CES + BAL EXTERIEURE ASSURES</t>
    </r>
  </si>
  <si>
    <r>
      <rPr>
        <b/>
        <sz val="8"/>
        <rFont val="Verdana"/>
        <family val="2"/>
      </rPr>
      <t>VERDUN</t>
    </r>
    <r>
      <rPr>
        <sz val="8"/>
        <rFont val="Verdana"/>
        <family val="2"/>
      </rPr>
      <t xml:space="preserve"> 
27 Bis Cours de Verdun
CSD</t>
    </r>
  </si>
  <si>
    <r>
      <rPr>
        <b/>
        <sz val="8"/>
        <rFont val="Verdana"/>
        <family val="2"/>
      </rPr>
      <t>VILLEFRANCHE SUR SAONE</t>
    </r>
    <r>
      <rPr>
        <sz val="8"/>
        <rFont val="Verdana"/>
        <family val="2"/>
      </rPr>
      <t xml:space="preserve"> Accueil assuré
150 Bd Gambetta
DIVERS SERVICES - CES
BAL EXTERIEURE ASSURES</t>
    </r>
  </si>
  <si>
    <r>
      <rPr>
        <b/>
        <sz val="8"/>
        <rFont val="Verdana"/>
        <family val="2"/>
      </rPr>
      <t>VILLEURBANNE ZOL</t>
    </r>
    <r>
      <rPr>
        <sz val="8"/>
        <rFont val="Verdana"/>
        <family val="2"/>
      </rPr>
      <t>A</t>
    </r>
    <r>
      <rPr>
        <b/>
        <sz val="8"/>
        <rFont val="Verdana"/>
        <family val="2"/>
      </rPr>
      <t xml:space="preserve"> Siège Social</t>
    </r>
    <r>
      <rPr>
        <sz val="8"/>
        <rFont val="Verdana"/>
        <family val="2"/>
      </rPr>
      <t xml:space="preserve"> Entrée : 2 Rue Pierre Cacard
COGED ET DIVERS SERVICES</t>
    </r>
  </si>
  <si>
    <r>
      <rPr>
        <b/>
        <sz val="8"/>
        <rFont val="Verdana"/>
        <family val="2"/>
      </rPr>
      <t>Ecully</t>
    </r>
    <r>
      <rPr>
        <sz val="8"/>
        <rFont val="Verdana"/>
        <family val="2"/>
      </rPr>
      <t xml:space="preserve"> : Clinique du Val d'Ouest 39 chemin de la Vernique</t>
    </r>
  </si>
  <si>
    <r>
      <rPr>
        <b/>
        <sz val="8"/>
        <rFont val="Verdana"/>
        <family val="2"/>
      </rPr>
      <t>Lyon 8 : Hopital Saint Jean de Dieu</t>
    </r>
    <r>
      <rPr>
        <sz val="8"/>
        <rFont val="Verdana"/>
        <family val="2"/>
      </rPr>
      <t xml:space="preserve"> , 290 route de Vienne</t>
    </r>
  </si>
  <si>
    <r>
      <t xml:space="preserve">Rillieux : </t>
    </r>
    <r>
      <rPr>
        <b/>
        <sz val="8"/>
        <rFont val="Verdana"/>
        <family val="2"/>
      </rPr>
      <t xml:space="preserve">Polyclinique de Rilleux </t>
    </r>
    <r>
      <rPr>
        <sz val="8"/>
        <rFont val="Verdana"/>
        <family val="2"/>
      </rPr>
      <t>"Entrée des urgences" 94 rue Capitaine Julien</t>
    </r>
  </si>
  <si>
    <r>
      <rPr>
        <b/>
        <sz val="8"/>
        <rFont val="Verdana"/>
        <family val="2"/>
      </rPr>
      <t xml:space="preserve">Lyon 4 : Mairie de la Croix Rousse </t>
    </r>
    <r>
      <rPr>
        <sz val="8"/>
        <rFont val="Verdana"/>
        <family val="2"/>
      </rPr>
      <t>: 133 Bd de la Croix Rousse</t>
    </r>
  </si>
  <si>
    <r>
      <rPr>
        <b/>
        <sz val="8"/>
        <rFont val="Verdana"/>
        <family val="2"/>
      </rPr>
      <t>Givors</t>
    </r>
    <r>
      <rPr>
        <sz val="8"/>
        <rFont val="Verdana"/>
        <family val="2"/>
      </rPr>
      <t xml:space="preserve"> : 6 rue Jacques Prévert</t>
    </r>
  </si>
  <si>
    <t>Sites et Boites aux lettres Agences</t>
  </si>
  <si>
    <t>Ramassage le soir entre 17h30 et 19h30
Dépose le matin entre 07h00 et 09h00</t>
  </si>
  <si>
    <t xml:space="preserve">Ramassage et dépose le soir entre 17h30 et 19h30
</t>
  </si>
  <si>
    <t xml:space="preserve">Ramassage et dépose le soir entre 17h30 et 19h30   </t>
  </si>
  <si>
    <t xml:space="preserve">Ramassage et dépose le soir entre 17h30 et 19h30            </t>
  </si>
  <si>
    <t xml:space="preserve">Ramassage et dépose le soir entre 17h30 et 19h30     </t>
  </si>
  <si>
    <t xml:space="preserve">Ramassage le soir entre 17h30 et 19h30 
Dépose le matin entre 7h00 et 9h00 </t>
  </si>
  <si>
    <t xml:space="preserve">Ramassage et dépose le soir entre 17h30 et 19h30         </t>
  </si>
  <si>
    <t xml:space="preserve">Ramassage et dépose le soir entre 17h30 et 19h30        </t>
  </si>
  <si>
    <t xml:space="preserve">Ramassage et dépose le soir entre 17h30 et 19h30              </t>
  </si>
  <si>
    <t>Ramassage le soir entre 17h30 et 19h30
Dépose le matin entre 07h00 et 08h30</t>
  </si>
  <si>
    <t xml:space="preserve">Ramassage le soir entre 17h30 et 19h30
Dépose le matin entre 6h30 et 7h30   </t>
  </si>
  <si>
    <t>Dépose J+ 1 à Zola entre 6h30 et 09h00</t>
  </si>
  <si>
    <t>Dépose J+ 1 à Zola entre 6h30 et 09h01</t>
  </si>
  <si>
    <t>Dépose J+ 1 à Zola entre 6h30 et 09h02</t>
  </si>
  <si>
    <r>
      <rPr>
        <b/>
        <sz val="8"/>
        <rFont val="Verdana"/>
        <family val="2"/>
      </rPr>
      <t>Tarare</t>
    </r>
    <r>
      <rPr>
        <sz val="8"/>
        <rFont val="Verdana"/>
        <family val="2"/>
      </rPr>
      <t xml:space="preserve"> : 13 boulevard Voltaire</t>
    </r>
  </si>
  <si>
    <t xml:space="preserve">OFFRE - DPGF
Prestation de navettes quotidiennes inter-sites pour le transport de courriers de la CPAM du Rhône et services associés
</t>
  </si>
  <si>
    <t>Case jaune à remplir</t>
  </si>
  <si>
    <t>Nom du candidat</t>
  </si>
  <si>
    <t xml:space="preserve">Les prix sont réputés comprendre tous les frais généraux, frais de transports, de stockage et autres, de sorte qu’aucun supplément, de quelque nature que ce soit, ne puisse s’y ajouter.
Le candidat indique pour chaque site de collecte le prix forfaitaire mensuel HT du transport et le prix forfaitaire mensuel HT du tri et pour chaque Boites aux lettres le prix forfaitaire mensuel pour le transport (sans tri)
Le prix comprend également l'étiquetage des sacoches, les étiquettes et autres consommables nécessaires à la solution demandée.
Pour rappel, l'objet du marché consiste aux jours et heures définis à l'annexe 1 du CCTP à effectuer :
 Le ramassage des boîtes aux lettres extérieures dans lesquelles les assurés et les professionnels de santé peuvent déposer leur courrier sans tri et la livraison à J+1 au siège social à Villeurbanne (Site de Zola) ;
 La collecte et le tri du courrier des différents sites de la CPAM du Rhône et une livraison au siège social (Zola) à Villeurbanne ou à un autre site de la CPAM du Rhône, et inversement.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</si>
</sst>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_-\€\ #,##0.00;[Red]_-\€\ \-#,##0.00"/>
    <numFmt numFmtId="167" formatCode="&quot;€&quot;\ #,##0.00000"/>
    <numFmt numFmtId="168" formatCode="0.00\ %"/>
    <numFmt numFmtId="169" formatCode="_-&quot;€&quot;\ #,##0.00;[Red]_-&quot;€&quot;\ \-#,##0.00"/>
  </numFmts>
  <fonts count="33"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sz val="8"/>
      <color rgb="FF0000FF"/>
      <name val="Verdana"/>
      <family val="2"/>
    </font>
    <font>
      <b/>
      <sz val="8"/>
      <color rgb="FF0000FF"/>
      <name val="Verdana"/>
      <family val="2"/>
    </font>
    <font>
      <sz val="10"/>
      <name val="Arial"/>
    </font>
    <font>
      <sz val="10"/>
      <name val="Arial"/>
      <family val="2"/>
    </font>
  </fonts>
  <fills count="40">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
      <patternFill patternType="solid">
        <fgColor rgb="FFFFFF00"/>
        <bgColor indexed="64"/>
      </patternFill>
    </fill>
    <fill>
      <patternFill patternType="lightUp"/>
    </fill>
    <fill>
      <patternFill patternType="solid">
        <fgColor rgb="FFFFC000"/>
        <bgColor indexed="64"/>
      </patternFill>
    </fill>
    <fill>
      <patternFill patternType="gray0625"/>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1" fillId="0" borderId="0" applyFont="0" applyFill="0" applyBorder="0" applyAlignment="0" applyProtection="0"/>
    <xf numFmtId="164"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0" fontId="15" fillId="29" borderId="0" applyNumberFormat="0" applyBorder="0" applyAlignment="0" applyProtection="0"/>
    <xf numFmtId="0" fontId="31" fillId="30" borderId="3" applyNumberFormat="0" applyFont="0" applyAlignment="0" applyProtection="0"/>
    <xf numFmtId="9" fontId="31"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1"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219">
    <xf numFmtId="0" fontId="0" fillId="0" borderId="0" xfId="0" applyAlignment="1"/>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pplyProtection="1">
      <alignment horizontal="left" vertical="top"/>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protection locked="0"/>
    </xf>
    <xf numFmtId="0" fontId="2" fillId="0" borderId="0" xfId="0" applyNumberFormat="1" applyFont="1" applyFill="1" applyBorder="1" applyAlignment="1" applyProtection="1">
      <alignment horizontal="center"/>
    </xf>
    <xf numFmtId="166" fontId="2" fillId="0" borderId="0" xfId="0" applyNumberFormat="1" applyFont="1" applyFill="1" applyBorder="1" applyAlignment="1">
      <alignment horizontal="right" vertical="top" indent="1"/>
    </xf>
    <xf numFmtId="166" fontId="4" fillId="0" borderId="0" xfId="0" applyNumberFormat="1" applyFont="1" applyFill="1" applyBorder="1" applyAlignment="1">
      <alignment horizontal="right" vertical="top" indent="1"/>
    </xf>
    <xf numFmtId="166" fontId="2" fillId="0" borderId="0" xfId="0" applyNumberFormat="1" applyFont="1" applyFill="1" applyBorder="1" applyAlignment="1">
      <alignment horizontal="right" indent="1"/>
    </xf>
    <xf numFmtId="49" fontId="2" fillId="0" borderId="0"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center" vertical="center"/>
    </xf>
    <xf numFmtId="0" fontId="2" fillId="0" borderId="0" xfId="0" applyFont="1" applyFill="1" applyBorder="1" applyAlignment="1">
      <alignment horizontal="center" vertical="center"/>
    </xf>
    <xf numFmtId="167" fontId="2" fillId="0" borderId="0" xfId="0" applyNumberFormat="1" applyFont="1" applyFill="1" applyBorder="1" applyAlignment="1">
      <alignment horizontal="right" vertical="center"/>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166" fontId="2" fillId="0" borderId="0" xfId="0" applyNumberFormat="1" applyFont="1" applyFill="1" applyBorder="1" applyAlignment="1" applyProtection="1">
      <alignment horizontal="right" vertical="center"/>
      <protection locked="0"/>
    </xf>
    <xf numFmtId="166"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left" wrapText="1"/>
      <protection locked="0"/>
    </xf>
    <xf numFmtId="0" fontId="6" fillId="34" borderId="0" xfId="40" applyFont="1" applyFill="1" applyAlignment="1">
      <alignment vertical="top"/>
    </xf>
    <xf numFmtId="0" fontId="31" fillId="0" borderId="0" xfId="40" applyAlignment="1">
      <alignment vertical="top"/>
    </xf>
    <xf numFmtId="0" fontId="31" fillId="0" borderId="0" xfId="40" applyAlignment="1">
      <alignment vertical="top" wrapText="1"/>
    </xf>
    <xf numFmtId="0" fontId="0" fillId="0" borderId="0" xfId="0" applyFont="1" applyAlignment="1">
      <alignment vertical="center" wrapText="1"/>
    </xf>
    <xf numFmtId="0" fontId="7" fillId="0" borderId="0" xfId="30" applyFont="1" applyAlignment="1" applyProtection="1">
      <alignment vertical="center" wrapText="1"/>
    </xf>
    <xf numFmtId="0" fontId="31" fillId="0" borderId="0" xfId="40" applyAlignment="1">
      <alignment horizontal="left" vertical="top"/>
    </xf>
    <xf numFmtId="0" fontId="1" fillId="0" borderId="0" xfId="0" applyFont="1" applyFill="1" applyBorder="1" applyAlignment="1">
      <alignment horizontal="center" vertical="center"/>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0" borderId="0" xfId="0" applyNumberFormat="1" applyFont="1" applyFill="1" applyBorder="1" applyAlignment="1" applyProtection="1">
      <alignment horizontal="center" vertical="top"/>
    </xf>
    <xf numFmtId="0" fontId="2" fillId="0" borderId="0" xfId="0" applyNumberFormat="1" applyFont="1" applyFill="1" applyBorder="1" applyAlignment="1">
      <alignment horizontal="left"/>
    </xf>
    <xf numFmtId="0" fontId="2" fillId="0" borderId="0" xfId="0" applyNumberFormat="1" applyFont="1" applyFill="1" applyBorder="1" applyAlignment="1">
      <alignment horizontal="center" vertical="top"/>
    </xf>
    <xf numFmtId="0" fontId="1" fillId="0" borderId="0" xfId="0" applyNumberFormat="1" applyFont="1" applyFill="1" applyBorder="1" applyAlignment="1">
      <alignment horizontal="left" vertical="top"/>
    </xf>
    <xf numFmtId="0" fontId="2" fillId="0" borderId="0" xfId="0" applyNumberFormat="1" applyFont="1" applyFill="1" applyBorder="1" applyAlignment="1">
      <alignment horizontal="center"/>
    </xf>
    <xf numFmtId="0" fontId="1" fillId="0" borderId="0" xfId="0" applyNumberFormat="1" applyFont="1" applyFill="1" applyBorder="1" applyAlignment="1">
      <alignment horizontal="center" vertical="top"/>
    </xf>
    <xf numFmtId="168" fontId="2" fillId="0" borderId="0" xfId="0" applyNumberFormat="1" applyFont="1" applyFill="1" applyBorder="1" applyAlignment="1" applyProtection="1">
      <alignment horizontal="center" vertical="top"/>
      <protection locked="0"/>
    </xf>
    <xf numFmtId="168" fontId="5" fillId="0" borderId="0" xfId="0" applyNumberFormat="1" applyFont="1" applyFill="1" applyBorder="1" applyAlignment="1" applyProtection="1">
      <alignment horizontal="center" vertical="top"/>
      <protection locked="0"/>
    </xf>
    <xf numFmtId="168" fontId="2" fillId="0" borderId="0" xfId="0" applyNumberFormat="1" applyFont="1" applyFill="1" applyBorder="1" applyAlignment="1" applyProtection="1">
      <alignment horizontal="center"/>
      <protection locked="0"/>
    </xf>
    <xf numFmtId="168" fontId="25" fillId="0" borderId="0" xfId="0" applyNumberFormat="1" applyFont="1" applyFill="1" applyBorder="1" applyAlignment="1" applyProtection="1">
      <alignment horizontal="right" vertical="top" indent="1"/>
      <protection locked="0"/>
    </xf>
    <xf numFmtId="168" fontId="26" fillId="0" borderId="0" xfId="0" applyNumberFormat="1" applyFont="1" applyFill="1" applyBorder="1" applyAlignment="1" applyProtection="1">
      <alignment horizontal="right" vertical="top" indent="1"/>
      <protection locked="0"/>
    </xf>
    <xf numFmtId="168" fontId="25" fillId="0" borderId="0" xfId="0" applyNumberFormat="1" applyFont="1" applyFill="1" applyBorder="1" applyAlignment="1" applyProtection="1">
      <alignment horizontal="left" wrapText="1"/>
      <protection locked="0"/>
    </xf>
    <xf numFmtId="169" fontId="2" fillId="0" borderId="0" xfId="0" applyNumberFormat="1" applyFont="1" applyFill="1" applyBorder="1" applyAlignment="1" applyProtection="1">
      <alignment horizontal="right" vertical="top"/>
      <protection locked="0"/>
    </xf>
    <xf numFmtId="169" fontId="1" fillId="0" borderId="0" xfId="0" applyNumberFormat="1" applyFont="1" applyFill="1" applyBorder="1" applyAlignment="1" applyProtection="1">
      <alignment horizontal="right" vertical="top"/>
      <protection locked="0"/>
    </xf>
    <xf numFmtId="169"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lignment horizontal="right" vertical="top"/>
    </xf>
    <xf numFmtId="169" fontId="4" fillId="0" borderId="0" xfId="0" applyNumberFormat="1" applyFont="1" applyFill="1" applyBorder="1" applyAlignment="1">
      <alignment horizontal="right" vertical="top"/>
    </xf>
    <xf numFmtId="169" fontId="2" fillId="0" borderId="0" xfId="0" applyNumberFormat="1" applyFont="1" applyFill="1" applyBorder="1" applyAlignment="1">
      <alignment horizontal="right"/>
    </xf>
    <xf numFmtId="169" fontId="2" fillId="0" borderId="0" xfId="0" applyNumberFormat="1" applyFont="1" applyFill="1" applyBorder="1" applyAlignment="1" applyProtection="1">
      <alignment horizontal="right" wrapText="1"/>
      <protection locked="0"/>
    </xf>
    <xf numFmtId="0" fontId="1" fillId="0" borderId="0" xfId="0" quotePrefix="1" applyNumberFormat="1" applyFont="1" applyFill="1" applyBorder="1" applyAlignment="1">
      <alignment horizontal="left" wrapText="1"/>
    </xf>
    <xf numFmtId="0" fontId="1" fillId="0" borderId="0" xfId="0" applyNumberFormat="1" applyFont="1" applyFill="1" applyBorder="1" applyAlignment="1">
      <alignment horizontal="center"/>
    </xf>
    <xf numFmtId="169" fontId="1" fillId="0" borderId="0" xfId="0" applyNumberFormat="1" applyFont="1" applyFill="1" applyBorder="1" applyAlignment="1" applyProtection="1">
      <alignment horizontal="right"/>
      <protection locked="0"/>
    </xf>
    <xf numFmtId="169" fontId="1" fillId="0" borderId="0" xfId="0" applyNumberFormat="1" applyFont="1" applyFill="1" applyBorder="1" applyAlignment="1">
      <alignment horizontal="right"/>
    </xf>
    <xf numFmtId="168" fontId="1" fillId="0" borderId="0" xfId="0" applyNumberFormat="1" applyFont="1" applyFill="1" applyBorder="1" applyAlignment="1" applyProtection="1">
      <alignment horizontal="center"/>
      <protection locked="0"/>
    </xf>
    <xf numFmtId="166" fontId="1" fillId="0" borderId="0" xfId="0" applyNumberFormat="1" applyFont="1" applyFill="1" applyBorder="1" applyAlignment="1">
      <alignment horizontal="right" indent="1"/>
    </xf>
    <xf numFmtId="0" fontId="6" fillId="0" borderId="0" xfId="0" applyFont="1" applyAlignment="1"/>
    <xf numFmtId="0" fontId="1" fillId="0" borderId="0" xfId="0" quotePrefix="1" applyFont="1" applyFill="1" applyBorder="1" applyAlignment="1">
      <alignment horizontal="left"/>
    </xf>
    <xf numFmtId="0" fontId="1" fillId="0" borderId="0" xfId="0" applyFont="1" applyFill="1" applyBorder="1" applyAlignment="1" applyProtection="1">
      <alignment horizontal="center"/>
      <protection locked="0"/>
    </xf>
    <xf numFmtId="168" fontId="26" fillId="0" borderId="0" xfId="0" applyNumberFormat="1" applyFont="1" applyFill="1" applyBorder="1" applyAlignment="1" applyProtection="1">
      <alignment horizontal="left"/>
      <protection locked="0"/>
    </xf>
    <xf numFmtId="0" fontId="1" fillId="0" borderId="0" xfId="0" quotePrefix="1" applyFont="1" applyFill="1" applyBorder="1" applyAlignment="1">
      <alignment horizontal="left" wrapText="1"/>
    </xf>
    <xf numFmtId="169" fontId="29" fillId="0" borderId="0" xfId="0" applyNumberFormat="1" applyFont="1" applyFill="1" applyBorder="1" applyAlignment="1" applyProtection="1">
      <alignment horizontal="right" vertical="top"/>
      <protection locked="0"/>
    </xf>
    <xf numFmtId="169" fontId="30" fillId="0" borderId="0" xfId="0" applyNumberFormat="1" applyFont="1" applyFill="1" applyBorder="1" applyAlignment="1" applyProtection="1">
      <alignment horizontal="right" vertical="top"/>
      <protection locked="0"/>
    </xf>
    <xf numFmtId="169" fontId="30" fillId="0" borderId="0" xfId="0" applyNumberFormat="1" applyFont="1" applyFill="1" applyBorder="1" applyAlignment="1" applyProtection="1">
      <alignment horizontal="right"/>
      <protection locked="0"/>
    </xf>
    <xf numFmtId="0" fontId="29" fillId="0" borderId="0" xfId="0" applyNumberFormat="1" applyFont="1" applyFill="1" applyBorder="1" applyAlignment="1" applyProtection="1">
      <alignment horizontal="right" vertical="top" indent="1"/>
      <protection locked="0"/>
    </xf>
    <xf numFmtId="0" fontId="30" fillId="0" borderId="0" xfId="0" applyNumberFormat="1" applyFont="1" applyFill="1" applyBorder="1" applyAlignment="1" applyProtection="1">
      <alignment horizontal="right" vertical="top" indent="1"/>
      <protection locked="0"/>
    </xf>
    <xf numFmtId="0" fontId="30" fillId="0" borderId="0" xfId="0" applyFont="1" applyFill="1" applyBorder="1" applyAlignment="1" applyProtection="1">
      <alignment horizontal="center"/>
      <protection locked="0"/>
    </xf>
    <xf numFmtId="0" fontId="1" fillId="35" borderId="0" xfId="0" applyFont="1" applyFill="1" applyBorder="1" applyAlignment="1">
      <alignment horizontal="center"/>
    </xf>
    <xf numFmtId="0" fontId="1" fillId="0" borderId="0" xfId="0" applyFont="1" applyFill="1" applyBorder="1" applyAlignment="1" applyProtection="1">
      <alignment horizontal="center" wrapText="1"/>
      <protection locked="0"/>
    </xf>
    <xf numFmtId="49" fontId="1" fillId="0" borderId="0" xfId="0" applyNumberFormat="1" applyFont="1" applyFill="1" applyBorder="1" applyAlignment="1" applyProtection="1"/>
    <xf numFmtId="49" fontId="2" fillId="0" borderId="0" xfId="0" applyNumberFormat="1" applyFont="1" applyFill="1" applyBorder="1" applyAlignment="1" applyProtection="1">
      <alignment horizontal="left"/>
    </xf>
    <xf numFmtId="166" fontId="2" fillId="0" borderId="0" xfId="0" applyNumberFormat="1" applyFont="1" applyFill="1" applyBorder="1" applyAlignment="1" applyProtection="1">
      <alignment horizontal="right"/>
    </xf>
    <xf numFmtId="167" fontId="2" fillId="0" borderId="0" xfId="0" applyNumberFormat="1" applyFont="1" applyFill="1" applyBorder="1" applyAlignment="1" applyProtection="1">
      <alignment horizontal="right"/>
    </xf>
    <xf numFmtId="49" fontId="1" fillId="0" borderId="0" xfId="0" applyNumberFormat="1" applyFont="1" applyFill="1" applyBorder="1" applyAlignment="1" applyProtection="1">
      <alignment horizontal="left"/>
    </xf>
    <xf numFmtId="166" fontId="1" fillId="0" borderId="0" xfId="0" applyNumberFormat="1" applyFont="1" applyFill="1" applyBorder="1" applyAlignment="1" applyProtection="1">
      <alignment horizontal="right"/>
    </xf>
    <xf numFmtId="166" fontId="4" fillId="0" borderId="0" xfId="0" applyNumberFormat="1" applyFont="1" applyFill="1" applyBorder="1" applyAlignment="1" applyProtection="1">
      <alignment horizontal="right"/>
    </xf>
    <xf numFmtId="167" fontId="3" fillId="0" borderId="0" xfId="0" applyNumberFormat="1" applyFont="1" applyFill="1" applyBorder="1" applyAlignment="1" applyProtection="1">
      <alignment horizontal="right"/>
    </xf>
    <xf numFmtId="49" fontId="1" fillId="33" borderId="10" xfId="0" applyNumberFormat="1" applyFont="1" applyFill="1" applyBorder="1" applyAlignment="1" applyProtection="1">
      <alignment wrapText="1"/>
    </xf>
    <xf numFmtId="49" fontId="1" fillId="33" borderId="11" xfId="0" applyNumberFormat="1" applyFont="1" applyFill="1" applyBorder="1" applyAlignment="1" applyProtection="1">
      <alignment horizontal="center"/>
    </xf>
    <xf numFmtId="166" fontId="1" fillId="33" borderId="11" xfId="0" applyNumberFormat="1" applyFont="1" applyFill="1" applyBorder="1" applyAlignment="1" applyProtection="1">
      <alignment horizontal="right"/>
    </xf>
    <xf numFmtId="166" fontId="1" fillId="33" borderId="11" xfId="0" applyNumberFormat="1" applyFont="1" applyFill="1" applyBorder="1" applyAlignment="1" applyProtection="1">
      <alignment horizontal="center"/>
    </xf>
    <xf numFmtId="49" fontId="1" fillId="33" borderId="12" xfId="0" applyNumberFormat="1" applyFont="1" applyFill="1" applyBorder="1" applyAlignment="1" applyProtection="1">
      <alignment horizontal="center"/>
    </xf>
    <xf numFmtId="167" fontId="1" fillId="33" borderId="13" xfId="0" applyNumberFormat="1" applyFont="1" applyFill="1" applyBorder="1" applyAlignment="1" applyProtection="1">
      <alignment horizontal="right"/>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49" fontId="2" fillId="0" borderId="15" xfId="0" applyNumberFormat="1" applyFont="1" applyFill="1" applyBorder="1" applyAlignment="1" applyProtection="1">
      <alignment horizontal="left" wrapText="1"/>
      <protection locked="0"/>
    </xf>
    <xf numFmtId="166"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167"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49" fontId="2" fillId="0" borderId="19" xfId="0" applyNumberFormat="1" applyFont="1" applyFill="1" applyBorder="1" applyAlignment="1" applyProtection="1">
      <alignment horizontal="left" wrapText="1"/>
      <protection locked="0"/>
    </xf>
    <xf numFmtId="166"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167"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166" fontId="1" fillId="33" borderId="23" xfId="0" applyNumberFormat="1" applyFont="1" applyFill="1" applyBorder="1" applyAlignment="1" applyProtection="1">
      <alignment horizontal="right" wrapText="1"/>
      <protection locked="0"/>
    </xf>
    <xf numFmtId="166"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167"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166" fontId="1" fillId="0" borderId="0" xfId="0" applyNumberFormat="1" applyFont="1" applyFill="1" applyBorder="1" applyAlignment="1" applyProtection="1">
      <alignment horizontal="right" wrapText="1"/>
      <protection locked="0"/>
    </xf>
    <xf numFmtId="166"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169" fontId="2" fillId="0" borderId="0" xfId="0" applyNumberFormat="1" applyFont="1" applyFill="1" applyBorder="1" applyAlignment="1" applyProtection="1">
      <alignment horizontal="right"/>
    </xf>
    <xf numFmtId="169" fontId="1" fillId="0" borderId="0" xfId="0" applyNumberFormat="1" applyFont="1" applyFill="1" applyBorder="1" applyAlignment="1" applyProtection="1">
      <alignment horizontal="right"/>
    </xf>
    <xf numFmtId="169" fontId="1" fillId="33" borderId="11" xfId="0" applyNumberFormat="1" applyFont="1" applyFill="1" applyBorder="1" applyAlignment="1" applyProtection="1">
      <alignment horizontal="right"/>
    </xf>
    <xf numFmtId="169" fontId="2" fillId="0" borderId="15" xfId="0" applyNumberFormat="1" applyFont="1" applyFill="1" applyBorder="1" applyAlignment="1" applyProtection="1">
      <alignment horizontal="right"/>
      <protection locked="0"/>
    </xf>
    <xf numFmtId="169" fontId="2" fillId="0" borderId="19" xfId="0" applyNumberFormat="1" applyFont="1" applyFill="1" applyBorder="1" applyAlignment="1" applyProtection="1">
      <alignment horizontal="right"/>
      <protection locked="0"/>
    </xf>
    <xf numFmtId="169" fontId="1" fillId="33" borderId="23"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vertical="center"/>
      <protection locked="0"/>
    </xf>
    <xf numFmtId="0" fontId="28" fillId="35" borderId="28" xfId="0" applyFont="1" applyFill="1" applyBorder="1" applyAlignment="1">
      <alignment vertical="center" wrapText="1"/>
    </xf>
    <xf numFmtId="0" fontId="2" fillId="0" borderId="0" xfId="0" applyFont="1" applyFill="1" applyBorder="1" applyAlignment="1">
      <alignment horizontal="left" vertical="top" wrapText="1"/>
    </xf>
    <xf numFmtId="0" fontId="2" fillId="0" borderId="0" xfId="0" quotePrefix="1" applyNumberFormat="1" applyFont="1" applyFill="1" applyBorder="1" applyAlignment="1">
      <alignment horizontal="left" vertical="top" wrapText="1"/>
    </xf>
    <xf numFmtId="0" fontId="2" fillId="0" borderId="0" xfId="0" quotePrefix="1" applyNumberFormat="1" applyFont="1" applyFill="1" applyBorder="1" applyAlignment="1">
      <alignment horizontal="left" vertical="top"/>
    </xf>
    <xf numFmtId="0" fontId="29" fillId="0" borderId="0" xfId="0" applyNumberFormat="1" applyFont="1" applyFill="1" applyBorder="1" applyAlignment="1" applyProtection="1">
      <alignment horizontal="left" vertical="top" wrapText="1"/>
      <protection locked="0"/>
    </xf>
    <xf numFmtId="168" fontId="25" fillId="0" borderId="0" xfId="0" applyNumberFormat="1" applyFont="1" applyFill="1" applyBorder="1" applyAlignment="1" applyProtection="1">
      <alignment horizontal="left" vertical="top" wrapText="1"/>
      <protection locked="0"/>
    </xf>
    <xf numFmtId="0" fontId="1" fillId="35" borderId="0" xfId="0" quotePrefix="1" applyNumberFormat="1" applyFont="1" applyFill="1" applyBorder="1" applyAlignment="1">
      <alignment horizontal="left" vertical="top"/>
    </xf>
    <xf numFmtId="0" fontId="1" fillId="35" borderId="0" xfId="0" quotePrefix="1" applyNumberFormat="1" applyFont="1" applyFill="1" applyBorder="1" applyAlignment="1">
      <alignment horizontal="left" vertical="top" wrapText="1"/>
    </xf>
    <xf numFmtId="0" fontId="30" fillId="35" borderId="0" xfId="0" applyNumberFormat="1" applyFont="1" applyFill="1" applyBorder="1" applyAlignment="1" applyProtection="1">
      <alignment horizontal="left" vertical="top" wrapText="1"/>
      <protection locked="0"/>
    </xf>
    <xf numFmtId="168" fontId="26" fillId="35" borderId="0" xfId="0" applyNumberFormat="1" applyFont="1" applyFill="1" applyBorder="1" applyAlignment="1" applyProtection="1">
      <alignment horizontal="left" vertical="top" wrapText="1"/>
      <protection locked="0"/>
    </xf>
    <xf numFmtId="0" fontId="1" fillId="0" borderId="0" xfId="0" quotePrefix="1" applyNumberFormat="1" applyFont="1" applyFill="1" applyBorder="1" applyAlignment="1">
      <alignment horizontal="left" vertical="top"/>
    </xf>
    <xf numFmtId="0" fontId="1" fillId="0" borderId="0" xfId="0" quotePrefix="1" applyNumberFormat="1" applyFont="1" applyFill="1" applyBorder="1" applyAlignment="1">
      <alignment horizontal="left" vertical="top" wrapText="1"/>
    </xf>
    <xf numFmtId="0" fontId="30" fillId="0" borderId="0" xfId="0" applyNumberFormat="1" applyFont="1" applyFill="1" applyBorder="1" applyAlignment="1" applyProtection="1">
      <alignment horizontal="left" vertical="top" wrapText="1"/>
      <protection locked="0"/>
    </xf>
    <xf numFmtId="168" fontId="26" fillId="0" borderId="0" xfId="0" applyNumberFormat="1" applyFont="1" applyFill="1" applyBorder="1" applyAlignment="1" applyProtection="1">
      <alignment horizontal="left" vertical="top" wrapText="1"/>
      <protection locked="0"/>
    </xf>
    <xf numFmtId="0" fontId="2" fillId="0" borderId="0" xfId="0" applyNumberFormat="1" applyFont="1" applyFill="1" applyBorder="1" applyAlignment="1">
      <alignment horizontal="left" vertical="top"/>
    </xf>
    <xf numFmtId="0" fontId="1" fillId="35" borderId="0" xfId="0" applyFont="1" applyFill="1" applyBorder="1" applyAlignment="1" applyProtection="1">
      <alignment horizontal="left" vertical="top" wrapText="1"/>
      <protection locked="0"/>
    </xf>
    <xf numFmtId="0" fontId="1" fillId="35" borderId="0" xfId="0" applyFont="1" applyFill="1" applyBorder="1" applyAlignment="1">
      <alignment horizontal="left" vertical="top" wrapText="1"/>
    </xf>
    <xf numFmtId="0" fontId="2" fillId="0" borderId="0" xfId="0" applyNumberFormat="1" applyFont="1" applyFill="1" applyBorder="1" applyAlignment="1" applyProtection="1">
      <alignment horizontal="left" vertical="top"/>
    </xf>
    <xf numFmtId="0" fontId="2" fillId="0" borderId="0" xfId="0" applyNumberFormat="1" applyFont="1" applyFill="1" applyBorder="1" applyAlignment="1" applyProtection="1">
      <alignment horizontal="left" vertical="top"/>
      <protection locked="0"/>
    </xf>
    <xf numFmtId="169" fontId="2" fillId="0" borderId="0" xfId="0" applyNumberFormat="1" applyFont="1" applyFill="1" applyBorder="1" applyAlignment="1" applyProtection="1">
      <alignment horizontal="left" vertical="top" wrapText="1"/>
      <protection locked="0"/>
    </xf>
    <xf numFmtId="169" fontId="2" fillId="0" borderId="0" xfId="0" applyNumberFormat="1" applyFont="1" applyFill="1" applyBorder="1" applyAlignment="1">
      <alignment horizontal="left" vertical="top"/>
    </xf>
    <xf numFmtId="168" fontId="2" fillId="0" borderId="0" xfId="0" applyNumberFormat="1" applyFont="1" applyFill="1" applyBorder="1" applyAlignment="1" applyProtection="1">
      <alignment horizontal="left" vertical="top"/>
      <protection locked="0"/>
    </xf>
    <xf numFmtId="166" fontId="2" fillId="0" borderId="0" xfId="0" applyNumberFormat="1" applyFont="1" applyFill="1" applyBorder="1" applyAlignment="1">
      <alignment horizontal="left" vertical="top"/>
    </xf>
    <xf numFmtId="0" fontId="2" fillId="0" borderId="0" xfId="0" applyFont="1" applyFill="1" applyBorder="1" applyAlignment="1">
      <alignment horizontal="left" vertical="top"/>
    </xf>
    <xf numFmtId="0" fontId="1" fillId="33" borderId="0" xfId="0" applyNumberFormat="1" applyFont="1" applyFill="1" applyBorder="1" applyAlignment="1" applyProtection="1">
      <alignment horizontal="left" vertical="top"/>
    </xf>
    <xf numFmtId="0" fontId="1" fillId="33" borderId="0" xfId="0" applyNumberFormat="1" applyFont="1" applyFill="1" applyBorder="1" applyAlignment="1">
      <alignment horizontal="left" vertical="top"/>
    </xf>
    <xf numFmtId="0" fontId="1" fillId="33" borderId="0" xfId="0" applyNumberFormat="1" applyFont="1" applyFill="1" applyBorder="1" applyAlignment="1" applyProtection="1">
      <alignment horizontal="left" vertical="top"/>
      <protection locked="0"/>
    </xf>
    <xf numFmtId="169" fontId="30" fillId="33" borderId="0" xfId="0" applyNumberFormat="1" applyFont="1" applyFill="1" applyBorder="1" applyAlignment="1" applyProtection="1">
      <alignment horizontal="left" vertical="top"/>
      <protection locked="0"/>
    </xf>
    <xf numFmtId="169" fontId="1" fillId="35" borderId="0" xfId="0" applyNumberFormat="1" applyFont="1" applyFill="1" applyBorder="1" applyAlignment="1" applyProtection="1">
      <alignment horizontal="left" vertical="top" wrapText="1"/>
      <protection locked="0"/>
    </xf>
    <xf numFmtId="169" fontId="1" fillId="33" borderId="0" xfId="0" applyNumberFormat="1" applyFont="1" applyFill="1" applyBorder="1" applyAlignment="1">
      <alignment horizontal="left" vertical="top"/>
    </xf>
    <xf numFmtId="168" fontId="1" fillId="33" borderId="0" xfId="0" applyNumberFormat="1" applyFont="1" applyFill="1" applyBorder="1" applyAlignment="1" applyProtection="1">
      <alignment horizontal="left" vertical="top"/>
      <protection locked="0"/>
    </xf>
    <xf numFmtId="166" fontId="1" fillId="33" borderId="0" xfId="0" applyNumberFormat="1" applyFont="1" applyFill="1" applyBorder="1" applyAlignment="1">
      <alignment horizontal="left" vertical="top"/>
    </xf>
    <xf numFmtId="0" fontId="1" fillId="35" borderId="0" xfId="0" applyFont="1" applyFill="1" applyBorder="1" applyAlignment="1">
      <alignment horizontal="left" vertical="top"/>
    </xf>
    <xf numFmtId="0" fontId="1" fillId="0" borderId="0" xfId="0" applyNumberFormat="1" applyFont="1" applyFill="1" applyBorder="1" applyAlignment="1" applyProtection="1">
      <alignment horizontal="left" vertical="top"/>
      <protection locked="0"/>
    </xf>
    <xf numFmtId="169" fontId="30" fillId="0" borderId="0" xfId="0" applyNumberFormat="1" applyFont="1" applyFill="1" applyBorder="1" applyAlignment="1" applyProtection="1">
      <alignment horizontal="left" vertical="top"/>
      <protection locked="0"/>
    </xf>
    <xf numFmtId="169" fontId="1" fillId="0" borderId="0" xfId="0" applyNumberFormat="1" applyFont="1" applyFill="1" applyBorder="1" applyAlignment="1" applyProtection="1">
      <alignment horizontal="left" vertical="top" wrapText="1"/>
      <protection locked="0"/>
    </xf>
    <xf numFmtId="169" fontId="1" fillId="0" borderId="0" xfId="0" applyNumberFormat="1" applyFont="1" applyFill="1" applyBorder="1" applyAlignment="1">
      <alignment horizontal="left" vertical="top"/>
    </xf>
    <xf numFmtId="168" fontId="1" fillId="0" borderId="0" xfId="0" applyNumberFormat="1" applyFont="1" applyFill="1" applyBorder="1" applyAlignment="1" applyProtection="1">
      <alignment horizontal="left" vertical="top"/>
      <protection locked="0"/>
    </xf>
    <xf numFmtId="166" fontId="1" fillId="0" borderId="0" xfId="0" applyNumberFormat="1" applyFont="1" applyFill="1" applyBorder="1" applyAlignment="1">
      <alignment horizontal="left" vertical="top"/>
    </xf>
    <xf numFmtId="0" fontId="1" fillId="0" borderId="0" xfId="0" applyFont="1" applyFill="1" applyBorder="1" applyAlignment="1" applyProtection="1">
      <alignment horizontal="left" vertical="top" wrapText="1"/>
      <protection locked="0"/>
    </xf>
    <xf numFmtId="0" fontId="1" fillId="0" borderId="0" xfId="0" applyFont="1" applyFill="1" applyBorder="1" applyAlignment="1">
      <alignment horizontal="left" vertical="top"/>
    </xf>
    <xf numFmtId="168" fontId="1" fillId="35" borderId="0" xfId="0" applyNumberFormat="1" applyFont="1" applyFill="1" applyBorder="1" applyAlignment="1" applyProtection="1">
      <alignment horizontal="left" vertical="top"/>
      <protection locked="0"/>
    </xf>
    <xf numFmtId="169" fontId="2" fillId="0" borderId="0" xfId="0" applyNumberFormat="1" applyFont="1" applyFill="1" applyBorder="1" applyAlignment="1" applyProtection="1">
      <alignment horizontal="left" vertical="top"/>
      <protection locked="0"/>
    </xf>
    <xf numFmtId="0" fontId="2" fillId="36" borderId="0" xfId="0" quotePrefix="1" applyNumberFormat="1" applyFont="1" applyFill="1" applyBorder="1" applyAlignment="1">
      <alignment horizontal="left" vertical="top"/>
    </xf>
    <xf numFmtId="0" fontId="2" fillId="0" borderId="0" xfId="0" applyFont="1" applyFill="1" applyBorder="1" applyAlignment="1">
      <alignment horizontal="left" vertical="top" wrapText="1"/>
    </xf>
    <xf numFmtId="169" fontId="29" fillId="36" borderId="0" xfId="0" applyNumberFormat="1" applyFont="1" applyFill="1" applyBorder="1" applyAlignment="1" applyProtection="1">
      <alignment horizontal="left" vertical="top"/>
      <protection locked="0"/>
    </xf>
    <xf numFmtId="169" fontId="29" fillId="37" borderId="0" xfId="0" applyNumberFormat="1" applyFont="1" applyFill="1" applyBorder="1" applyAlignment="1" applyProtection="1">
      <alignment horizontal="left" vertical="top"/>
      <protection locked="0"/>
    </xf>
    <xf numFmtId="169" fontId="25" fillId="37" borderId="0" xfId="0" applyNumberFormat="1" applyFont="1" applyFill="1" applyBorder="1" applyAlignment="1" applyProtection="1">
      <alignment horizontal="left" vertical="top"/>
      <protection locked="0"/>
    </xf>
    <xf numFmtId="0" fontId="28" fillId="35" borderId="0" xfId="0" applyFont="1" applyFill="1" applyBorder="1" applyAlignment="1">
      <alignment vertical="center" wrapText="1"/>
    </xf>
    <xf numFmtId="0" fontId="1" fillId="38" borderId="0" xfId="0" quotePrefix="1" applyNumberFormat="1" applyFont="1" applyFill="1" applyBorder="1" applyAlignment="1">
      <alignment horizontal="left" vertical="top" wrapText="1"/>
    </xf>
    <xf numFmtId="0" fontId="1" fillId="38" borderId="0" xfId="0" quotePrefix="1" applyFont="1" applyFill="1" applyBorder="1" applyAlignment="1">
      <alignment horizontal="left" wrapText="1"/>
    </xf>
    <xf numFmtId="0" fontId="2" fillId="39" borderId="0" xfId="0" quotePrefix="1" applyNumberFormat="1" applyFont="1" applyFill="1" applyBorder="1" applyAlignment="1">
      <alignment horizontal="left" vertical="top" wrapText="1"/>
    </xf>
    <xf numFmtId="0" fontId="2" fillId="0" borderId="0" xfId="0" applyNumberFormat="1" applyFont="1" applyFill="1" applyBorder="1" applyAlignment="1" applyProtection="1">
      <alignment vertical="top" wrapText="1"/>
    </xf>
    <xf numFmtId="0" fontId="2" fillId="0" borderId="0" xfId="0" applyNumberFormat="1" applyFont="1" applyFill="1" applyBorder="1" applyAlignment="1">
      <alignment vertical="top" wrapText="1"/>
    </xf>
    <xf numFmtId="0" fontId="2" fillId="0" borderId="0" xfId="0" applyNumberFormat="1" applyFont="1" applyFill="1" applyBorder="1" applyAlignment="1" applyProtection="1">
      <alignment vertical="top" wrapText="1"/>
      <protection locked="0"/>
    </xf>
    <xf numFmtId="169" fontId="2" fillId="0" borderId="0" xfId="0" applyNumberFormat="1" applyFont="1" applyFill="1" applyBorder="1" applyAlignment="1" applyProtection="1">
      <alignment vertical="top" wrapText="1"/>
      <protection locked="0"/>
    </xf>
    <xf numFmtId="168" fontId="25" fillId="0" borderId="0" xfId="0" applyNumberFormat="1" applyFont="1" applyFill="1" applyBorder="1" applyAlignment="1" applyProtection="1">
      <alignment vertical="top" wrapText="1"/>
      <protection locked="0"/>
    </xf>
    <xf numFmtId="169" fontId="2" fillId="0" borderId="0" xfId="0" applyNumberFormat="1" applyFont="1" applyFill="1" applyBorder="1" applyAlignment="1">
      <alignment vertical="top" wrapText="1"/>
    </xf>
    <xf numFmtId="168" fontId="2" fillId="0" borderId="0" xfId="0" applyNumberFormat="1" applyFont="1" applyFill="1" applyBorder="1" applyAlignment="1" applyProtection="1">
      <alignment vertical="top" wrapText="1"/>
      <protection locked="0"/>
    </xf>
    <xf numFmtId="166" fontId="2" fillId="0" borderId="0" xfId="0" applyNumberFormat="1" applyFont="1" applyFill="1" applyBorder="1" applyAlignment="1">
      <alignment vertical="top" wrapText="1"/>
    </xf>
    <xf numFmtId="0" fontId="2" fillId="0" borderId="0" xfId="0" applyFont="1" applyFill="1" applyBorder="1" applyAlignment="1">
      <alignment vertical="top" wrapText="1"/>
    </xf>
    <xf numFmtId="0" fontId="1" fillId="33" borderId="15" xfId="0" applyNumberFormat="1" applyFont="1" applyFill="1" applyBorder="1" applyAlignment="1" applyProtection="1">
      <alignment horizontal="center" vertical="center"/>
    </xf>
    <xf numFmtId="0" fontId="1" fillId="33" borderId="15" xfId="0" applyNumberFormat="1" applyFont="1" applyFill="1" applyBorder="1" applyAlignment="1">
      <alignment horizontal="center" vertical="center"/>
    </xf>
    <xf numFmtId="0" fontId="1" fillId="33" borderId="15" xfId="0" applyNumberFormat="1" applyFont="1" applyFill="1" applyBorder="1" applyAlignment="1">
      <alignment horizontal="center" vertical="center" wrapText="1"/>
    </xf>
    <xf numFmtId="0" fontId="1" fillId="35" borderId="15" xfId="0" applyFont="1" applyFill="1" applyBorder="1" applyAlignment="1">
      <alignment horizontal="center" vertical="center" wrapText="1"/>
    </xf>
    <xf numFmtId="0" fontId="1" fillId="33" borderId="15" xfId="0" applyNumberFormat="1" applyFont="1" applyFill="1" applyBorder="1" applyAlignment="1">
      <alignment horizontal="center" wrapText="1"/>
    </xf>
    <xf numFmtId="0" fontId="1" fillId="33" borderId="15" xfId="0" applyNumberFormat="1" applyFont="1" applyFill="1" applyBorder="1" applyAlignment="1" applyProtection="1">
      <alignment horizontal="center" wrapText="1"/>
      <protection locked="0"/>
    </xf>
    <xf numFmtId="0" fontId="1" fillId="33" borderId="15" xfId="0" applyNumberFormat="1" applyFont="1" applyFill="1" applyBorder="1" applyAlignment="1">
      <alignment horizontal="center"/>
    </xf>
    <xf numFmtId="0" fontId="30" fillId="33" borderId="15" xfId="0" applyNumberFormat="1" applyFont="1" applyFill="1" applyBorder="1" applyAlignment="1" applyProtection="1">
      <alignment horizontal="center"/>
      <protection locked="0"/>
    </xf>
    <xf numFmtId="168" fontId="26" fillId="35" borderId="15" xfId="0" applyNumberFormat="1" applyFont="1" applyFill="1" applyBorder="1" applyAlignment="1" applyProtection="1">
      <alignment horizontal="center"/>
      <protection locked="0"/>
    </xf>
    <xf numFmtId="169" fontId="1" fillId="35" borderId="15" xfId="0" applyNumberFormat="1" applyFont="1" applyFill="1" applyBorder="1" applyAlignment="1" applyProtection="1">
      <alignment horizontal="center" wrapText="1"/>
      <protection locked="0"/>
    </xf>
    <xf numFmtId="169" fontId="26" fillId="33" borderId="15" xfId="0" applyNumberFormat="1" applyFont="1" applyFill="1" applyBorder="1" applyAlignment="1" applyProtection="1">
      <alignment horizontal="center" vertical="center"/>
      <protection locked="0"/>
    </xf>
    <xf numFmtId="169" fontId="1" fillId="33" borderId="15" xfId="0" applyNumberFormat="1" applyFont="1" applyFill="1" applyBorder="1" applyAlignment="1">
      <alignment horizontal="center" vertical="center"/>
    </xf>
    <xf numFmtId="168" fontId="1" fillId="33" borderId="15" xfId="0" applyNumberFormat="1" applyFont="1" applyFill="1" applyBorder="1" applyAlignment="1" applyProtection="1">
      <alignment horizontal="center" vertical="center"/>
      <protection locked="0"/>
    </xf>
    <xf numFmtId="166" fontId="1" fillId="33" borderId="15" xfId="0" applyNumberFormat="1" applyFont="1" applyFill="1" applyBorder="1" applyAlignment="1">
      <alignment horizontal="center" vertical="center"/>
    </xf>
    <xf numFmtId="166" fontId="1" fillId="33" borderId="15" xfId="0" applyNumberFormat="1" applyFont="1" applyFill="1" applyBorder="1" applyAlignment="1">
      <alignment horizontal="center" vertical="center" wrapText="1"/>
    </xf>
    <xf numFmtId="0" fontId="2" fillId="36" borderId="0" xfId="0" applyNumberFormat="1" applyFont="1" applyFill="1" applyBorder="1" applyAlignment="1">
      <alignment horizontal="left" vertical="top" wrapText="1"/>
    </xf>
    <xf numFmtId="0" fontId="28" fillId="35" borderId="28" xfId="0" applyNumberFormat="1" applyFont="1" applyFill="1" applyBorder="1" applyAlignment="1">
      <alignment horizontal="center" vertical="center" wrapText="1"/>
    </xf>
    <xf numFmtId="0" fontId="1" fillId="35" borderId="0" xfId="0" applyNumberFormat="1" applyFont="1" applyFill="1" applyBorder="1" applyAlignment="1" applyProtection="1">
      <alignment horizontal="left" vertical="top" wrapText="1"/>
      <protection locked="0"/>
    </xf>
    <xf numFmtId="0" fontId="1" fillId="35" borderId="0" xfId="0" applyNumberFormat="1" applyFont="1" applyFill="1" applyBorder="1" applyAlignment="1">
      <alignment horizontal="left" vertical="top"/>
    </xf>
    <xf numFmtId="0" fontId="1" fillId="35" borderId="0" xfId="0" applyNumberFormat="1" applyFont="1" applyFill="1" applyBorder="1" applyAlignment="1">
      <alignment horizontal="left" vertical="top" wrapText="1"/>
    </xf>
    <xf numFmtId="0" fontId="1" fillId="35" borderId="0" xfId="0" applyNumberFormat="1" applyFont="1" applyFill="1" applyBorder="1" applyAlignment="1" applyProtection="1">
      <alignment horizontal="left" vertical="top"/>
      <protection locked="0"/>
    </xf>
    <xf numFmtId="169" fontId="1" fillId="33" borderId="0" xfId="0" applyNumberFormat="1" applyFont="1" applyFill="1" applyBorder="1" applyAlignment="1" applyProtection="1">
      <alignment horizontal="left" vertical="top"/>
      <protection locked="0"/>
    </xf>
    <xf numFmtId="0" fontId="2" fillId="0" borderId="0" xfId="0" applyNumberFormat="1" applyFont="1" applyFill="1" applyBorder="1" applyAlignment="1" applyProtection="1">
      <alignment horizontal="left" vertical="top" wrapText="1"/>
      <protection locked="0"/>
    </xf>
    <xf numFmtId="0" fontId="2" fillId="0" borderId="0" xfId="0" applyNumberFormat="1" applyFont="1" applyFill="1" applyBorder="1" applyAlignment="1">
      <alignment horizontal="left" vertical="top"/>
    </xf>
    <xf numFmtId="0" fontId="2" fillId="0" borderId="0" xfId="0" applyNumberFormat="1" applyFont="1" applyFill="1" applyBorder="1" applyAlignment="1">
      <alignment horizontal="left" vertical="top" wrapText="1"/>
    </xf>
    <xf numFmtId="0" fontId="2" fillId="0" borderId="0" xfId="0" applyNumberFormat="1" applyFont="1" applyFill="1" applyBorder="1" applyAlignment="1" applyProtection="1">
      <alignment horizontal="left" vertical="top"/>
      <protection locked="0"/>
    </xf>
    <xf numFmtId="169" fontId="2" fillId="0" borderId="0" xfId="0" applyNumberFormat="1" applyFont="1" applyFill="1" applyBorder="1" applyAlignment="1" applyProtection="1">
      <alignment horizontal="left" vertical="top"/>
      <protection locked="0"/>
    </xf>
    <xf numFmtId="0" fontId="2" fillId="0" borderId="0" xfId="0" applyNumberFormat="1" applyFont="1" applyFill="1" applyBorder="1" applyAlignment="1" applyProtection="1">
      <alignment horizontal="left" vertical="top" wrapText="1"/>
    </xf>
    <xf numFmtId="0" fontId="28" fillId="35" borderId="27" xfId="0" applyNumberFormat="1" applyFont="1" applyFill="1" applyBorder="1" applyAlignment="1" applyProtection="1">
      <alignment horizontal="center" vertical="center" wrapText="1"/>
    </xf>
    <xf numFmtId="0" fontId="28" fillId="35" borderId="28" xfId="0" applyNumberFormat="1" applyFont="1" applyFill="1" applyBorder="1" applyAlignment="1" applyProtection="1">
      <alignment horizontal="center" vertical="center" wrapText="1"/>
    </xf>
    <xf numFmtId="0" fontId="28" fillId="35" borderId="29" xfId="0" applyNumberFormat="1" applyFont="1" applyFill="1" applyBorder="1" applyAlignment="1" applyProtection="1">
      <alignment horizontal="left" vertical="top" wrapText="1"/>
    </xf>
    <xf numFmtId="0" fontId="28" fillId="36" borderId="28" xfId="0" applyNumberFormat="1" applyFont="1" applyFill="1" applyBorder="1" applyAlignment="1" applyProtection="1">
      <alignment horizontal="left" vertical="center" wrapText="1"/>
      <protection locked="0"/>
    </xf>
    <xf numFmtId="168" fontId="2" fillId="36" borderId="0" xfId="0" applyNumberFormat="1" applyFont="1" applyFill="1" applyBorder="1" applyAlignment="1" applyProtection="1">
      <alignment horizontal="left" vertical="top"/>
      <protection locked="0"/>
    </xf>
    <xf numFmtId="0" fontId="2" fillId="36" borderId="0" xfId="0" applyFont="1" applyFill="1" applyBorder="1" applyAlignment="1" applyProtection="1">
      <alignment horizontal="left" vertical="top" wrapText="1"/>
      <protection locked="0"/>
    </xf>
  </cellXfs>
  <cellStyles count="49">
    <cellStyle name="20 % - Accent1" xfId="1"/>
    <cellStyle name="20 % - Accent2" xfId="2"/>
    <cellStyle name="20 % - Accent3" xfId="3"/>
    <cellStyle name="20 % - Accent4" xfId="4"/>
    <cellStyle name="20 % - Accent5" xfId="5"/>
    <cellStyle name="20 % - Accent6" xfId="6"/>
    <cellStyle name="40 % - Accent1" xfId="7"/>
    <cellStyle name="40 % - Accent2" xfId="8"/>
    <cellStyle name="40 % - Accent3" xfId="9"/>
    <cellStyle name="40 % - Accent4" xfId="10"/>
    <cellStyle name="40 % - Accent5" xfId="11"/>
    <cellStyle name="40 % - Accent6" xfId="12"/>
    <cellStyle name="60 % - Accent1" xfId="13"/>
    <cellStyle name="60 % - Accent2" xfId="14"/>
    <cellStyle name="60 % - Accent3" xfId="15"/>
    <cellStyle name="60 % - Accent4" xfId="16"/>
    <cellStyle name="60 % - Accent5" xfId="17"/>
    <cellStyle name="60 % - Accent6" xfId="18"/>
    <cellStyle name="Accent1" xfId="19"/>
    <cellStyle name="Accent2" xfId="20"/>
    <cellStyle name="Accent3" xfId="21"/>
    <cellStyle name="Accent4" xfId="22"/>
    <cellStyle name="Accent5" xfId="23"/>
    <cellStyle name="Accent6" xfId="24"/>
    <cellStyle name="Avertissement" xfId="25"/>
    <cellStyle name="Calcul" xfId="26"/>
    <cellStyle name="Cellule liée" xfId="27"/>
    <cellStyle name="Comma" xfId="31"/>
    <cellStyle name="Comma [0]" xfId="32"/>
    <cellStyle name="Currency" xfId="33"/>
    <cellStyle name="Currency [0]" xfId="34"/>
    <cellStyle name="Entrée" xfId="28"/>
    <cellStyle name="Hyperlink" xfId="30"/>
    <cellStyle name="Insatisfaisant" xfId="29"/>
    <cellStyle name="Neutre" xfId="35"/>
    <cellStyle name="Normal" xfId="0" builtinId="0"/>
    <cellStyle name="Note" xfId="36"/>
    <cellStyle name="Percent" xfId="37"/>
    <cellStyle name="Satisfaisant" xfId="38"/>
    <cellStyle name="Sortie" xfId="39"/>
    <cellStyle name="Standaard 2" xfId="40"/>
    <cellStyle name="Texte explicatif" xfId="41"/>
    <cellStyle name="Titre" xfId="42"/>
    <cellStyle name="Titre 1" xfId="43"/>
    <cellStyle name="Titre 2" xfId="44"/>
    <cellStyle name="Titre 3" xfId="45"/>
    <cellStyle name="Titre 4" xfId="46"/>
    <cellStyle name="Total" xfId="47"/>
    <cellStyle name="Vérification" xfId="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CZ40"/>
  <sheetViews>
    <sheetView tabSelected="1" zoomScaleNormal="100" workbookViewId="0">
      <pane ySplit="6" topLeftCell="A7" activePane="bottomLeft" state="frozen"/>
      <selection pane="bottomLeft" activeCell="G52" sqref="G52"/>
    </sheetView>
  </sheetViews>
  <sheetFormatPr baseColWidth="10" defaultColWidth="9.140625" defaultRowHeight="10.5" x14ac:dyDescent="0.15"/>
  <cols>
    <col min="1" max="1" width="7.140625" style="14" customWidth="1"/>
    <col min="2" max="2" width="11.7109375" style="44" hidden="1" customWidth="1"/>
    <col min="3" max="3" width="3.7109375" style="44" hidden="1" customWidth="1"/>
    <col min="4" max="4" width="42.140625" style="29" customWidth="1"/>
    <col min="5" max="5" width="22.5703125" style="29" customWidth="1"/>
    <col min="6" max="6" width="36.5703125" style="29" customWidth="1"/>
    <col min="7" max="7" width="21.5703125" style="29" customWidth="1"/>
    <col min="8" max="8" width="17.85546875" style="29" customWidth="1"/>
    <col min="9" max="9" width="5.5703125" style="12" bestFit="1" customWidth="1"/>
    <col min="10" max="10" width="14.5703125" style="12" bestFit="1" customWidth="1"/>
    <col min="11" max="11" width="2" style="47" hidden="1" customWidth="1"/>
    <col min="12" max="12" width="2.85546875" style="13" hidden="1" customWidth="1"/>
    <col min="13" max="13" width="2.42578125" style="13" hidden="1" customWidth="1"/>
    <col min="14" max="14" width="7.5703125" style="47" hidden="1" customWidth="1"/>
    <col min="15" max="15" width="19.42578125" style="57" customWidth="1"/>
    <col min="16" max="16" width="20.28515625" style="57" customWidth="1"/>
    <col min="17" max="17" width="31.42578125" style="30" hidden="1" customWidth="1"/>
    <col min="18" max="18" width="19.7109375" style="54" hidden="1" customWidth="1"/>
    <col min="19" max="19" width="8.5703125" style="61" hidden="1" customWidth="1"/>
    <col min="20" max="20" width="4.28515625" style="61" hidden="1" customWidth="1"/>
    <col min="21" max="21" width="16.7109375" style="60" customWidth="1"/>
    <col min="22" max="22" width="8.140625" style="51" customWidth="1"/>
    <col min="23" max="23" width="15.140625" style="17" customWidth="1"/>
    <col min="24" max="24" width="15.7109375" style="38" customWidth="1"/>
    <col min="25" max="25" width="20.7109375" style="1" hidden="1" customWidth="1"/>
    <col min="26" max="99" width="9.140625" style="1" customWidth="1"/>
    <col min="100" max="104" width="9.140625" style="1" hidden="1" customWidth="1"/>
    <col min="105" max="105" width="9.140625" style="1" customWidth="1"/>
    <col min="106" max="16384" width="9.140625" style="1"/>
  </cols>
  <sheetData>
    <row r="1" spans="1:100" hidden="1" x14ac:dyDescent="0.15">
      <c r="A1" s="43"/>
      <c r="B1" s="4"/>
      <c r="C1" s="4"/>
      <c r="D1" s="27"/>
      <c r="E1" s="27"/>
      <c r="F1" s="27"/>
      <c r="G1" s="27"/>
      <c r="H1" s="27"/>
      <c r="I1" s="6"/>
      <c r="J1" s="6"/>
      <c r="K1" s="45"/>
      <c r="L1" s="7"/>
      <c r="M1" s="7"/>
      <c r="N1" s="45"/>
      <c r="O1" s="73"/>
      <c r="P1" s="73"/>
      <c r="Q1" s="76"/>
      <c r="R1" s="52"/>
      <c r="S1" s="55"/>
      <c r="T1" s="55"/>
      <c r="U1" s="58"/>
      <c r="V1" s="49"/>
      <c r="W1" s="15"/>
    </row>
    <row r="2" spans="1:100" s="2" customFormat="1" hidden="1" x14ac:dyDescent="0.15">
      <c r="A2" s="5"/>
      <c r="B2" s="4"/>
      <c r="C2" s="4"/>
      <c r="D2" s="28"/>
      <c r="E2" s="28"/>
      <c r="F2" s="28"/>
      <c r="G2" s="28"/>
      <c r="H2" s="28"/>
      <c r="I2" s="5"/>
      <c r="J2" s="5"/>
      <c r="K2" s="48"/>
      <c r="L2" s="8"/>
      <c r="M2" s="8"/>
      <c r="N2" s="48"/>
      <c r="O2" s="74"/>
      <c r="P2" s="74"/>
      <c r="Q2" s="77"/>
      <c r="R2" s="53"/>
      <c r="S2" s="56"/>
      <c r="T2" s="56"/>
      <c r="U2" s="59"/>
      <c r="V2" s="50"/>
      <c r="W2" s="16"/>
      <c r="X2" s="39"/>
    </row>
    <row r="3" spans="1:100" s="37" customFormat="1" ht="45" customHeight="1" x14ac:dyDescent="0.2">
      <c r="A3" s="213" t="s">
        <v>126</v>
      </c>
      <c r="B3" s="214"/>
      <c r="C3" s="214"/>
      <c r="D3" s="214"/>
      <c r="E3" s="214"/>
      <c r="F3" s="214"/>
      <c r="G3" s="214"/>
      <c r="H3" s="214"/>
      <c r="I3" s="214"/>
      <c r="J3" s="214"/>
      <c r="K3" s="214"/>
      <c r="L3" s="214"/>
      <c r="M3" s="214"/>
      <c r="N3" s="214"/>
      <c r="O3" s="214"/>
      <c r="P3" s="214"/>
      <c r="Q3" s="214"/>
      <c r="R3" s="214"/>
      <c r="S3" s="214"/>
      <c r="T3" s="214"/>
      <c r="U3" s="214"/>
      <c r="V3" s="214"/>
      <c r="W3" s="214"/>
      <c r="X3" s="214"/>
      <c r="Y3" s="124"/>
    </row>
    <row r="4" spans="1:100" s="37" customFormat="1" ht="80.25" customHeight="1" x14ac:dyDescent="0.2">
      <c r="A4" s="215" t="s">
        <v>129</v>
      </c>
      <c r="B4" s="215"/>
      <c r="C4" s="215"/>
      <c r="D4" s="215"/>
      <c r="E4" s="215"/>
      <c r="F4" s="215"/>
      <c r="G4" s="215"/>
      <c r="H4" s="215"/>
      <c r="I4" s="215"/>
      <c r="J4" s="215"/>
      <c r="K4" s="215"/>
      <c r="L4" s="215"/>
      <c r="M4" s="215"/>
      <c r="N4" s="215"/>
      <c r="O4" s="215"/>
      <c r="P4" s="215"/>
      <c r="Q4" s="215"/>
      <c r="R4" s="215"/>
      <c r="S4" s="215"/>
      <c r="T4" s="215"/>
      <c r="U4" s="215"/>
      <c r="V4" s="215"/>
      <c r="W4" s="215"/>
      <c r="X4" s="215"/>
      <c r="Y4" s="172"/>
    </row>
    <row r="5" spans="1:100" s="37" customFormat="1" ht="22.5" customHeight="1" x14ac:dyDescent="0.2">
      <c r="A5" s="201" t="s">
        <v>128</v>
      </c>
      <c r="B5" s="201"/>
      <c r="C5" s="201"/>
      <c r="D5" s="201"/>
      <c r="E5" s="201"/>
      <c r="F5" s="216"/>
      <c r="G5" s="216"/>
      <c r="H5" s="216"/>
      <c r="I5" s="216"/>
      <c r="J5" s="216"/>
      <c r="K5" s="216"/>
      <c r="L5" s="216"/>
      <c r="M5" s="216"/>
      <c r="N5" s="216"/>
      <c r="O5" s="216"/>
      <c r="P5" s="216"/>
      <c r="Q5" s="216"/>
      <c r="R5" s="216"/>
      <c r="S5" s="216"/>
      <c r="T5" s="216"/>
      <c r="U5" s="216"/>
      <c r="V5" s="216"/>
      <c r="W5" s="216"/>
      <c r="X5" s="216"/>
      <c r="Y5" s="172"/>
    </row>
    <row r="6" spans="1:100" ht="55.5" customHeight="1" x14ac:dyDescent="0.15">
      <c r="A6" s="185" t="s">
        <v>26</v>
      </c>
      <c r="B6" s="186" t="s">
        <v>20</v>
      </c>
      <c r="C6" s="186"/>
      <c r="D6" s="187" t="s">
        <v>85</v>
      </c>
      <c r="E6" s="188" t="s">
        <v>67</v>
      </c>
      <c r="F6" s="188" t="s">
        <v>73</v>
      </c>
      <c r="G6" s="188" t="s">
        <v>84</v>
      </c>
      <c r="H6" s="188" t="s">
        <v>72</v>
      </c>
      <c r="I6" s="186" t="s">
        <v>0</v>
      </c>
      <c r="J6" s="186" t="s">
        <v>21</v>
      </c>
      <c r="K6" s="189" t="s">
        <v>13</v>
      </c>
      <c r="L6" s="190" t="s">
        <v>2</v>
      </c>
      <c r="M6" s="190" t="s">
        <v>3</v>
      </c>
      <c r="N6" s="191" t="s">
        <v>37</v>
      </c>
      <c r="O6" s="195" t="s">
        <v>70</v>
      </c>
      <c r="P6" s="195" t="s">
        <v>71</v>
      </c>
      <c r="Q6" s="192" t="s">
        <v>15</v>
      </c>
      <c r="R6" s="193" t="s">
        <v>51</v>
      </c>
      <c r="S6" s="194" t="s">
        <v>53</v>
      </c>
      <c r="T6" s="194" t="s">
        <v>52</v>
      </c>
      <c r="U6" s="196" t="s">
        <v>16</v>
      </c>
      <c r="V6" s="197" t="s">
        <v>17</v>
      </c>
      <c r="W6" s="198" t="s">
        <v>22</v>
      </c>
      <c r="X6" s="199" t="s">
        <v>44</v>
      </c>
      <c r="Y6" s="79" t="s">
        <v>54</v>
      </c>
    </row>
    <row r="7" spans="1:100" s="68" customFormat="1" ht="12.75" x14ac:dyDescent="0.2">
      <c r="A7" s="2"/>
      <c r="B7" s="69" t="s">
        <v>57</v>
      </c>
      <c r="C7" s="69" t="s">
        <v>57</v>
      </c>
      <c r="D7" s="174" t="s">
        <v>110</v>
      </c>
      <c r="E7" s="72"/>
      <c r="F7" s="72"/>
      <c r="G7" s="62"/>
      <c r="H7" s="72"/>
      <c r="I7" s="2" t="s">
        <v>57</v>
      </c>
      <c r="J7" s="2"/>
      <c r="K7" s="63"/>
      <c r="L7" s="2"/>
      <c r="M7" s="2"/>
      <c r="N7" s="63"/>
      <c r="O7" s="75"/>
      <c r="P7" s="75"/>
      <c r="Q7" s="78"/>
      <c r="R7" s="71"/>
      <c r="S7" s="64"/>
      <c r="T7" s="64"/>
      <c r="U7" s="65"/>
      <c r="V7" s="66"/>
      <c r="W7" s="67"/>
      <c r="X7" s="80"/>
      <c r="Y7" s="2"/>
    </row>
    <row r="8" spans="1:100" ht="44.25" customHeight="1" x14ac:dyDescent="0.15">
      <c r="A8" s="141">
        <v>1</v>
      </c>
      <c r="B8" s="127" t="s">
        <v>57</v>
      </c>
      <c r="C8" s="127" t="s">
        <v>57</v>
      </c>
      <c r="D8" s="175" t="s">
        <v>90</v>
      </c>
      <c r="E8" s="125" t="s">
        <v>60</v>
      </c>
      <c r="F8" s="168" t="s">
        <v>111</v>
      </c>
      <c r="G8" s="126" t="s">
        <v>68</v>
      </c>
      <c r="H8" s="126" t="s">
        <v>68</v>
      </c>
      <c r="I8" s="138" t="s">
        <v>58</v>
      </c>
      <c r="J8" s="138" t="s">
        <v>59</v>
      </c>
      <c r="K8" s="138">
        <v>1</v>
      </c>
      <c r="L8" s="142"/>
      <c r="M8" s="142"/>
      <c r="N8" s="138">
        <f t="shared" ref="N8:N22" si="0">K8-M8+L8</f>
        <v>1</v>
      </c>
      <c r="O8" s="169">
        <v>0</v>
      </c>
      <c r="P8" s="169">
        <v>0</v>
      </c>
      <c r="Q8" s="128" t="e">
        <f t="shared" ref="Q8:Q22" ca="1" si="1">EUROToLetters(O8)</f>
        <v>#NAME?</v>
      </c>
      <c r="R8" s="129"/>
      <c r="S8" s="143"/>
      <c r="T8" s="143"/>
      <c r="U8" s="144">
        <f>O8+P8</f>
        <v>0</v>
      </c>
      <c r="V8" s="217">
        <v>0.2</v>
      </c>
      <c r="W8" s="146">
        <f>ROUND(V8*ROUND(U8,2),2)</f>
        <v>0</v>
      </c>
      <c r="X8" s="218"/>
      <c r="Y8" s="147"/>
      <c r="CV8" s="1">
        <v>1</v>
      </c>
    </row>
    <row r="9" spans="1:100" ht="31.5" x14ac:dyDescent="0.15">
      <c r="A9" s="141">
        <v>2</v>
      </c>
      <c r="B9" s="127" t="s">
        <v>57</v>
      </c>
      <c r="C9" s="127" t="s">
        <v>57</v>
      </c>
      <c r="D9" s="126" t="s">
        <v>91</v>
      </c>
      <c r="E9" s="125" t="s">
        <v>60</v>
      </c>
      <c r="F9" s="168" t="s">
        <v>74</v>
      </c>
      <c r="G9" s="126" t="s">
        <v>69</v>
      </c>
      <c r="H9" s="126" t="s">
        <v>68</v>
      </c>
      <c r="I9" s="138" t="s">
        <v>58</v>
      </c>
      <c r="J9" s="138" t="s">
        <v>59</v>
      </c>
      <c r="K9" s="138">
        <v>1</v>
      </c>
      <c r="L9" s="142"/>
      <c r="M9" s="142"/>
      <c r="N9" s="138">
        <f t="shared" si="0"/>
        <v>1</v>
      </c>
      <c r="O9" s="169">
        <v>0</v>
      </c>
      <c r="P9" s="169">
        <v>0</v>
      </c>
      <c r="Q9" s="128" t="e">
        <f t="shared" ca="1" si="1"/>
        <v>#NAME?</v>
      </c>
      <c r="R9" s="129"/>
      <c r="S9" s="143"/>
      <c r="T9" s="143"/>
      <c r="U9" s="144">
        <f>O9+P9</f>
        <v>0</v>
      </c>
      <c r="V9" s="217">
        <v>0.2</v>
      </c>
      <c r="W9" s="146">
        <f t="shared" ref="W9:W22" si="2">ROUND(V9*ROUND(U9,2),2)</f>
        <v>0</v>
      </c>
      <c r="X9" s="218"/>
      <c r="Y9" s="147"/>
      <c r="CV9" s="1">
        <v>1</v>
      </c>
    </row>
    <row r="10" spans="1:100" ht="31.5" x14ac:dyDescent="0.15">
      <c r="A10" s="141">
        <v>3</v>
      </c>
      <c r="B10" s="127" t="s">
        <v>57</v>
      </c>
      <c r="C10" s="127" t="s">
        <v>57</v>
      </c>
      <c r="D10" s="126" t="s">
        <v>92</v>
      </c>
      <c r="E10" s="125" t="s">
        <v>60</v>
      </c>
      <c r="F10" s="168" t="s">
        <v>75</v>
      </c>
      <c r="G10" s="126" t="s">
        <v>69</v>
      </c>
      <c r="H10" s="126" t="s">
        <v>68</v>
      </c>
      <c r="I10" s="138" t="s">
        <v>58</v>
      </c>
      <c r="J10" s="138" t="s">
        <v>59</v>
      </c>
      <c r="K10" s="138">
        <v>1</v>
      </c>
      <c r="L10" s="142"/>
      <c r="M10" s="142"/>
      <c r="N10" s="138">
        <f t="shared" si="0"/>
        <v>1</v>
      </c>
      <c r="O10" s="169">
        <v>0</v>
      </c>
      <c r="P10" s="169">
        <v>0</v>
      </c>
      <c r="Q10" s="128" t="e">
        <f t="shared" ca="1" si="1"/>
        <v>#NAME?</v>
      </c>
      <c r="R10" s="129"/>
      <c r="S10" s="143"/>
      <c r="T10" s="143"/>
      <c r="U10" s="144">
        <f t="shared" ref="U10:U21" si="3">O10+P10</f>
        <v>0</v>
      </c>
      <c r="V10" s="217">
        <v>0.2</v>
      </c>
      <c r="W10" s="146">
        <f t="shared" si="2"/>
        <v>0</v>
      </c>
      <c r="X10" s="218"/>
      <c r="Y10" s="147"/>
      <c r="CV10" s="1">
        <v>1</v>
      </c>
    </row>
    <row r="11" spans="1:100" ht="42" x14ac:dyDescent="0.15">
      <c r="A11" s="141">
        <v>4</v>
      </c>
      <c r="B11" s="127" t="s">
        <v>57</v>
      </c>
      <c r="C11" s="127" t="s">
        <v>57</v>
      </c>
      <c r="D11" s="175" t="s">
        <v>93</v>
      </c>
      <c r="E11" s="125" t="s">
        <v>60</v>
      </c>
      <c r="F11" s="168" t="s">
        <v>112</v>
      </c>
      <c r="G11" s="126" t="s">
        <v>68</v>
      </c>
      <c r="H11" s="126" t="s">
        <v>68</v>
      </c>
      <c r="I11" s="138" t="s">
        <v>58</v>
      </c>
      <c r="J11" s="138" t="s">
        <v>59</v>
      </c>
      <c r="K11" s="138">
        <v>1</v>
      </c>
      <c r="L11" s="142"/>
      <c r="M11" s="142"/>
      <c r="N11" s="138">
        <f t="shared" si="0"/>
        <v>1</v>
      </c>
      <c r="O11" s="169">
        <v>0</v>
      </c>
      <c r="P11" s="169">
        <v>0</v>
      </c>
      <c r="Q11" s="128" t="e">
        <f t="shared" ca="1" si="1"/>
        <v>#NAME?</v>
      </c>
      <c r="R11" s="129"/>
      <c r="S11" s="143"/>
      <c r="T11" s="143"/>
      <c r="U11" s="144">
        <f t="shared" si="3"/>
        <v>0</v>
      </c>
      <c r="V11" s="217">
        <v>0.2</v>
      </c>
      <c r="W11" s="146">
        <f t="shared" si="2"/>
        <v>0</v>
      </c>
      <c r="X11" s="218"/>
      <c r="Y11" s="147"/>
      <c r="CV11" s="1">
        <v>1</v>
      </c>
    </row>
    <row r="12" spans="1:100" ht="42" x14ac:dyDescent="0.15">
      <c r="A12" s="141">
        <v>5</v>
      </c>
      <c r="B12" s="127" t="s">
        <v>57</v>
      </c>
      <c r="C12" s="127" t="s">
        <v>57</v>
      </c>
      <c r="D12" s="175" t="s">
        <v>94</v>
      </c>
      <c r="E12" s="125" t="s">
        <v>60</v>
      </c>
      <c r="F12" s="168" t="s">
        <v>113</v>
      </c>
      <c r="G12" s="126" t="s">
        <v>68</v>
      </c>
      <c r="H12" s="126" t="s">
        <v>68</v>
      </c>
      <c r="I12" s="138" t="s">
        <v>58</v>
      </c>
      <c r="J12" s="138" t="s">
        <v>59</v>
      </c>
      <c r="K12" s="138">
        <v>1</v>
      </c>
      <c r="L12" s="142"/>
      <c r="M12" s="142"/>
      <c r="N12" s="138">
        <f t="shared" si="0"/>
        <v>1</v>
      </c>
      <c r="O12" s="169">
        <v>0</v>
      </c>
      <c r="P12" s="169">
        <v>0</v>
      </c>
      <c r="Q12" s="128" t="e">
        <f t="shared" ca="1" si="1"/>
        <v>#NAME?</v>
      </c>
      <c r="R12" s="129"/>
      <c r="S12" s="143"/>
      <c r="T12" s="143"/>
      <c r="U12" s="144">
        <f t="shared" si="3"/>
        <v>0</v>
      </c>
      <c r="V12" s="217">
        <v>0.2</v>
      </c>
      <c r="W12" s="146">
        <f t="shared" si="2"/>
        <v>0</v>
      </c>
      <c r="X12" s="218"/>
      <c r="Y12" s="147"/>
      <c r="CV12" s="1">
        <v>1</v>
      </c>
    </row>
    <row r="13" spans="1:100" ht="42" x14ac:dyDescent="0.15">
      <c r="A13" s="141">
        <v>6</v>
      </c>
      <c r="B13" s="127" t="s">
        <v>57</v>
      </c>
      <c r="C13" s="127" t="s">
        <v>57</v>
      </c>
      <c r="D13" s="175" t="s">
        <v>95</v>
      </c>
      <c r="E13" s="125" t="s">
        <v>60</v>
      </c>
      <c r="F13" s="168" t="s">
        <v>114</v>
      </c>
      <c r="G13" s="126" t="s">
        <v>68</v>
      </c>
      <c r="H13" s="126" t="s">
        <v>68</v>
      </c>
      <c r="I13" s="138" t="s">
        <v>58</v>
      </c>
      <c r="J13" s="138" t="s">
        <v>59</v>
      </c>
      <c r="K13" s="138">
        <v>1</v>
      </c>
      <c r="L13" s="142"/>
      <c r="M13" s="142"/>
      <c r="N13" s="138">
        <f t="shared" si="0"/>
        <v>1</v>
      </c>
      <c r="O13" s="169">
        <v>0</v>
      </c>
      <c r="P13" s="169">
        <v>0</v>
      </c>
      <c r="Q13" s="128" t="e">
        <f t="shared" ca="1" si="1"/>
        <v>#NAME?</v>
      </c>
      <c r="R13" s="129"/>
      <c r="S13" s="143"/>
      <c r="T13" s="143"/>
      <c r="U13" s="144">
        <f t="shared" si="3"/>
        <v>0</v>
      </c>
      <c r="V13" s="217">
        <v>0.2</v>
      </c>
      <c r="W13" s="146">
        <f t="shared" si="2"/>
        <v>0</v>
      </c>
      <c r="X13" s="218"/>
      <c r="Y13" s="147"/>
      <c r="CV13" s="1">
        <v>1</v>
      </c>
    </row>
    <row r="14" spans="1:100" ht="31.5" x14ac:dyDescent="0.15">
      <c r="A14" s="141">
        <v>7</v>
      </c>
      <c r="B14" s="127" t="s">
        <v>57</v>
      </c>
      <c r="C14" s="127" t="s">
        <v>57</v>
      </c>
      <c r="D14" s="126" t="s">
        <v>96</v>
      </c>
      <c r="E14" s="168" t="s">
        <v>60</v>
      </c>
      <c r="F14" s="168" t="s">
        <v>115</v>
      </c>
      <c r="G14" s="126" t="s">
        <v>69</v>
      </c>
      <c r="H14" s="126" t="s">
        <v>68</v>
      </c>
      <c r="I14" s="138" t="s">
        <v>58</v>
      </c>
      <c r="J14" s="138" t="s">
        <v>59</v>
      </c>
      <c r="K14" s="138">
        <v>1</v>
      </c>
      <c r="L14" s="142"/>
      <c r="M14" s="142"/>
      <c r="N14" s="138">
        <f t="shared" si="0"/>
        <v>1</v>
      </c>
      <c r="O14" s="169">
        <v>0</v>
      </c>
      <c r="P14" s="169">
        <v>0</v>
      </c>
      <c r="Q14" s="128" t="e">
        <f t="shared" ca="1" si="1"/>
        <v>#NAME?</v>
      </c>
      <c r="R14" s="129"/>
      <c r="S14" s="143"/>
      <c r="T14" s="143"/>
      <c r="U14" s="144">
        <f t="shared" si="3"/>
        <v>0</v>
      </c>
      <c r="V14" s="217">
        <v>0.2</v>
      </c>
      <c r="W14" s="146">
        <f t="shared" si="2"/>
        <v>0</v>
      </c>
      <c r="X14" s="218"/>
      <c r="Y14" s="147"/>
      <c r="CV14" s="1">
        <v>1</v>
      </c>
    </row>
    <row r="15" spans="1:100" ht="42" x14ac:dyDescent="0.15">
      <c r="A15" s="141">
        <v>8</v>
      </c>
      <c r="B15" s="167" t="s">
        <v>57</v>
      </c>
      <c r="C15" s="167" t="s">
        <v>57</v>
      </c>
      <c r="D15" s="175" t="s">
        <v>97</v>
      </c>
      <c r="E15" s="168" t="s">
        <v>86</v>
      </c>
      <c r="F15" s="168" t="s">
        <v>76</v>
      </c>
      <c r="G15" s="126" t="s">
        <v>68</v>
      </c>
      <c r="H15" s="126" t="s">
        <v>68</v>
      </c>
      <c r="I15" s="138" t="s">
        <v>58</v>
      </c>
      <c r="J15" s="138" t="s">
        <v>59</v>
      </c>
      <c r="K15" s="138">
        <v>1</v>
      </c>
      <c r="L15" s="142"/>
      <c r="M15" s="142"/>
      <c r="N15" s="138">
        <f t="shared" si="0"/>
        <v>1</v>
      </c>
      <c r="O15" s="169">
        <v>0</v>
      </c>
      <c r="P15" s="169">
        <v>0</v>
      </c>
      <c r="Q15" s="128" t="e">
        <f t="shared" ca="1" si="1"/>
        <v>#NAME?</v>
      </c>
      <c r="R15" s="129"/>
      <c r="S15" s="143"/>
      <c r="T15" s="143"/>
      <c r="U15" s="144">
        <f t="shared" si="3"/>
        <v>0</v>
      </c>
      <c r="V15" s="217">
        <v>0.2</v>
      </c>
      <c r="W15" s="146">
        <f t="shared" si="2"/>
        <v>0</v>
      </c>
      <c r="X15" s="218"/>
      <c r="Y15" s="147"/>
      <c r="CV15" s="1">
        <v>1</v>
      </c>
    </row>
    <row r="16" spans="1:100" ht="31.5" x14ac:dyDescent="0.15">
      <c r="A16" s="141">
        <v>9</v>
      </c>
      <c r="B16" s="127" t="s">
        <v>57</v>
      </c>
      <c r="C16" s="127" t="s">
        <v>57</v>
      </c>
      <c r="D16" s="126" t="s">
        <v>98</v>
      </c>
      <c r="E16" s="168" t="s">
        <v>60</v>
      </c>
      <c r="F16" s="168" t="s">
        <v>77</v>
      </c>
      <c r="G16" s="126" t="s">
        <v>69</v>
      </c>
      <c r="H16" s="126" t="s">
        <v>68</v>
      </c>
      <c r="I16" s="138" t="s">
        <v>58</v>
      </c>
      <c r="J16" s="138" t="s">
        <v>59</v>
      </c>
      <c r="K16" s="138">
        <v>1</v>
      </c>
      <c r="L16" s="142"/>
      <c r="M16" s="142"/>
      <c r="N16" s="138">
        <f t="shared" si="0"/>
        <v>1</v>
      </c>
      <c r="O16" s="169">
        <v>0</v>
      </c>
      <c r="P16" s="169">
        <v>0</v>
      </c>
      <c r="Q16" s="128" t="e">
        <f t="shared" ca="1" si="1"/>
        <v>#NAME?</v>
      </c>
      <c r="R16" s="129"/>
      <c r="S16" s="143"/>
      <c r="T16" s="143"/>
      <c r="U16" s="144">
        <f t="shared" si="3"/>
        <v>0</v>
      </c>
      <c r="V16" s="217">
        <v>0.2</v>
      </c>
      <c r="W16" s="146">
        <f t="shared" si="2"/>
        <v>0</v>
      </c>
      <c r="X16" s="218"/>
      <c r="Y16" s="147"/>
      <c r="CV16" s="1">
        <v>1</v>
      </c>
    </row>
    <row r="17" spans="1:103" ht="52.5" x14ac:dyDescent="0.15">
      <c r="A17" s="141">
        <v>10</v>
      </c>
      <c r="B17" s="127" t="s">
        <v>57</v>
      </c>
      <c r="C17" s="127" t="s">
        <v>57</v>
      </c>
      <c r="D17" s="175" t="s">
        <v>99</v>
      </c>
      <c r="E17" s="168" t="s">
        <v>60</v>
      </c>
      <c r="F17" s="168" t="s">
        <v>116</v>
      </c>
      <c r="G17" s="126" t="s">
        <v>68</v>
      </c>
      <c r="H17" s="126" t="s">
        <v>68</v>
      </c>
      <c r="I17" s="138" t="s">
        <v>58</v>
      </c>
      <c r="J17" s="138" t="s">
        <v>59</v>
      </c>
      <c r="K17" s="138">
        <v>1</v>
      </c>
      <c r="L17" s="142"/>
      <c r="M17" s="142"/>
      <c r="N17" s="138">
        <f t="shared" si="0"/>
        <v>1</v>
      </c>
      <c r="O17" s="169">
        <v>0</v>
      </c>
      <c r="P17" s="169">
        <v>0</v>
      </c>
      <c r="Q17" s="128" t="e">
        <f t="shared" ca="1" si="1"/>
        <v>#NAME?</v>
      </c>
      <c r="R17" s="129"/>
      <c r="S17" s="143"/>
      <c r="T17" s="143"/>
      <c r="U17" s="144">
        <f t="shared" si="3"/>
        <v>0</v>
      </c>
      <c r="V17" s="217">
        <v>0.2</v>
      </c>
      <c r="W17" s="146">
        <f t="shared" si="2"/>
        <v>0</v>
      </c>
      <c r="X17" s="218"/>
      <c r="Y17" s="147"/>
      <c r="CV17" s="1">
        <v>1</v>
      </c>
    </row>
    <row r="18" spans="1:103" ht="33.950000000000003" customHeight="1" x14ac:dyDescent="0.15">
      <c r="A18" s="141">
        <v>11</v>
      </c>
      <c r="B18" s="167" t="s">
        <v>57</v>
      </c>
      <c r="C18" s="167" t="s">
        <v>57</v>
      </c>
      <c r="D18" s="175" t="s">
        <v>100</v>
      </c>
      <c r="E18" s="168" t="s">
        <v>87</v>
      </c>
      <c r="F18" s="168" t="s">
        <v>117</v>
      </c>
      <c r="G18" s="126" t="s">
        <v>68</v>
      </c>
      <c r="H18" s="126" t="s">
        <v>68</v>
      </c>
      <c r="I18" s="138" t="s">
        <v>58</v>
      </c>
      <c r="J18" s="138" t="s">
        <v>59</v>
      </c>
      <c r="K18" s="138">
        <v>1</v>
      </c>
      <c r="L18" s="142"/>
      <c r="M18" s="142"/>
      <c r="N18" s="138">
        <f t="shared" si="0"/>
        <v>1</v>
      </c>
      <c r="O18" s="169">
        <v>0</v>
      </c>
      <c r="P18" s="169">
        <v>0</v>
      </c>
      <c r="Q18" s="128" t="e">
        <f t="shared" ca="1" si="1"/>
        <v>#NAME?</v>
      </c>
      <c r="R18" s="129"/>
      <c r="S18" s="143"/>
      <c r="T18" s="143"/>
      <c r="U18" s="144">
        <f t="shared" si="3"/>
        <v>0</v>
      </c>
      <c r="V18" s="217">
        <v>0.2</v>
      </c>
      <c r="W18" s="146">
        <f t="shared" si="2"/>
        <v>0</v>
      </c>
      <c r="X18" s="218"/>
      <c r="Y18" s="147"/>
      <c r="CV18" s="1">
        <v>1</v>
      </c>
    </row>
    <row r="19" spans="1:103" ht="31.5" x14ac:dyDescent="0.15">
      <c r="A19" s="141">
        <v>12</v>
      </c>
      <c r="B19" s="127" t="s">
        <v>57</v>
      </c>
      <c r="C19" s="127" t="s">
        <v>57</v>
      </c>
      <c r="D19" s="175" t="s">
        <v>101</v>
      </c>
      <c r="E19" s="168" t="s">
        <v>60</v>
      </c>
      <c r="F19" s="168" t="s">
        <v>118</v>
      </c>
      <c r="G19" s="126" t="s">
        <v>68</v>
      </c>
      <c r="H19" s="126" t="s">
        <v>68</v>
      </c>
      <c r="I19" s="138" t="s">
        <v>58</v>
      </c>
      <c r="J19" s="138" t="s">
        <v>59</v>
      </c>
      <c r="K19" s="138">
        <v>1</v>
      </c>
      <c r="L19" s="142"/>
      <c r="M19" s="142"/>
      <c r="N19" s="138">
        <f t="shared" si="0"/>
        <v>1</v>
      </c>
      <c r="O19" s="169">
        <v>0</v>
      </c>
      <c r="P19" s="169">
        <v>0</v>
      </c>
      <c r="Q19" s="128" t="e">
        <f t="shared" ca="1" si="1"/>
        <v>#NAME?</v>
      </c>
      <c r="R19" s="129"/>
      <c r="S19" s="143"/>
      <c r="T19" s="143"/>
      <c r="U19" s="144">
        <f t="shared" si="3"/>
        <v>0</v>
      </c>
      <c r="V19" s="217">
        <v>0.2</v>
      </c>
      <c r="W19" s="146">
        <f t="shared" si="2"/>
        <v>0</v>
      </c>
      <c r="X19" s="218"/>
      <c r="Y19" s="147"/>
      <c r="CV19" s="1">
        <v>1</v>
      </c>
    </row>
    <row r="20" spans="1:103" ht="31.5" x14ac:dyDescent="0.15">
      <c r="A20" s="141">
        <v>13</v>
      </c>
      <c r="B20" s="127" t="s">
        <v>57</v>
      </c>
      <c r="C20" s="127" t="s">
        <v>57</v>
      </c>
      <c r="D20" s="126" t="s">
        <v>102</v>
      </c>
      <c r="E20" s="125" t="s">
        <v>60</v>
      </c>
      <c r="F20" s="168" t="s">
        <v>119</v>
      </c>
      <c r="G20" s="126" t="s">
        <v>69</v>
      </c>
      <c r="H20" s="126" t="s">
        <v>68</v>
      </c>
      <c r="I20" s="138" t="s">
        <v>58</v>
      </c>
      <c r="J20" s="138" t="s">
        <v>59</v>
      </c>
      <c r="K20" s="138">
        <v>1</v>
      </c>
      <c r="L20" s="142"/>
      <c r="M20" s="142"/>
      <c r="N20" s="138">
        <f t="shared" si="0"/>
        <v>1</v>
      </c>
      <c r="O20" s="169">
        <v>0</v>
      </c>
      <c r="P20" s="169">
        <v>0</v>
      </c>
      <c r="Q20" s="128" t="e">
        <f t="shared" ca="1" si="1"/>
        <v>#NAME?</v>
      </c>
      <c r="R20" s="129"/>
      <c r="S20" s="143"/>
      <c r="T20" s="143"/>
      <c r="U20" s="144">
        <f t="shared" si="3"/>
        <v>0</v>
      </c>
      <c r="V20" s="217">
        <v>0.2</v>
      </c>
      <c r="W20" s="146">
        <f t="shared" si="2"/>
        <v>0</v>
      </c>
      <c r="X20" s="218"/>
      <c r="Y20" s="147"/>
      <c r="CV20" s="1">
        <v>1</v>
      </c>
    </row>
    <row r="21" spans="1:103" ht="42" x14ac:dyDescent="0.15">
      <c r="A21" s="141">
        <v>14</v>
      </c>
      <c r="B21" s="127" t="s">
        <v>57</v>
      </c>
      <c r="C21" s="127" t="s">
        <v>57</v>
      </c>
      <c r="D21" s="175" t="s">
        <v>103</v>
      </c>
      <c r="E21" s="125" t="s">
        <v>60</v>
      </c>
      <c r="F21" s="168" t="s">
        <v>120</v>
      </c>
      <c r="G21" s="126" t="s">
        <v>68</v>
      </c>
      <c r="H21" s="126" t="s">
        <v>69</v>
      </c>
      <c r="I21" s="138" t="s">
        <v>58</v>
      </c>
      <c r="J21" s="138" t="s">
        <v>59</v>
      </c>
      <c r="K21" s="138">
        <v>1</v>
      </c>
      <c r="L21" s="142"/>
      <c r="M21" s="142"/>
      <c r="N21" s="138">
        <f t="shared" si="0"/>
        <v>1</v>
      </c>
      <c r="O21" s="169">
        <v>0</v>
      </c>
      <c r="P21" s="169">
        <v>0</v>
      </c>
      <c r="Q21" s="128" t="e">
        <f t="shared" ca="1" si="1"/>
        <v>#NAME?</v>
      </c>
      <c r="R21" s="129"/>
      <c r="S21" s="143"/>
      <c r="T21" s="143"/>
      <c r="U21" s="144">
        <f t="shared" si="3"/>
        <v>0</v>
      </c>
      <c r="V21" s="217">
        <v>0.2</v>
      </c>
      <c r="W21" s="146">
        <f t="shared" si="2"/>
        <v>0</v>
      </c>
      <c r="X21" s="218"/>
      <c r="Y21" s="147"/>
      <c r="CV21" s="1">
        <v>1</v>
      </c>
    </row>
    <row r="22" spans="1:103" ht="31.5" x14ac:dyDescent="0.15">
      <c r="A22" s="141">
        <v>15</v>
      </c>
      <c r="B22" s="127" t="s">
        <v>57</v>
      </c>
      <c r="C22" s="127" t="s">
        <v>57</v>
      </c>
      <c r="D22" s="126" t="s">
        <v>104</v>
      </c>
      <c r="E22" s="125" t="s">
        <v>60</v>
      </c>
      <c r="F22" s="168" t="s">
        <v>121</v>
      </c>
      <c r="G22" s="126" t="s">
        <v>69</v>
      </c>
      <c r="H22" s="126" t="s">
        <v>68</v>
      </c>
      <c r="I22" s="138" t="s">
        <v>58</v>
      </c>
      <c r="J22" s="138" t="s">
        <v>59</v>
      </c>
      <c r="K22" s="138">
        <v>1</v>
      </c>
      <c r="L22" s="142"/>
      <c r="M22" s="142"/>
      <c r="N22" s="138">
        <f t="shared" si="0"/>
        <v>1</v>
      </c>
      <c r="O22" s="169">
        <v>0</v>
      </c>
      <c r="P22" s="169">
        <v>0</v>
      </c>
      <c r="Q22" s="128" t="e">
        <f t="shared" ca="1" si="1"/>
        <v>#NAME?</v>
      </c>
      <c r="R22" s="129"/>
      <c r="S22" s="143"/>
      <c r="T22" s="143"/>
      <c r="U22" s="144">
        <f>O22+P22</f>
        <v>0</v>
      </c>
      <c r="V22" s="217">
        <v>0.2</v>
      </c>
      <c r="W22" s="146">
        <f t="shared" si="2"/>
        <v>0</v>
      </c>
      <c r="X22" s="218"/>
      <c r="Y22" s="147"/>
      <c r="CV22" s="1">
        <v>1</v>
      </c>
    </row>
    <row r="23" spans="1:103" s="68" customFormat="1" ht="12.75" x14ac:dyDescent="0.2">
      <c r="A23" s="148"/>
      <c r="B23" s="130" t="s">
        <v>57</v>
      </c>
      <c r="C23" s="130" t="s">
        <v>57</v>
      </c>
      <c r="D23" s="131" t="s">
        <v>61</v>
      </c>
      <c r="E23" s="131"/>
      <c r="F23" s="131"/>
      <c r="G23" s="131"/>
      <c r="H23" s="131"/>
      <c r="I23" s="149" t="s">
        <v>57</v>
      </c>
      <c r="J23" s="149"/>
      <c r="K23" s="149"/>
      <c r="L23" s="150"/>
      <c r="M23" s="150"/>
      <c r="N23" s="149"/>
      <c r="O23" s="151"/>
      <c r="P23" s="151"/>
      <c r="Q23" s="132"/>
      <c r="R23" s="133"/>
      <c r="S23" s="152"/>
      <c r="T23" s="152"/>
      <c r="U23" s="153">
        <f>SUM(U8:U22)</f>
        <v>0</v>
      </c>
      <c r="V23" s="154"/>
      <c r="W23" s="155"/>
      <c r="X23" s="139"/>
      <c r="Y23" s="156"/>
    </row>
    <row r="24" spans="1:103" s="68" customFormat="1" ht="21" x14ac:dyDescent="0.2">
      <c r="A24" s="3"/>
      <c r="B24" s="134" t="s">
        <v>57</v>
      </c>
      <c r="C24" s="134" t="s">
        <v>57</v>
      </c>
      <c r="D24" s="173" t="s">
        <v>88</v>
      </c>
      <c r="E24" s="135"/>
      <c r="F24" s="135"/>
      <c r="G24" s="135"/>
      <c r="H24" s="135"/>
      <c r="I24" s="46" t="s">
        <v>57</v>
      </c>
      <c r="J24" s="46"/>
      <c r="K24" s="46"/>
      <c r="L24" s="157"/>
      <c r="M24" s="157"/>
      <c r="N24" s="46"/>
      <c r="O24" s="158"/>
      <c r="P24" s="158"/>
      <c r="Q24" s="136"/>
      <c r="R24" s="137"/>
      <c r="S24" s="159"/>
      <c r="T24" s="159"/>
      <c r="U24" s="160"/>
      <c r="V24" s="161"/>
      <c r="W24" s="162"/>
      <c r="X24" s="163"/>
      <c r="Y24" s="164"/>
    </row>
    <row r="25" spans="1:103" ht="30.75" customHeight="1" x14ac:dyDescent="0.15">
      <c r="A25" s="141">
        <v>25</v>
      </c>
      <c r="B25" s="127" t="s">
        <v>57</v>
      </c>
      <c r="C25" s="127" t="s">
        <v>57</v>
      </c>
      <c r="D25" s="126" t="s">
        <v>105</v>
      </c>
      <c r="E25" s="126" t="s">
        <v>81</v>
      </c>
      <c r="F25" s="126" t="s">
        <v>122</v>
      </c>
      <c r="G25" s="126" t="s">
        <v>68</v>
      </c>
      <c r="H25" s="126" t="s">
        <v>69</v>
      </c>
      <c r="I25" s="138" t="s">
        <v>58</v>
      </c>
      <c r="J25" s="138" t="s">
        <v>59</v>
      </c>
      <c r="K25" s="138">
        <v>1</v>
      </c>
      <c r="L25" s="142"/>
      <c r="M25" s="142"/>
      <c r="N25" s="138">
        <f t="shared" ref="N25:N28" si="4">K25-M25+L25</f>
        <v>1</v>
      </c>
      <c r="O25" s="169">
        <v>0</v>
      </c>
      <c r="P25" s="170"/>
      <c r="Q25" s="128" t="e">
        <f t="shared" ref="Q25:Q28" ca="1" si="5">EUROToLetters(O25)</f>
        <v>#NAME?</v>
      </c>
      <c r="R25" s="129"/>
      <c r="S25" s="143"/>
      <c r="T25" s="143"/>
      <c r="U25" s="144">
        <f>O25</f>
        <v>0</v>
      </c>
      <c r="V25" s="217">
        <v>0.2</v>
      </c>
      <c r="W25" s="146">
        <f t="shared" ref="W25:W28" si="6">ROUND(V25*ROUND(U25,2),2)</f>
        <v>0</v>
      </c>
      <c r="X25" s="218"/>
      <c r="Y25" s="147"/>
      <c r="CX25" s="1">
        <v>1</v>
      </c>
    </row>
    <row r="26" spans="1:103" ht="32.25" customHeight="1" x14ac:dyDescent="0.15">
      <c r="A26" s="141">
        <v>27</v>
      </c>
      <c r="B26" s="127" t="s">
        <v>57</v>
      </c>
      <c r="C26" s="127" t="s">
        <v>57</v>
      </c>
      <c r="D26" s="126" t="s">
        <v>106</v>
      </c>
      <c r="E26" s="126" t="s">
        <v>81</v>
      </c>
      <c r="F26" s="126" t="s">
        <v>123</v>
      </c>
      <c r="G26" s="126" t="s">
        <v>68</v>
      </c>
      <c r="H26" s="126" t="s">
        <v>69</v>
      </c>
      <c r="I26" s="138" t="s">
        <v>58</v>
      </c>
      <c r="J26" s="138" t="s">
        <v>59</v>
      </c>
      <c r="K26" s="138">
        <v>1</v>
      </c>
      <c r="L26" s="142"/>
      <c r="M26" s="142"/>
      <c r="N26" s="138">
        <f t="shared" si="4"/>
        <v>1</v>
      </c>
      <c r="O26" s="169">
        <v>0</v>
      </c>
      <c r="P26" s="170"/>
      <c r="Q26" s="128" t="e">
        <f t="shared" ca="1" si="5"/>
        <v>#NAME?</v>
      </c>
      <c r="R26" s="129"/>
      <c r="S26" s="143"/>
      <c r="T26" s="143"/>
      <c r="U26" s="144">
        <f>O26</f>
        <v>0</v>
      </c>
      <c r="V26" s="217">
        <v>0.2</v>
      </c>
      <c r="W26" s="146">
        <f t="shared" si="6"/>
        <v>0</v>
      </c>
      <c r="X26" s="218"/>
      <c r="Y26" s="147"/>
      <c r="CX26" s="1">
        <v>1</v>
      </c>
    </row>
    <row r="27" spans="1:103" ht="33" customHeight="1" x14ac:dyDescent="0.15">
      <c r="A27" s="141">
        <v>30</v>
      </c>
      <c r="B27" s="127" t="s">
        <v>57</v>
      </c>
      <c r="C27" s="127" t="s">
        <v>57</v>
      </c>
      <c r="D27" s="126" t="s">
        <v>107</v>
      </c>
      <c r="E27" s="126" t="s">
        <v>81</v>
      </c>
      <c r="F27" s="126" t="s">
        <v>124</v>
      </c>
      <c r="G27" s="126" t="s">
        <v>68</v>
      </c>
      <c r="H27" s="126" t="s">
        <v>69</v>
      </c>
      <c r="I27" s="138" t="s">
        <v>58</v>
      </c>
      <c r="J27" s="138" t="s">
        <v>59</v>
      </c>
      <c r="K27" s="138">
        <v>1</v>
      </c>
      <c r="L27" s="142"/>
      <c r="M27" s="142"/>
      <c r="N27" s="138">
        <f t="shared" si="4"/>
        <v>1</v>
      </c>
      <c r="O27" s="169">
        <v>0</v>
      </c>
      <c r="P27" s="170"/>
      <c r="Q27" s="128" t="e">
        <f t="shared" ca="1" si="5"/>
        <v>#NAME?</v>
      </c>
      <c r="R27" s="129"/>
      <c r="S27" s="143"/>
      <c r="T27" s="143"/>
      <c r="U27" s="144">
        <f>O27</f>
        <v>0</v>
      </c>
      <c r="V27" s="217">
        <v>0.2</v>
      </c>
      <c r="W27" s="146">
        <f t="shared" si="6"/>
        <v>0</v>
      </c>
      <c r="X27" s="218"/>
      <c r="Y27" s="147"/>
      <c r="CX27" s="1">
        <v>1</v>
      </c>
    </row>
    <row r="28" spans="1:103" ht="24" customHeight="1" x14ac:dyDescent="0.15">
      <c r="A28" s="141">
        <v>32</v>
      </c>
      <c r="B28" s="127" t="s">
        <v>57</v>
      </c>
      <c r="C28" s="127" t="s">
        <v>57</v>
      </c>
      <c r="D28" s="126" t="s">
        <v>108</v>
      </c>
      <c r="E28" s="126" t="s">
        <v>82</v>
      </c>
      <c r="F28" s="126" t="s">
        <v>83</v>
      </c>
      <c r="G28" s="126" t="s">
        <v>68</v>
      </c>
      <c r="H28" s="126" t="s">
        <v>69</v>
      </c>
      <c r="I28" s="138" t="s">
        <v>58</v>
      </c>
      <c r="J28" s="138" t="s">
        <v>59</v>
      </c>
      <c r="K28" s="138">
        <v>1</v>
      </c>
      <c r="L28" s="142"/>
      <c r="M28" s="142"/>
      <c r="N28" s="138">
        <f t="shared" si="4"/>
        <v>1</v>
      </c>
      <c r="O28" s="169">
        <v>0</v>
      </c>
      <c r="P28" s="171"/>
      <c r="Q28" s="128" t="e">
        <f t="shared" ca="1" si="5"/>
        <v>#NAME?</v>
      </c>
      <c r="R28" s="129"/>
      <c r="S28" s="143"/>
      <c r="T28" s="143"/>
      <c r="U28" s="144">
        <f>O28</f>
        <v>0</v>
      </c>
      <c r="V28" s="217">
        <v>0.2</v>
      </c>
      <c r="W28" s="146">
        <f t="shared" si="6"/>
        <v>0</v>
      </c>
      <c r="X28" s="218"/>
      <c r="Y28" s="147"/>
      <c r="CX28" s="1">
        <v>1</v>
      </c>
    </row>
    <row r="29" spans="1:103" s="68" customFormat="1" ht="12.75" x14ac:dyDescent="0.2">
      <c r="A29" s="148"/>
      <c r="B29" s="130" t="s">
        <v>57</v>
      </c>
      <c r="C29" s="130" t="s">
        <v>57</v>
      </c>
      <c r="D29" s="131" t="s">
        <v>61</v>
      </c>
      <c r="E29" s="131"/>
      <c r="F29" s="131"/>
      <c r="G29" s="131"/>
      <c r="H29" s="131"/>
      <c r="I29" s="149" t="s">
        <v>57</v>
      </c>
      <c r="J29" s="149"/>
      <c r="K29" s="149"/>
      <c r="L29" s="150"/>
      <c r="M29" s="150"/>
      <c r="N29" s="149"/>
      <c r="O29" s="151"/>
      <c r="P29" s="151"/>
      <c r="Q29" s="132"/>
      <c r="R29" s="133"/>
      <c r="S29" s="152"/>
      <c r="T29" s="152"/>
      <c r="U29" s="153">
        <f>SUM(U25:U28)</f>
        <v>0</v>
      </c>
      <c r="V29" s="154"/>
      <c r="W29" s="155"/>
      <c r="X29" s="139"/>
      <c r="Y29" s="156"/>
    </row>
    <row r="30" spans="1:103" s="68" customFormat="1" ht="12.75" x14ac:dyDescent="0.2">
      <c r="A30" s="3"/>
      <c r="B30" s="134" t="s">
        <v>57</v>
      </c>
      <c r="C30" s="134" t="s">
        <v>57</v>
      </c>
      <c r="D30" s="173" t="s">
        <v>63</v>
      </c>
      <c r="E30" s="135"/>
      <c r="F30" s="135"/>
      <c r="G30" s="135"/>
      <c r="H30" s="135"/>
      <c r="I30" s="46" t="s">
        <v>57</v>
      </c>
      <c r="J30" s="46"/>
      <c r="K30" s="46"/>
      <c r="L30" s="157"/>
      <c r="M30" s="157"/>
      <c r="N30" s="46"/>
      <c r="O30" s="158"/>
      <c r="P30" s="158"/>
      <c r="Q30" s="136"/>
      <c r="R30" s="137"/>
      <c r="S30" s="159"/>
      <c r="T30" s="159"/>
      <c r="U30" s="160"/>
      <c r="V30" s="161"/>
      <c r="W30" s="162"/>
      <c r="X30" s="163"/>
      <c r="Y30" s="164"/>
    </row>
    <row r="31" spans="1:103" ht="21" x14ac:dyDescent="0.15">
      <c r="A31" s="141">
        <v>33</v>
      </c>
      <c r="B31" s="127" t="s">
        <v>57</v>
      </c>
      <c r="C31" s="127" t="s">
        <v>57</v>
      </c>
      <c r="D31" s="126" t="s">
        <v>109</v>
      </c>
      <c r="E31" s="126" t="s">
        <v>80</v>
      </c>
      <c r="F31" s="126" t="s">
        <v>78</v>
      </c>
      <c r="G31" s="126" t="s">
        <v>68</v>
      </c>
      <c r="H31" s="126" t="s">
        <v>69</v>
      </c>
      <c r="I31" s="138" t="s">
        <v>58</v>
      </c>
      <c r="J31" s="138" t="s">
        <v>59</v>
      </c>
      <c r="K31" s="138">
        <v>1</v>
      </c>
      <c r="L31" s="142"/>
      <c r="M31" s="142"/>
      <c r="N31" s="138">
        <f>K31-M31+L31</f>
        <v>1</v>
      </c>
      <c r="O31" s="169">
        <v>0</v>
      </c>
      <c r="P31" s="170"/>
      <c r="Q31" s="128" t="e">
        <f ca="1">EUROToLetters(O31)</f>
        <v>#NAME?</v>
      </c>
      <c r="R31" s="129"/>
      <c r="S31" s="143"/>
      <c r="T31" s="143"/>
      <c r="U31" s="144">
        <f>O31</f>
        <v>0</v>
      </c>
      <c r="V31" s="217">
        <v>0.2</v>
      </c>
      <c r="W31" s="146">
        <f>ROUND(V31*ROUND(U31,2),2)</f>
        <v>0</v>
      </c>
      <c r="X31" s="218"/>
      <c r="Y31" s="147"/>
      <c r="CY31" s="1">
        <v>1</v>
      </c>
    </row>
    <row r="32" spans="1:103" ht="21" x14ac:dyDescent="0.15">
      <c r="A32" s="141">
        <v>34</v>
      </c>
      <c r="B32" s="127" t="s">
        <v>57</v>
      </c>
      <c r="C32" s="127" t="s">
        <v>57</v>
      </c>
      <c r="D32" s="126" t="s">
        <v>125</v>
      </c>
      <c r="E32" s="126" t="s">
        <v>79</v>
      </c>
      <c r="F32" s="126" t="s">
        <v>78</v>
      </c>
      <c r="G32" s="126" t="s">
        <v>68</v>
      </c>
      <c r="H32" s="126" t="s">
        <v>69</v>
      </c>
      <c r="I32" s="138" t="s">
        <v>58</v>
      </c>
      <c r="J32" s="138" t="s">
        <v>59</v>
      </c>
      <c r="K32" s="138">
        <v>1</v>
      </c>
      <c r="L32" s="142"/>
      <c r="M32" s="142"/>
      <c r="N32" s="138">
        <f>K32-M32+L32</f>
        <v>1</v>
      </c>
      <c r="O32" s="169">
        <v>0</v>
      </c>
      <c r="P32" s="170"/>
      <c r="Q32" s="128" t="e">
        <f ca="1">EUROToLetters(O32)</f>
        <v>#NAME?</v>
      </c>
      <c r="R32" s="129"/>
      <c r="S32" s="143"/>
      <c r="T32" s="143"/>
      <c r="U32" s="144">
        <f>O32</f>
        <v>0</v>
      </c>
      <c r="V32" s="217">
        <v>0.2</v>
      </c>
      <c r="W32" s="146">
        <f>ROUND(V32*ROUND(U32,2),2)</f>
        <v>0</v>
      </c>
      <c r="X32" s="218"/>
      <c r="Y32" s="147"/>
      <c r="CY32" s="1">
        <v>1</v>
      </c>
    </row>
    <row r="33" spans="1:25" s="68" customFormat="1" ht="12.75" x14ac:dyDescent="0.2">
      <c r="A33" s="148"/>
      <c r="B33" s="130" t="s">
        <v>57</v>
      </c>
      <c r="C33" s="130" t="s">
        <v>57</v>
      </c>
      <c r="D33" s="131" t="s">
        <v>62</v>
      </c>
      <c r="E33" s="131"/>
      <c r="F33" s="131"/>
      <c r="G33" s="131"/>
      <c r="H33" s="131"/>
      <c r="I33" s="149" t="s">
        <v>57</v>
      </c>
      <c r="J33" s="149"/>
      <c r="K33" s="149"/>
      <c r="L33" s="150"/>
      <c r="M33" s="150"/>
      <c r="N33" s="149"/>
      <c r="O33" s="151"/>
      <c r="P33" s="151"/>
      <c r="Q33" s="132"/>
      <c r="R33" s="133"/>
      <c r="S33" s="152"/>
      <c r="T33" s="152"/>
      <c r="U33" s="153">
        <f>SUM(U31:U32)</f>
        <v>0</v>
      </c>
      <c r="V33" s="154"/>
      <c r="W33" s="155"/>
      <c r="X33" s="139"/>
      <c r="Y33" s="156"/>
    </row>
    <row r="34" spans="1:25" x14ac:dyDescent="0.15">
      <c r="A34" s="202" t="s">
        <v>64</v>
      </c>
      <c r="B34" s="203"/>
      <c r="C34" s="203"/>
      <c r="D34" s="204"/>
      <c r="E34" s="204"/>
      <c r="F34" s="204"/>
      <c r="G34" s="204"/>
      <c r="H34" s="204"/>
      <c r="I34" s="203"/>
      <c r="J34" s="203"/>
      <c r="K34" s="203"/>
      <c r="L34" s="205"/>
      <c r="M34" s="205"/>
      <c r="N34" s="203"/>
      <c r="O34" s="206"/>
      <c r="P34" s="206"/>
      <c r="Q34" s="202"/>
      <c r="R34" s="133"/>
      <c r="S34" s="152"/>
      <c r="T34" s="152"/>
      <c r="U34" s="153">
        <f>SUM(U8:U22,U25:U28,U31:U32)</f>
        <v>0</v>
      </c>
      <c r="V34" s="165"/>
      <c r="W34" s="155"/>
      <c r="X34" s="140"/>
      <c r="Y34" s="156"/>
    </row>
    <row r="35" spans="1:25" x14ac:dyDescent="0.15">
      <c r="A35" s="207" t="s">
        <v>65</v>
      </c>
      <c r="B35" s="208"/>
      <c r="C35" s="208"/>
      <c r="D35" s="209"/>
      <c r="E35" s="209"/>
      <c r="F35" s="209"/>
      <c r="G35" s="209"/>
      <c r="H35" s="209"/>
      <c r="I35" s="208"/>
      <c r="J35" s="208"/>
      <c r="K35" s="208"/>
      <c r="L35" s="210"/>
      <c r="M35" s="210"/>
      <c r="N35" s="208"/>
      <c r="O35" s="211"/>
      <c r="P35" s="211"/>
      <c r="Q35" s="207"/>
      <c r="R35" s="129"/>
      <c r="S35" s="143"/>
      <c r="T35" s="143"/>
      <c r="U35" s="166">
        <f>ROUND(0.2*U34,2)</f>
        <v>0</v>
      </c>
      <c r="V35" s="145"/>
      <c r="W35" s="146"/>
      <c r="X35" s="125"/>
      <c r="Y35" s="147"/>
    </row>
    <row r="36" spans="1:25" x14ac:dyDescent="0.15">
      <c r="A36" s="202" t="s">
        <v>66</v>
      </c>
      <c r="B36" s="203"/>
      <c r="C36" s="203"/>
      <c r="D36" s="204"/>
      <c r="E36" s="204"/>
      <c r="F36" s="204"/>
      <c r="G36" s="204"/>
      <c r="H36" s="204"/>
      <c r="I36" s="203"/>
      <c r="J36" s="203"/>
      <c r="K36" s="203"/>
      <c r="L36" s="205"/>
      <c r="M36" s="205"/>
      <c r="N36" s="203"/>
      <c r="O36" s="206"/>
      <c r="P36" s="206"/>
      <c r="Q36" s="202"/>
      <c r="R36" s="133"/>
      <c r="S36" s="152"/>
      <c r="T36" s="152"/>
      <c r="U36" s="153">
        <f>U34+U35</f>
        <v>0</v>
      </c>
      <c r="V36" s="165"/>
      <c r="W36" s="155"/>
      <c r="X36" s="140"/>
      <c r="Y36" s="156"/>
    </row>
    <row r="37" spans="1:25" ht="10.5" customHeight="1" x14ac:dyDescent="0.15">
      <c r="A37" s="212" t="s">
        <v>89</v>
      </c>
      <c r="B37" s="212"/>
      <c r="C37" s="212"/>
      <c r="D37" s="212"/>
      <c r="E37" s="212"/>
      <c r="F37" s="212"/>
      <c r="G37" s="212"/>
      <c r="H37" s="212"/>
      <c r="I37" s="212"/>
      <c r="J37" s="212"/>
      <c r="K37" s="212"/>
      <c r="L37" s="212"/>
      <c r="M37" s="212"/>
      <c r="N37" s="212"/>
      <c r="O37" s="212"/>
      <c r="P37" s="212"/>
      <c r="Q37" s="212"/>
      <c r="R37" s="212"/>
      <c r="S37" s="212"/>
      <c r="T37" s="212"/>
      <c r="U37" s="212"/>
      <c r="V37" s="212"/>
      <c r="W37" s="212"/>
      <c r="X37" s="212"/>
      <c r="Y37" s="184"/>
    </row>
    <row r="38" spans="1:25" ht="12.75" customHeight="1" x14ac:dyDescent="0.15">
      <c r="A38" s="200" t="s">
        <v>127</v>
      </c>
      <c r="B38" s="200"/>
      <c r="C38" s="200"/>
      <c r="D38" s="200"/>
      <c r="E38" s="177"/>
      <c r="F38" s="177"/>
      <c r="G38" s="177"/>
      <c r="H38" s="177"/>
      <c r="I38" s="177"/>
      <c r="J38" s="177"/>
      <c r="K38" s="177"/>
      <c r="L38" s="177"/>
      <c r="M38" s="177"/>
      <c r="N38" s="177"/>
      <c r="O38" s="177"/>
      <c r="P38" s="177"/>
      <c r="Q38" s="177"/>
      <c r="R38" s="177"/>
      <c r="S38" s="177"/>
      <c r="T38" s="177"/>
      <c r="U38" s="177"/>
      <c r="V38" s="177"/>
      <c r="W38" s="177"/>
      <c r="X38" s="177"/>
      <c r="Y38" s="184"/>
    </row>
    <row r="39" spans="1:25" x14ac:dyDescent="0.15">
      <c r="A39" s="176"/>
      <c r="B39" s="177"/>
      <c r="C39" s="177"/>
      <c r="D39" s="177"/>
      <c r="E39" s="177"/>
      <c r="F39" s="177"/>
      <c r="G39" s="177"/>
      <c r="H39" s="177"/>
      <c r="I39" s="177"/>
      <c r="J39" s="177"/>
      <c r="K39" s="177"/>
      <c r="L39" s="178"/>
      <c r="M39" s="178"/>
      <c r="N39" s="177"/>
      <c r="O39" s="179"/>
      <c r="P39" s="179"/>
      <c r="Q39" s="178"/>
      <c r="R39" s="180"/>
      <c r="S39" s="179"/>
      <c r="T39" s="179"/>
      <c r="U39" s="181"/>
      <c r="V39" s="182"/>
      <c r="W39" s="183"/>
      <c r="X39" s="184"/>
      <c r="Y39" s="184"/>
    </row>
    <row r="40" spans="1:25" x14ac:dyDescent="0.15">
      <c r="A40" s="176"/>
      <c r="B40" s="177"/>
      <c r="C40" s="177"/>
      <c r="D40" s="177"/>
      <c r="E40" s="177"/>
      <c r="F40" s="177"/>
      <c r="G40" s="177"/>
      <c r="H40" s="177"/>
      <c r="I40" s="177"/>
      <c r="J40" s="177"/>
      <c r="K40" s="177"/>
      <c r="L40" s="178"/>
      <c r="M40" s="178"/>
      <c r="N40" s="177"/>
      <c r="O40" s="179"/>
      <c r="P40" s="179"/>
      <c r="Q40" s="178"/>
      <c r="R40" s="180"/>
      <c r="S40" s="179"/>
      <c r="T40" s="179"/>
      <c r="U40" s="181"/>
      <c r="V40" s="182"/>
      <c r="W40" s="183"/>
      <c r="X40" s="184"/>
      <c r="Y40" s="184"/>
    </row>
  </sheetData>
  <sheetProtection algorithmName="SHA-512" hashValue="OHcPmTLkMJ6YOr5fZycUEjRtUso8PPBuYHiAsylhOPoIiEB3pWCWC2vMgbzFTV33VAmJT0e8ROH7Xqkkd1AsYA==" saltValue="WB9eUQTP7s+ZU+Gnv3WOUg==" spinCount="100000" sheet="1" formatCells="0" formatColumns="0" formatRows="0"/>
  <mergeCells count="9">
    <mergeCell ref="A38:D38"/>
    <mergeCell ref="A3:X3"/>
    <mergeCell ref="A34:Q34"/>
    <mergeCell ref="A35:Q35"/>
    <mergeCell ref="A36:Q36"/>
    <mergeCell ref="A4:X4"/>
    <mergeCell ref="A37:X37"/>
    <mergeCell ref="F5:X5"/>
    <mergeCell ref="A5:E5"/>
  </mergeCells>
  <printOptions horizontalCentered="1" verticalCentered="1" gridLines="1"/>
  <pageMargins left="0.43307086614173229" right="0.19685039370078741" top="0.23622047244094491" bottom="0.15748031496062992" header="0.15748031496062992" footer="0.15748031496062992"/>
  <pageSetup paperSize="9" scale="50" orientation="landscape" r:id="rId1"/>
  <headerFooter differentFirst="1" alignWithMargins="0">
    <oddHeader>&amp;COFFRE - DPGF
  “Prestation de navettes inter-sites de courriers de la CPAM du Rhône et services associés”</oddHeader>
    <oddFooter>&amp;CRéférence DCE : 24-2732&amp;R&amp;P/&amp;N</oddFooter>
    <firstFooter>&amp;CRéférence DCE : 24-2732&amp;R&amp;P/&amp;N</firstFooter>
  </headerFooter>
  <ignoredErrors>
    <ignoredError sqref="A23:D23 I6:N6 Q1:Y2 I7:O7 I1:O2 Y8 A1:D2 B19:C19 I8:N22 V10:Y11 Q35:T35 Q34:T34 Q8:T23 V19:Y23 Q36:T36 Q24:Y24 Q30:Y30 Q31:T33 V31:Y36 V16:CW18 Q39:Y41 Q42:CW9983 Y3 Z6:CW15 Q6:Y7 A6:C18 A20:C22 I23:O24 A29:D30 I29:O30 Q25:T29 V25:Y29 J25:N28 I33:O33 J31:N32 I34:O36 A34:D36 Z19:CW41 A39:D9983 A24:C28 A33:D33 A31:C32 Z1:CW3 Y37 I39:O9983 Y38 V9:W9 Y9 V13:Y15 W12:Y1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22" customWidth="1"/>
    <col min="2" max="2" width="8" style="23" customWidth="1"/>
    <col min="3" max="3" width="15.7109375" style="123" customWidth="1"/>
    <col min="4" max="4" width="40.7109375" style="24" customWidth="1"/>
    <col min="5" max="5" width="18.7109375" style="25" customWidth="1"/>
    <col min="6" max="6" width="7.7109375" style="26" customWidth="1"/>
    <col min="7" max="7" width="12.140625" style="21" hidden="1" customWidth="1"/>
    <col min="8" max="8" width="12.140625" style="20" customWidth="1"/>
    <col min="9" max="9" width="9.140625" style="20" customWidth="1"/>
    <col min="10" max="16384" width="9.140625" style="20"/>
  </cols>
  <sheetData>
    <row r="1" spans="1:7" s="18" customFormat="1" hidden="1" x14ac:dyDescent="0.15">
      <c r="A1" s="81"/>
      <c r="B1" s="82"/>
      <c r="C1" s="117"/>
      <c r="D1" s="83"/>
      <c r="E1" s="83"/>
      <c r="F1" s="82"/>
      <c r="G1" s="84"/>
    </row>
    <row r="2" spans="1:7" s="18" customFormat="1" hidden="1" x14ac:dyDescent="0.15">
      <c r="A2" s="81"/>
      <c r="B2" s="85"/>
      <c r="C2" s="118"/>
      <c r="D2" s="86"/>
      <c r="E2" s="87"/>
      <c r="F2" s="85"/>
      <c r="G2" s="88"/>
    </row>
    <row r="3" spans="1:7" s="19" customFormat="1" x14ac:dyDescent="0.15">
      <c r="A3" s="89" t="s">
        <v>12</v>
      </c>
      <c r="B3" s="90" t="s">
        <v>13</v>
      </c>
      <c r="C3" s="119" t="s">
        <v>14</v>
      </c>
      <c r="D3" s="92" t="s">
        <v>15</v>
      </c>
      <c r="E3" s="91" t="s">
        <v>16</v>
      </c>
      <c r="F3" s="93" t="s">
        <v>17</v>
      </c>
      <c r="G3" s="94" t="s">
        <v>22</v>
      </c>
    </row>
    <row r="4" spans="1:7" ht="30" customHeight="1" x14ac:dyDescent="0.15">
      <c r="A4" s="95"/>
      <c r="B4" s="96"/>
      <c r="C4" s="120"/>
      <c r="D4" s="97"/>
      <c r="E4" s="98">
        <f>ROUND(B4*C4,2)</f>
        <v>0</v>
      </c>
      <c r="F4" s="99"/>
      <c r="G4" s="100">
        <f t="shared" ref="G4:G13" si="0">E4*F4</f>
        <v>0</v>
      </c>
    </row>
    <row r="5" spans="1:7" ht="30" customHeight="1" x14ac:dyDescent="0.15">
      <c r="A5" s="95"/>
      <c r="B5" s="96"/>
      <c r="C5" s="120"/>
      <c r="D5" s="97"/>
      <c r="E5" s="98">
        <f>ROUND(B5*C5,2)</f>
        <v>0</v>
      </c>
      <c r="F5" s="99"/>
      <c r="G5" s="100">
        <f t="shared" si="0"/>
        <v>0</v>
      </c>
    </row>
    <row r="6" spans="1:7" ht="30" customHeight="1" x14ac:dyDescent="0.15">
      <c r="A6" s="95"/>
      <c r="B6" s="96"/>
      <c r="C6" s="120"/>
      <c r="D6" s="97"/>
      <c r="E6" s="98">
        <f t="shared" ref="E6:E12" si="1">ROUND(B6*C6,2)</f>
        <v>0</v>
      </c>
      <c r="F6" s="99"/>
      <c r="G6" s="100">
        <f t="shared" si="0"/>
        <v>0</v>
      </c>
    </row>
    <row r="7" spans="1:7" ht="30" customHeight="1" x14ac:dyDescent="0.15">
      <c r="A7" s="95"/>
      <c r="B7" s="96"/>
      <c r="C7" s="120"/>
      <c r="D7" s="97"/>
      <c r="E7" s="98">
        <f t="shared" si="1"/>
        <v>0</v>
      </c>
      <c r="F7" s="99"/>
      <c r="G7" s="100">
        <f t="shared" si="0"/>
        <v>0</v>
      </c>
    </row>
    <row r="8" spans="1:7" ht="30" customHeight="1" x14ac:dyDescent="0.15">
      <c r="A8" s="95"/>
      <c r="B8" s="96"/>
      <c r="C8" s="120"/>
      <c r="D8" s="97"/>
      <c r="E8" s="98">
        <f t="shared" si="1"/>
        <v>0</v>
      </c>
      <c r="F8" s="99"/>
      <c r="G8" s="100">
        <f t="shared" si="0"/>
        <v>0</v>
      </c>
    </row>
    <row r="9" spans="1:7" ht="30" customHeight="1" x14ac:dyDescent="0.15">
      <c r="A9" s="95"/>
      <c r="B9" s="96"/>
      <c r="C9" s="120"/>
      <c r="D9" s="97"/>
      <c r="E9" s="98">
        <f t="shared" si="1"/>
        <v>0</v>
      </c>
      <c r="F9" s="99"/>
      <c r="G9" s="100">
        <f t="shared" si="0"/>
        <v>0</v>
      </c>
    </row>
    <row r="10" spans="1:7" ht="30" customHeight="1" x14ac:dyDescent="0.15">
      <c r="A10" s="95"/>
      <c r="B10" s="96"/>
      <c r="C10" s="120"/>
      <c r="D10" s="97"/>
      <c r="E10" s="98">
        <f t="shared" si="1"/>
        <v>0</v>
      </c>
      <c r="F10" s="99"/>
      <c r="G10" s="100">
        <f t="shared" si="0"/>
        <v>0</v>
      </c>
    </row>
    <row r="11" spans="1:7" ht="30" customHeight="1" x14ac:dyDescent="0.15">
      <c r="A11" s="95"/>
      <c r="B11" s="96"/>
      <c r="C11" s="120"/>
      <c r="D11" s="97"/>
      <c r="E11" s="98">
        <f t="shared" si="1"/>
        <v>0</v>
      </c>
      <c r="F11" s="99"/>
      <c r="G11" s="100">
        <f t="shared" si="0"/>
        <v>0</v>
      </c>
    </row>
    <row r="12" spans="1:7" ht="30" customHeight="1" x14ac:dyDescent="0.15">
      <c r="A12" s="95"/>
      <c r="B12" s="96"/>
      <c r="C12" s="120"/>
      <c r="D12" s="97"/>
      <c r="E12" s="98">
        <f t="shared" si="1"/>
        <v>0</v>
      </c>
      <c r="F12" s="99"/>
      <c r="G12" s="100">
        <f t="shared" si="0"/>
        <v>0</v>
      </c>
    </row>
    <row r="13" spans="1:7" ht="30" customHeight="1" x14ac:dyDescent="0.15">
      <c r="A13" s="101"/>
      <c r="B13" s="102"/>
      <c r="C13" s="121"/>
      <c r="D13" s="103"/>
      <c r="E13" s="104">
        <f>ROUND(B13*C13,2)</f>
        <v>0</v>
      </c>
      <c r="F13" s="105"/>
      <c r="G13" s="106">
        <f t="shared" si="0"/>
        <v>0</v>
      </c>
    </row>
    <row r="14" spans="1:7" ht="30" customHeight="1" x14ac:dyDescent="0.15">
      <c r="A14" s="107"/>
      <c r="B14" s="108"/>
      <c r="C14" s="122"/>
      <c r="D14" s="109" t="s">
        <v>18</v>
      </c>
      <c r="E14" s="110">
        <f>SUM(E4:E13)</f>
        <v>0</v>
      </c>
      <c r="F14" s="111"/>
      <c r="G14" s="112"/>
    </row>
    <row r="15" spans="1:7" ht="30" customHeight="1" x14ac:dyDescent="0.15">
      <c r="A15" s="113"/>
      <c r="B15" s="70"/>
      <c r="C15" s="64"/>
      <c r="D15" s="114" t="s">
        <v>19</v>
      </c>
      <c r="E15" s="115">
        <f>ROUND(SUM(G4:G13),2)</f>
        <v>0</v>
      </c>
      <c r="F15" s="116"/>
      <c r="G15" s="112"/>
    </row>
    <row r="16" spans="1:7" ht="30" customHeight="1" x14ac:dyDescent="0.15">
      <c r="A16" s="107"/>
      <c r="B16" s="108"/>
      <c r="C16" s="122"/>
      <c r="D16" s="109" t="s">
        <v>27</v>
      </c>
      <c r="E16" s="110">
        <f>E14+E15</f>
        <v>0</v>
      </c>
      <c r="F16" s="111"/>
      <c r="G16" s="112"/>
    </row>
  </sheetData>
  <sheetProtection sheet="1" formatCells="0" formatColumns="0" formatRows="0"/>
  <pageMargins left="0.41666666666666702" right="0.41666666666666702" top="0.41666666666666702" bottom="0.41666666666666702" header="0.13888888888888901" footer="0.13888888888888901"/>
  <pageSetup paperSize="9" orientation="landscape" horizontalDpi="1200" verticalDpi="1200" r:id="rId1"/>
  <headerFooter alignWithMargins="0">
    <oddHeader>&amp;COmissions pour  “Prestation de navettes inter-sites de courriers de la CPAM du Rhône et services associés”</oddHeader>
    <oddFooter>&amp;CRéférence DCE : 24-2732&amp;R&amp;P/&amp;N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9" customWidth="1"/>
    <col min="3" max="3" width="9.140625" customWidth="1"/>
  </cols>
  <sheetData>
    <row r="1" spans="2:2" x14ac:dyDescent="0.2">
      <c r="B1" s="11" t="s">
        <v>4</v>
      </c>
    </row>
    <row r="3" spans="2:2" ht="38.25" x14ac:dyDescent="0.2">
      <c r="B3" s="9" t="s">
        <v>5</v>
      </c>
    </row>
    <row r="4" spans="2:2" x14ac:dyDescent="0.2">
      <c r="B4" s="9" t="s">
        <v>6</v>
      </c>
    </row>
    <row r="5" spans="2:2" x14ac:dyDescent="0.2">
      <c r="B5" s="9" t="s">
        <v>23</v>
      </c>
    </row>
    <row r="6" spans="2:2" ht="114.75" x14ac:dyDescent="0.2">
      <c r="B6" s="10" t="s">
        <v>24</v>
      </c>
    </row>
    <row r="7" spans="2:2" ht="63.75" x14ac:dyDescent="0.2">
      <c r="B7" s="10" t="s">
        <v>28</v>
      </c>
    </row>
    <row r="8" spans="2:2" ht="51" x14ac:dyDescent="0.2">
      <c r="B8" s="10" t="s">
        <v>25</v>
      </c>
    </row>
    <row r="9" spans="2:2" ht="63.75" x14ac:dyDescent="0.2">
      <c r="B9" s="10" t="s">
        <v>7</v>
      </c>
    </row>
    <row r="10" spans="2:2" ht="25.5" x14ac:dyDescent="0.2">
      <c r="B10" s="9" t="s">
        <v>8</v>
      </c>
    </row>
    <row r="11" spans="2:2" x14ac:dyDescent="0.2">
      <c r="B11" s="9" t="s">
        <v>9</v>
      </c>
    </row>
    <row r="13" spans="2:2" x14ac:dyDescent="0.2">
      <c r="B13" s="9" t="s">
        <v>10</v>
      </c>
    </row>
    <row r="15" spans="2:2" x14ac:dyDescent="0.2">
      <c r="B15" s="34" t="s">
        <v>11</v>
      </c>
    </row>
    <row r="16" spans="2:2" x14ac:dyDescent="0.2">
      <c r="B16" s="34" t="s">
        <v>1</v>
      </c>
    </row>
    <row r="17" spans="2:2" x14ac:dyDescent="0.2">
      <c r="B17" s="34" t="s">
        <v>38</v>
      </c>
    </row>
    <row r="18" spans="2:2" x14ac:dyDescent="0.2">
      <c r="B18" s="34" t="s">
        <v>39</v>
      </c>
    </row>
    <row r="19" spans="2:2" x14ac:dyDescent="0.2">
      <c r="B19" s="35" t="s">
        <v>40</v>
      </c>
    </row>
  </sheetData>
  <hyperlinks>
    <hyperlink ref="B19" r:id="rId1"/>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B15"/>
  <sheetViews>
    <sheetView workbookViewId="0">
      <selection activeCell="A8" sqref="A8"/>
    </sheetView>
  </sheetViews>
  <sheetFormatPr baseColWidth="10" defaultColWidth="9.140625" defaultRowHeight="12.75" x14ac:dyDescent="0.2"/>
  <cols>
    <col min="1" max="1" width="27.42578125" style="32" bestFit="1" customWidth="1"/>
    <col min="2" max="2" width="76.85546875" style="32" customWidth="1"/>
    <col min="3" max="3" width="9.140625" style="32" customWidth="1"/>
    <col min="4" max="16384" width="9.140625" style="32"/>
  </cols>
  <sheetData>
    <row r="2" spans="1:2" x14ac:dyDescent="0.2">
      <c r="A2" s="32" t="s">
        <v>46</v>
      </c>
      <c r="B2" s="36" t="s">
        <v>45</v>
      </c>
    </row>
    <row r="3" spans="1:2" x14ac:dyDescent="0.2">
      <c r="A3" s="31" t="s">
        <v>29</v>
      </c>
      <c r="B3" s="31"/>
    </row>
    <row r="4" spans="1:2" x14ac:dyDescent="0.2">
      <c r="A4" s="40" t="s">
        <v>30</v>
      </c>
      <c r="B4" s="33" t="s">
        <v>48</v>
      </c>
    </row>
    <row r="5" spans="1:2" x14ac:dyDescent="0.2">
      <c r="A5" s="40" t="s">
        <v>20</v>
      </c>
      <c r="B5" s="33" t="s">
        <v>42</v>
      </c>
    </row>
    <row r="6" spans="1:2" x14ac:dyDescent="0.2">
      <c r="A6" s="40" t="s">
        <v>31</v>
      </c>
      <c r="B6" s="33" t="s">
        <v>43</v>
      </c>
    </row>
    <row r="7" spans="1:2" x14ac:dyDescent="0.2">
      <c r="A7" s="40" t="s">
        <v>12</v>
      </c>
      <c r="B7" s="33" t="s">
        <v>32</v>
      </c>
    </row>
    <row r="8" spans="1:2" ht="255" x14ac:dyDescent="0.2">
      <c r="A8" s="40" t="s">
        <v>0</v>
      </c>
      <c r="B8" s="33" t="s">
        <v>49</v>
      </c>
    </row>
    <row r="9" spans="1:2" x14ac:dyDescent="0.2">
      <c r="A9" s="40" t="s">
        <v>21</v>
      </c>
      <c r="B9" s="33" t="s">
        <v>47</v>
      </c>
    </row>
    <row r="10" spans="1:2" x14ac:dyDescent="0.2">
      <c r="A10" s="40" t="s">
        <v>13</v>
      </c>
      <c r="B10" s="33" t="s">
        <v>50</v>
      </c>
    </row>
    <row r="11" spans="1:2" x14ac:dyDescent="0.2">
      <c r="A11" s="40" t="s">
        <v>33</v>
      </c>
      <c r="B11" s="33" t="s">
        <v>34</v>
      </c>
    </row>
    <row r="12" spans="1:2" x14ac:dyDescent="0.2">
      <c r="A12" s="40" t="s">
        <v>16</v>
      </c>
      <c r="B12" s="33" t="s">
        <v>35</v>
      </c>
    </row>
    <row r="13" spans="1:2" ht="51" x14ac:dyDescent="0.2">
      <c r="A13" s="40" t="s">
        <v>36</v>
      </c>
      <c r="B13" s="33" t="s">
        <v>41</v>
      </c>
    </row>
    <row r="14" spans="1:2" x14ac:dyDescent="0.2">
      <c r="A14" s="41" t="s">
        <v>55</v>
      </c>
      <c r="B14" s="34" t="s">
        <v>56</v>
      </c>
    </row>
    <row r="15" spans="1:2" ht="16.5" x14ac:dyDescent="0.2">
      <c r="B15" s="42"/>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VERSINI MURIEL (CPAM RHONE)</cp:lastModifiedBy>
  <cp:lastPrinted>2025-03-13T13:02:54Z</cp:lastPrinted>
  <dcterms:created xsi:type="dcterms:W3CDTF">2004-01-29T18:35:10Z</dcterms:created>
  <dcterms:modified xsi:type="dcterms:W3CDTF">2025-03-13T13:03:18Z</dcterms:modified>
  <cp:category/>
  <cp:contentStatus/>
</cp:coreProperties>
</file>