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279_2024 NETTOYAGE LOCAUX PRMT SIEGE PGR EUM\2 - DCE\LOT 5 - EUM\"/>
    </mc:Choice>
  </mc:AlternateContent>
  <bookViews>
    <workbookView xWindow="-120" yWindow="-120" windowWidth="20730" windowHeight="11760"/>
  </bookViews>
  <sheets>
    <sheet name="Prestation ménage" sheetId="3" r:id="rId1"/>
  </sheets>
  <definedNames>
    <definedName name="_xlnm._FilterDatabase" localSheetId="0" hidden="1">'Prestation ménage'!$A$3:$C$35</definedName>
    <definedName name="_xlnm.Print_Area" localSheetId="0">'Prestation ménage'!$A$1:$I$35</definedName>
  </definedNames>
  <calcPr calcId="162913"/>
</workbook>
</file>

<file path=xl/calcChain.xml><?xml version="1.0" encoding="utf-8"?>
<calcChain xmlns="http://schemas.openxmlformats.org/spreadsheetml/2006/main">
  <c r="U5" i="3" l="1"/>
  <c r="V5" i="3"/>
  <c r="U6" i="3"/>
  <c r="V6" i="3"/>
  <c r="U7" i="3"/>
  <c r="V7" i="3"/>
  <c r="U8" i="3"/>
  <c r="V8" i="3"/>
  <c r="U9" i="3"/>
  <c r="V9" i="3"/>
  <c r="U10" i="3"/>
  <c r="V10" i="3"/>
  <c r="U11" i="3"/>
  <c r="V11" i="3"/>
  <c r="U12" i="3"/>
  <c r="V12" i="3"/>
  <c r="U13" i="3"/>
  <c r="V13" i="3"/>
  <c r="U14" i="3"/>
  <c r="V14" i="3"/>
  <c r="U15" i="3"/>
  <c r="V15" i="3"/>
  <c r="U16" i="3"/>
  <c r="V16" i="3"/>
  <c r="U17" i="3"/>
  <c r="V17" i="3"/>
  <c r="U18" i="3"/>
  <c r="V18" i="3"/>
  <c r="U19" i="3"/>
  <c r="V19" i="3"/>
  <c r="U20" i="3"/>
  <c r="V20" i="3"/>
  <c r="U21" i="3"/>
  <c r="V21" i="3"/>
  <c r="U22" i="3"/>
  <c r="V22" i="3"/>
  <c r="U23" i="3"/>
  <c r="V23" i="3"/>
  <c r="U24" i="3"/>
  <c r="V24" i="3"/>
  <c r="U25" i="3"/>
  <c r="V25" i="3"/>
  <c r="U26" i="3"/>
  <c r="V26" i="3"/>
  <c r="U27" i="3"/>
  <c r="V27" i="3"/>
  <c r="U28" i="3"/>
  <c r="V28" i="3"/>
  <c r="U29" i="3"/>
  <c r="V29" i="3"/>
  <c r="U30" i="3"/>
  <c r="V30" i="3"/>
  <c r="U31" i="3"/>
  <c r="V31" i="3"/>
  <c r="U32" i="3"/>
  <c r="V32" i="3"/>
  <c r="U33" i="3"/>
  <c r="V33" i="3"/>
  <c r="U34" i="3"/>
  <c r="V34" i="3"/>
  <c r="V4" i="3"/>
  <c r="U4" i="3"/>
  <c r="S34" i="3"/>
  <c r="R34" i="3"/>
  <c r="Q34" i="3"/>
  <c r="P34" i="3"/>
  <c r="O34" i="3"/>
  <c r="N34" i="3"/>
  <c r="M34" i="3"/>
  <c r="L34" i="3"/>
  <c r="K34" i="3"/>
  <c r="S33" i="3"/>
  <c r="R33" i="3"/>
  <c r="Q33" i="3"/>
  <c r="P33" i="3"/>
  <c r="O33" i="3"/>
  <c r="N33" i="3"/>
  <c r="M33" i="3"/>
  <c r="L33" i="3"/>
  <c r="K33" i="3"/>
  <c r="S32" i="3"/>
  <c r="R32" i="3"/>
  <c r="Q32" i="3"/>
  <c r="P32" i="3"/>
  <c r="O32" i="3"/>
  <c r="N32" i="3"/>
  <c r="M32" i="3"/>
  <c r="L32" i="3"/>
  <c r="K32" i="3"/>
  <c r="S31" i="3"/>
  <c r="R31" i="3"/>
  <c r="Q31" i="3"/>
  <c r="P31" i="3"/>
  <c r="O31" i="3"/>
  <c r="N31" i="3"/>
  <c r="M31" i="3"/>
  <c r="L31" i="3"/>
  <c r="K31" i="3"/>
  <c r="S30" i="3"/>
  <c r="R30" i="3"/>
  <c r="Q30" i="3"/>
  <c r="P30" i="3"/>
  <c r="O30" i="3"/>
  <c r="N30" i="3"/>
  <c r="M30" i="3"/>
  <c r="L30" i="3"/>
  <c r="K30" i="3"/>
  <c r="S29" i="3"/>
  <c r="R29" i="3"/>
  <c r="Q29" i="3"/>
  <c r="P29" i="3"/>
  <c r="O29" i="3"/>
  <c r="N29" i="3"/>
  <c r="M29" i="3"/>
  <c r="L29" i="3"/>
  <c r="K29" i="3"/>
  <c r="S28" i="3"/>
  <c r="R28" i="3"/>
  <c r="Q28" i="3"/>
  <c r="P28" i="3"/>
  <c r="O28" i="3"/>
  <c r="N28" i="3"/>
  <c r="M28" i="3"/>
  <c r="L28" i="3"/>
  <c r="K28" i="3"/>
  <c r="S27" i="3"/>
  <c r="R27" i="3"/>
  <c r="Q27" i="3"/>
  <c r="P27" i="3"/>
  <c r="O27" i="3"/>
  <c r="N27" i="3"/>
  <c r="M27" i="3"/>
  <c r="L27" i="3"/>
  <c r="K27" i="3"/>
  <c r="S26" i="3"/>
  <c r="R26" i="3"/>
  <c r="Q26" i="3"/>
  <c r="P26" i="3"/>
  <c r="O26" i="3"/>
  <c r="N26" i="3"/>
  <c r="M26" i="3"/>
  <c r="L26" i="3"/>
  <c r="K26" i="3"/>
  <c r="S25" i="3"/>
  <c r="R25" i="3"/>
  <c r="Q25" i="3"/>
  <c r="P25" i="3"/>
  <c r="O25" i="3"/>
  <c r="N25" i="3"/>
  <c r="M25" i="3"/>
  <c r="L25" i="3"/>
  <c r="K25" i="3"/>
  <c r="S24" i="3"/>
  <c r="R24" i="3"/>
  <c r="Q24" i="3"/>
  <c r="P24" i="3"/>
  <c r="O24" i="3"/>
  <c r="N24" i="3"/>
  <c r="M24" i="3"/>
  <c r="L24" i="3"/>
  <c r="K24" i="3"/>
  <c r="S23" i="3"/>
  <c r="R23" i="3"/>
  <c r="Q23" i="3"/>
  <c r="P23" i="3"/>
  <c r="O23" i="3"/>
  <c r="N23" i="3"/>
  <c r="M23" i="3"/>
  <c r="L23" i="3"/>
  <c r="K23" i="3"/>
  <c r="S22" i="3"/>
  <c r="R22" i="3"/>
  <c r="Q22" i="3"/>
  <c r="P22" i="3"/>
  <c r="O22" i="3"/>
  <c r="N22" i="3"/>
  <c r="M22" i="3"/>
  <c r="L22" i="3"/>
  <c r="K22" i="3"/>
  <c r="S21" i="3"/>
  <c r="R21" i="3"/>
  <c r="Q21" i="3"/>
  <c r="P21" i="3"/>
  <c r="O21" i="3"/>
  <c r="N21" i="3"/>
  <c r="M21" i="3"/>
  <c r="L21" i="3"/>
  <c r="K21" i="3"/>
  <c r="S20" i="3"/>
  <c r="R20" i="3"/>
  <c r="Q20" i="3"/>
  <c r="P20" i="3"/>
  <c r="O20" i="3"/>
  <c r="N20" i="3"/>
  <c r="M20" i="3"/>
  <c r="L20" i="3"/>
  <c r="K20" i="3"/>
  <c r="S19" i="3"/>
  <c r="R19" i="3"/>
  <c r="Q19" i="3"/>
  <c r="P19" i="3"/>
  <c r="O19" i="3"/>
  <c r="N19" i="3"/>
  <c r="M19" i="3"/>
  <c r="L19" i="3"/>
  <c r="K19" i="3"/>
  <c r="S18" i="3"/>
  <c r="R18" i="3"/>
  <c r="Q18" i="3"/>
  <c r="P18" i="3"/>
  <c r="O18" i="3"/>
  <c r="N18" i="3"/>
  <c r="M18" i="3"/>
  <c r="L18" i="3"/>
  <c r="K18" i="3"/>
  <c r="S17" i="3"/>
  <c r="R17" i="3"/>
  <c r="Q17" i="3"/>
  <c r="P17" i="3"/>
  <c r="O17" i="3"/>
  <c r="N17" i="3"/>
  <c r="M17" i="3"/>
  <c r="L17" i="3"/>
  <c r="K17" i="3"/>
  <c r="S16" i="3"/>
  <c r="R16" i="3"/>
  <c r="Q16" i="3"/>
  <c r="P16" i="3"/>
  <c r="O16" i="3"/>
  <c r="N16" i="3"/>
  <c r="M16" i="3"/>
  <c r="L16" i="3"/>
  <c r="K16" i="3"/>
  <c r="S15" i="3"/>
  <c r="R15" i="3"/>
  <c r="Q15" i="3"/>
  <c r="P15" i="3"/>
  <c r="O15" i="3"/>
  <c r="N15" i="3"/>
  <c r="M15" i="3"/>
  <c r="L15" i="3"/>
  <c r="K15" i="3"/>
  <c r="S14" i="3"/>
  <c r="R14" i="3"/>
  <c r="Q14" i="3"/>
  <c r="P14" i="3"/>
  <c r="O14" i="3"/>
  <c r="N14" i="3"/>
  <c r="M14" i="3"/>
  <c r="L14" i="3"/>
  <c r="K14" i="3"/>
  <c r="S13" i="3"/>
  <c r="R13" i="3"/>
  <c r="Q13" i="3"/>
  <c r="P13" i="3"/>
  <c r="O13" i="3"/>
  <c r="N13" i="3"/>
  <c r="M13" i="3"/>
  <c r="L13" i="3"/>
  <c r="K13" i="3"/>
  <c r="S12" i="3"/>
  <c r="R12" i="3"/>
  <c r="Q12" i="3"/>
  <c r="P12" i="3"/>
  <c r="O12" i="3"/>
  <c r="N12" i="3"/>
  <c r="M12" i="3"/>
  <c r="L12" i="3"/>
  <c r="K12" i="3"/>
  <c r="S11" i="3"/>
  <c r="R11" i="3"/>
  <c r="Q11" i="3"/>
  <c r="P11" i="3"/>
  <c r="O11" i="3"/>
  <c r="N11" i="3"/>
  <c r="M11" i="3"/>
  <c r="L11" i="3"/>
  <c r="K11" i="3"/>
  <c r="S10" i="3"/>
  <c r="R10" i="3"/>
  <c r="Q10" i="3"/>
  <c r="P10" i="3"/>
  <c r="O10" i="3"/>
  <c r="N10" i="3"/>
  <c r="M10" i="3"/>
  <c r="L10" i="3"/>
  <c r="K10" i="3"/>
  <c r="S9" i="3"/>
  <c r="R9" i="3"/>
  <c r="Q9" i="3"/>
  <c r="P9" i="3"/>
  <c r="O9" i="3"/>
  <c r="N9" i="3"/>
  <c r="M9" i="3"/>
  <c r="L9" i="3"/>
  <c r="K9" i="3"/>
  <c r="S8" i="3"/>
  <c r="R8" i="3"/>
  <c r="Q8" i="3"/>
  <c r="P8" i="3"/>
  <c r="O8" i="3"/>
  <c r="N8" i="3"/>
  <c r="M8" i="3"/>
  <c r="L8" i="3"/>
  <c r="K8" i="3"/>
  <c r="S7" i="3"/>
  <c r="R7" i="3"/>
  <c r="Q7" i="3"/>
  <c r="P7" i="3"/>
  <c r="O7" i="3"/>
  <c r="N7" i="3"/>
  <c r="M7" i="3"/>
  <c r="L7" i="3"/>
  <c r="K7" i="3"/>
  <c r="S6" i="3"/>
  <c r="R6" i="3"/>
  <c r="Q6" i="3"/>
  <c r="P6" i="3"/>
  <c r="O6" i="3"/>
  <c r="N6" i="3"/>
  <c r="M6" i="3"/>
  <c r="L6" i="3"/>
  <c r="K6" i="3"/>
  <c r="S5" i="3"/>
  <c r="R5" i="3"/>
  <c r="Q5" i="3"/>
  <c r="P5" i="3"/>
  <c r="O5" i="3"/>
  <c r="N5" i="3"/>
  <c r="M5" i="3"/>
  <c r="L5" i="3"/>
  <c r="K5" i="3"/>
  <c r="S4" i="3"/>
  <c r="R4" i="3"/>
  <c r="Q4" i="3"/>
  <c r="P4" i="3"/>
  <c r="O4" i="3"/>
  <c r="N4" i="3"/>
  <c r="M4" i="3"/>
  <c r="L4" i="3"/>
  <c r="K4" i="3"/>
  <c r="H17" i="3"/>
  <c r="H16" i="3"/>
  <c r="H11" i="3"/>
  <c r="V35" i="3" l="1"/>
  <c r="I17" i="3" s="1"/>
  <c r="U35" i="3"/>
  <c r="I16" i="3" s="1"/>
  <c r="I18" i="3" s="1"/>
  <c r="H18" i="3"/>
  <c r="R35" i="3"/>
  <c r="I11" i="3" s="1"/>
  <c r="S35" i="3"/>
  <c r="I12" i="3" s="1"/>
  <c r="E35" i="3" l="1"/>
  <c r="H5" i="3" l="1"/>
  <c r="H6" i="3"/>
  <c r="H7" i="3"/>
  <c r="H8" i="3"/>
  <c r="H9" i="3"/>
  <c r="H10" i="3"/>
  <c r="H4" i="3"/>
  <c r="H13" i="3" l="1"/>
  <c r="Q35" i="3"/>
  <c r="I10" i="3" s="1"/>
  <c r="M35" i="3"/>
  <c r="I6" i="3" s="1"/>
  <c r="K35" i="3"/>
  <c r="I4" i="3" s="1"/>
  <c r="O35" i="3"/>
  <c r="I8" i="3" s="1"/>
  <c r="P35" i="3"/>
  <c r="I9" i="3" s="1"/>
  <c r="L35" i="3"/>
  <c r="I5" i="3" s="1"/>
  <c r="N35" i="3"/>
  <c r="I7" i="3" s="1"/>
  <c r="I13" i="3" l="1"/>
</calcChain>
</file>

<file path=xl/sharedStrings.xml><?xml version="1.0" encoding="utf-8"?>
<sst xmlns="http://schemas.openxmlformats.org/spreadsheetml/2006/main" count="161" uniqueCount="74">
  <si>
    <t>UGE-NUM-PIECE</t>
  </si>
  <si>
    <t>UGE-LOCALISATION</t>
  </si>
  <si>
    <t>Surface</t>
  </si>
  <si>
    <t>-</t>
  </si>
  <si>
    <t>WC.PER</t>
  </si>
  <si>
    <t>A041</t>
  </si>
  <si>
    <t>A042</t>
  </si>
  <si>
    <t>A037</t>
  </si>
  <si>
    <t>VESTIAIRES ADDICTOLOGIE</t>
  </si>
  <si>
    <t>A038</t>
  </si>
  <si>
    <t>CAFETERIA</t>
  </si>
  <si>
    <t>A022</t>
  </si>
  <si>
    <t>WC.PAT</t>
  </si>
  <si>
    <t>B002</t>
  </si>
  <si>
    <t>SALLE DE GROUPE HDJ</t>
  </si>
  <si>
    <t>B003</t>
  </si>
  <si>
    <t>B.CONSULTATION</t>
  </si>
  <si>
    <t>B004</t>
  </si>
  <si>
    <t>B005</t>
  </si>
  <si>
    <t>B006</t>
  </si>
  <si>
    <t>B007</t>
  </si>
  <si>
    <t>LOCAUX DE SOINS</t>
  </si>
  <si>
    <t>B008</t>
  </si>
  <si>
    <t>SALLE ISOLEMENT</t>
  </si>
  <si>
    <t>B009</t>
  </si>
  <si>
    <t>LOCAL INFORMATIQUE</t>
  </si>
  <si>
    <t>B010</t>
  </si>
  <si>
    <t>WC.PAT.PMR</t>
  </si>
  <si>
    <t>B011</t>
  </si>
  <si>
    <t>B012</t>
  </si>
  <si>
    <t>SALLE DE RELAXATION</t>
  </si>
  <si>
    <t>B015</t>
  </si>
  <si>
    <t>LOCAL MENAGE</t>
  </si>
  <si>
    <t>B017</t>
  </si>
  <si>
    <t>LOCAL DECHETS INTER.</t>
  </si>
  <si>
    <t>B019</t>
  </si>
  <si>
    <t>LOCAL RANGEMENT</t>
  </si>
  <si>
    <t>B020</t>
  </si>
  <si>
    <t>B021</t>
  </si>
  <si>
    <t>B022</t>
  </si>
  <si>
    <t>B023</t>
  </si>
  <si>
    <t>B024</t>
  </si>
  <si>
    <t>B025</t>
  </si>
  <si>
    <t>SALON ACTIVITES/ART THERAPIE</t>
  </si>
  <si>
    <t>B026</t>
  </si>
  <si>
    <t>B.IDE</t>
  </si>
  <si>
    <t>B027</t>
  </si>
  <si>
    <t>ATELIER GROUPE DE PAROLE</t>
  </si>
  <si>
    <t>B028</t>
  </si>
  <si>
    <t>WC.PER.PMR</t>
  </si>
  <si>
    <t>B029</t>
  </si>
  <si>
    <t>B030</t>
  </si>
  <si>
    <t>STAFF MEDICAL</t>
  </si>
  <si>
    <t>Type</t>
  </si>
  <si>
    <t>Vestiaire</t>
  </si>
  <si>
    <t>Cafétéria</t>
  </si>
  <si>
    <t>Salle activité</t>
  </si>
  <si>
    <t>Bureau</t>
  </si>
  <si>
    <t>WC</t>
  </si>
  <si>
    <t>Local</t>
  </si>
  <si>
    <t>Chambre</t>
  </si>
  <si>
    <t>nb.</t>
  </si>
  <si>
    <t>Surfaces</t>
  </si>
  <si>
    <t>Total</t>
  </si>
  <si>
    <t>Couloir</t>
  </si>
  <si>
    <t>ACCUEIL</t>
  </si>
  <si>
    <t>Hall</t>
  </si>
  <si>
    <t>BUREAU FACTU</t>
  </si>
  <si>
    <t>BUREAU ADM</t>
  </si>
  <si>
    <t>COULOIR</t>
  </si>
  <si>
    <t>Revêtement</t>
  </si>
  <si>
    <t>Carrelage</t>
  </si>
  <si>
    <t>Vinyle</t>
  </si>
  <si>
    <t>Annexe surfaces Euménides 
prestataire ménage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</si>
</sst>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rgb="FFEE7F03"/>
      <name val="Calibri"/>
      <family val="2"/>
      <scheme val="minor"/>
    </font>
    <font>
      <sz val="10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6">
    <xf numFmtId="0" fontId="0" fillId="0" borderId="0" xfId="0"/>
    <xf numFmtId="0" fontId="16" fillId="0" borderId="0" xfId="0" applyFont="1"/>
    <xf numFmtId="0" fontId="16" fillId="33" borderId="10" xfId="0" applyFont="1" applyFill="1" applyBorder="1"/>
    <xf numFmtId="0" fontId="16" fillId="35" borderId="11" xfId="0" applyFont="1" applyFill="1" applyBorder="1" applyAlignment="1">
      <alignment horizontal="center"/>
    </xf>
    <xf numFmtId="0" fontId="16" fillId="35" borderId="12" xfId="0" applyFont="1" applyFill="1" applyBorder="1" applyAlignment="1">
      <alignment horizontal="center"/>
    </xf>
    <xf numFmtId="0" fontId="16" fillId="35" borderId="13" xfId="0" applyFont="1" applyFill="1" applyBorder="1" applyAlignment="1">
      <alignment horizontal="center"/>
    </xf>
    <xf numFmtId="0" fontId="0" fillId="33" borderId="14" xfId="0" applyFill="1" applyBorder="1"/>
    <xf numFmtId="0" fontId="0" fillId="34" borderId="14" xfId="0" applyFill="1" applyBorder="1"/>
    <xf numFmtId="0" fontId="0" fillId="34" borderId="16" xfId="0" applyFill="1" applyBorder="1"/>
    <xf numFmtId="0" fontId="0" fillId="36" borderId="0" xfId="0" applyFill="1" applyBorder="1"/>
    <xf numFmtId="0" fontId="0" fillId="36" borderId="15" xfId="0" applyFill="1" applyBorder="1"/>
    <xf numFmtId="0" fontId="0" fillId="36" borderId="17" xfId="0" applyFill="1" applyBorder="1"/>
    <xf numFmtId="0" fontId="0" fillId="36" borderId="18" xfId="0" applyFill="1" applyBorder="1"/>
    <xf numFmtId="0" fontId="0" fillId="36" borderId="19" xfId="0" applyFill="1" applyBorder="1"/>
    <xf numFmtId="0" fontId="0" fillId="36" borderId="20" xfId="0" applyFill="1" applyBorder="1"/>
    <xf numFmtId="0" fontId="0" fillId="36" borderId="10" xfId="0" applyFill="1" applyBorder="1"/>
    <xf numFmtId="0" fontId="0" fillId="36" borderId="14" xfId="0" applyFill="1" applyBorder="1"/>
    <xf numFmtId="0" fontId="16" fillId="36" borderId="19" xfId="0" applyFont="1" applyFill="1" applyBorder="1"/>
    <xf numFmtId="0" fontId="16" fillId="36" borderId="20" xfId="0" applyFont="1" applyFill="1" applyBorder="1"/>
    <xf numFmtId="0" fontId="16" fillId="36" borderId="10" xfId="0" applyFont="1" applyFill="1" applyBorder="1"/>
    <xf numFmtId="0" fontId="16" fillId="35" borderId="19" xfId="0" applyFont="1" applyFill="1" applyBorder="1"/>
    <xf numFmtId="0" fontId="16" fillId="35" borderId="20" xfId="0" applyFont="1" applyFill="1" applyBorder="1"/>
    <xf numFmtId="0" fontId="16" fillId="35" borderId="10" xfId="0" applyFont="1" applyFill="1" applyBorder="1"/>
    <xf numFmtId="0" fontId="16" fillId="33" borderId="20" xfId="0" applyFont="1" applyFill="1" applyBorder="1"/>
    <xf numFmtId="0" fontId="0" fillId="36" borderId="0" xfId="0" applyFill="1"/>
    <xf numFmtId="0" fontId="16" fillId="36" borderId="0" xfId="0" applyFont="1" applyFill="1"/>
    <xf numFmtId="0" fontId="0" fillId="36" borderId="11" xfId="0" applyFill="1" applyBorder="1"/>
    <xf numFmtId="0" fontId="0" fillId="36" borderId="12" xfId="0" applyFill="1" applyBorder="1"/>
    <xf numFmtId="0" fontId="0" fillId="36" borderId="13" xfId="0" applyFill="1" applyBorder="1"/>
    <xf numFmtId="0" fontId="16" fillId="36" borderId="16" xfId="0" applyFont="1" applyFill="1" applyBorder="1"/>
    <xf numFmtId="0" fontId="16" fillId="36" borderId="18" xfId="0" applyFont="1" applyFill="1" applyBorder="1"/>
    <xf numFmtId="0" fontId="0" fillId="36" borderId="16" xfId="0" applyFill="1" applyBorder="1"/>
    <xf numFmtId="0" fontId="0" fillId="33" borderId="11" xfId="0" applyFill="1" applyBorder="1"/>
    <xf numFmtId="0" fontId="0" fillId="33" borderId="16" xfId="0" applyFill="1" applyBorder="1"/>
    <xf numFmtId="164" fontId="0" fillId="36" borderId="11" xfId="0" applyNumberFormat="1" applyFill="1" applyBorder="1"/>
    <xf numFmtId="164" fontId="0" fillId="36" borderId="12" xfId="0" applyNumberFormat="1" applyFill="1" applyBorder="1"/>
    <xf numFmtId="164" fontId="0" fillId="36" borderId="13" xfId="0" applyNumberFormat="1" applyFill="1" applyBorder="1"/>
    <xf numFmtId="164" fontId="0" fillId="36" borderId="14" xfId="0" applyNumberFormat="1" applyFill="1" applyBorder="1"/>
    <xf numFmtId="164" fontId="0" fillId="36" borderId="0" xfId="0" applyNumberFormat="1" applyFill="1" applyBorder="1"/>
    <xf numFmtId="164" fontId="0" fillId="36" borderId="15" xfId="0" applyNumberFormat="1" applyFill="1" applyBorder="1"/>
    <xf numFmtId="164" fontId="0" fillId="36" borderId="16" xfId="0" applyNumberFormat="1" applyFill="1" applyBorder="1"/>
    <xf numFmtId="164" fontId="0" fillId="36" borderId="17" xfId="0" applyNumberFormat="1" applyFill="1" applyBorder="1"/>
    <xf numFmtId="164" fontId="0" fillId="36" borderId="18" xfId="0" applyNumberFormat="1" applyFill="1" applyBorder="1"/>
    <xf numFmtId="14" fontId="19" fillId="36" borderId="0" xfId="0" applyNumberFormat="1" applyFont="1" applyFill="1"/>
    <xf numFmtId="0" fontId="18" fillId="36" borderId="0" xfId="0" applyFont="1" applyFill="1" applyAlignment="1">
      <alignment horizontal="center" vertical="center" wrapText="1"/>
    </xf>
    <xf numFmtId="0" fontId="18" fillId="36" borderId="0" xfId="0" applyFont="1" applyFill="1" applyAlignment="1">
      <alignment horizontal="center" vertic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EE7F03"/>
      <color rgb="FFB1C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24849</xdr:colOff>
      <xdr:row>0</xdr:row>
      <xdr:rowOff>24848</xdr:rowOff>
    </xdr:from>
    <xdr:to>
      <xdr:col>1</xdr:col>
      <xdr:colOff>1076739</xdr:colOff>
      <xdr:row>0</xdr:row>
      <xdr:rowOff>678495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49" y="24848"/>
          <a:ext cx="1615107" cy="6536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view="pageBreakPreview" zoomScale="115" zoomScaleNormal="100" zoomScaleSheetLayoutView="115" workbookViewId="0">
      <selection activeCell="L16" sqref="L16"/>
    </sheetView>
  </sheetViews>
  <sheetFormatPr baseColWidth="10" defaultRowHeight="15" x14ac:dyDescent="0.25"/>
  <cols>
    <col min="1" max="1" width="8.42578125" customWidth="1"/>
    <col min="2" max="2" width="25.28515625" customWidth="1"/>
    <col min="3" max="3" width="15.28515625" customWidth="1"/>
    <col min="4" max="4" width="12.140625" bestFit="1" customWidth="1"/>
    <col min="7" max="7" width="13.7109375" customWidth="1"/>
    <col min="8" max="8" width="11.42578125" customWidth="1"/>
  </cols>
  <sheetData>
    <row r="1" spans="1:22" ht="57" customHeight="1" x14ac:dyDescent="0.25">
      <c r="A1" s="44" t="s">
        <v>73</v>
      </c>
      <c r="B1" s="45"/>
      <c r="C1" s="45"/>
      <c r="D1" s="45"/>
      <c r="E1" s="45"/>
      <c r="F1" s="45"/>
      <c r="G1" s="45"/>
      <c r="H1" s="45"/>
      <c r="I1" s="45"/>
    </row>
    <row r="2" spans="1:22" x14ac:dyDescent="0.25">
      <c r="A2" s="24"/>
      <c r="B2" s="24"/>
      <c r="C2" s="24"/>
      <c r="D2" s="24"/>
      <c r="E2" s="24"/>
      <c r="F2" s="24"/>
      <c r="G2" s="24"/>
      <c r="H2" s="24"/>
      <c r="I2" s="24"/>
    </row>
    <row r="3" spans="1:22" s="1" customFormat="1" x14ac:dyDescent="0.25">
      <c r="A3" s="20" t="s">
        <v>0</v>
      </c>
      <c r="B3" s="21" t="s">
        <v>1</v>
      </c>
      <c r="C3" s="21" t="s">
        <v>53</v>
      </c>
      <c r="D3" s="21" t="s">
        <v>70</v>
      </c>
      <c r="E3" s="22" t="s">
        <v>2</v>
      </c>
      <c r="F3" s="25"/>
      <c r="G3" s="3" t="s">
        <v>53</v>
      </c>
      <c r="H3" s="4" t="s">
        <v>61</v>
      </c>
      <c r="I3" s="5" t="s">
        <v>62</v>
      </c>
      <c r="K3" s="13" t="s">
        <v>54</v>
      </c>
      <c r="L3" s="14" t="s">
        <v>55</v>
      </c>
      <c r="M3" s="14" t="s">
        <v>56</v>
      </c>
      <c r="N3" s="14" t="s">
        <v>57</v>
      </c>
      <c r="O3" s="14" t="s">
        <v>60</v>
      </c>
      <c r="P3" s="14" t="s">
        <v>58</v>
      </c>
      <c r="Q3" s="14" t="s">
        <v>59</v>
      </c>
      <c r="R3" s="14" t="s">
        <v>66</v>
      </c>
      <c r="S3" s="15" t="s">
        <v>64</v>
      </c>
      <c r="U3" s="26" t="s">
        <v>72</v>
      </c>
      <c r="V3" s="28" t="s">
        <v>71</v>
      </c>
    </row>
    <row r="4" spans="1:22" x14ac:dyDescent="0.25">
      <c r="A4" s="32" t="s">
        <v>7</v>
      </c>
      <c r="B4" s="27" t="s">
        <v>8</v>
      </c>
      <c r="C4" s="27" t="s">
        <v>54</v>
      </c>
      <c r="D4" s="27" t="s">
        <v>71</v>
      </c>
      <c r="E4" s="28">
        <v>21.7</v>
      </c>
      <c r="F4" s="24"/>
      <c r="G4" s="7" t="s">
        <v>54</v>
      </c>
      <c r="H4" s="9">
        <f t="shared" ref="H4:H11" si="0">COUNTIF($C$4:$C$34,G4)</f>
        <v>1</v>
      </c>
      <c r="I4" s="10">
        <f>K35</f>
        <v>21.7</v>
      </c>
      <c r="K4" s="34">
        <f t="shared" ref="K4:S13" si="1">IFERROR(VLOOKUP(K$3,$C4:$E4,3,FALSE),"")</f>
        <v>21.7</v>
      </c>
      <c r="L4" s="35" t="str">
        <f t="shared" si="1"/>
        <v/>
      </c>
      <c r="M4" s="35" t="str">
        <f t="shared" si="1"/>
        <v/>
      </c>
      <c r="N4" s="35" t="str">
        <f t="shared" si="1"/>
        <v/>
      </c>
      <c r="O4" s="35" t="str">
        <f t="shared" si="1"/>
        <v/>
      </c>
      <c r="P4" s="35" t="str">
        <f t="shared" si="1"/>
        <v/>
      </c>
      <c r="Q4" s="35" t="str">
        <f t="shared" si="1"/>
        <v/>
      </c>
      <c r="R4" s="35" t="str">
        <f t="shared" si="1"/>
        <v/>
      </c>
      <c r="S4" s="36" t="str">
        <f t="shared" si="1"/>
        <v/>
      </c>
      <c r="U4" s="26" t="str">
        <f>IFERROR(VLOOKUP(U$3,$D4:$E4,2,FALSE),"")</f>
        <v/>
      </c>
      <c r="V4" s="28">
        <f>IFERROR(VLOOKUP(V$3,$D4:$E4,2,FALSE),"")</f>
        <v>21.7</v>
      </c>
    </row>
    <row r="5" spans="1:22" x14ac:dyDescent="0.25">
      <c r="A5" s="6" t="s">
        <v>9</v>
      </c>
      <c r="B5" s="9" t="s">
        <v>10</v>
      </c>
      <c r="C5" s="9" t="s">
        <v>55</v>
      </c>
      <c r="D5" s="9" t="s">
        <v>72</v>
      </c>
      <c r="E5" s="10">
        <v>29.8</v>
      </c>
      <c r="F5" s="24"/>
      <c r="G5" s="7" t="s">
        <v>55</v>
      </c>
      <c r="H5" s="9">
        <f t="shared" si="0"/>
        <v>1</v>
      </c>
      <c r="I5" s="10">
        <f>L35</f>
        <v>29.8</v>
      </c>
      <c r="K5" s="37" t="str">
        <f t="shared" si="1"/>
        <v/>
      </c>
      <c r="L5" s="38">
        <f t="shared" si="1"/>
        <v>29.8</v>
      </c>
      <c r="M5" s="38" t="str">
        <f t="shared" si="1"/>
        <v/>
      </c>
      <c r="N5" s="38" t="str">
        <f t="shared" si="1"/>
        <v/>
      </c>
      <c r="O5" s="38" t="str">
        <f t="shared" si="1"/>
        <v/>
      </c>
      <c r="P5" s="38" t="str">
        <f t="shared" si="1"/>
        <v/>
      </c>
      <c r="Q5" s="38" t="str">
        <f t="shared" si="1"/>
        <v/>
      </c>
      <c r="R5" s="38" t="str">
        <f t="shared" si="1"/>
        <v/>
      </c>
      <c r="S5" s="39" t="str">
        <f t="shared" si="1"/>
        <v/>
      </c>
      <c r="U5" s="16">
        <f t="shared" ref="U5:V34" si="2">IFERROR(VLOOKUP(U$3,$D5:$E5,2,FALSE),"")</f>
        <v>29.8</v>
      </c>
      <c r="V5" s="10" t="str">
        <f t="shared" si="2"/>
        <v/>
      </c>
    </row>
    <row r="6" spans="1:22" x14ac:dyDescent="0.25">
      <c r="A6" s="6" t="s">
        <v>13</v>
      </c>
      <c r="B6" s="9" t="s">
        <v>14</v>
      </c>
      <c r="C6" s="9" t="s">
        <v>56</v>
      </c>
      <c r="D6" s="9" t="s">
        <v>72</v>
      </c>
      <c r="E6" s="10">
        <v>30.4</v>
      </c>
      <c r="F6" s="24"/>
      <c r="G6" s="7" t="s">
        <v>56</v>
      </c>
      <c r="H6" s="9">
        <f t="shared" si="0"/>
        <v>5</v>
      </c>
      <c r="I6" s="10">
        <f>M35</f>
        <v>178.1</v>
      </c>
      <c r="K6" s="37" t="str">
        <f t="shared" si="1"/>
        <v/>
      </c>
      <c r="L6" s="38" t="str">
        <f t="shared" si="1"/>
        <v/>
      </c>
      <c r="M6" s="38">
        <f t="shared" si="1"/>
        <v>30.4</v>
      </c>
      <c r="N6" s="38" t="str">
        <f t="shared" si="1"/>
        <v/>
      </c>
      <c r="O6" s="38" t="str">
        <f t="shared" si="1"/>
        <v/>
      </c>
      <c r="P6" s="38" t="str">
        <f t="shared" si="1"/>
        <v/>
      </c>
      <c r="Q6" s="38" t="str">
        <f t="shared" si="1"/>
        <v/>
      </c>
      <c r="R6" s="38" t="str">
        <f t="shared" si="1"/>
        <v/>
      </c>
      <c r="S6" s="39" t="str">
        <f t="shared" si="1"/>
        <v/>
      </c>
      <c r="U6" s="16">
        <f t="shared" si="2"/>
        <v>30.4</v>
      </c>
      <c r="V6" s="10" t="str">
        <f t="shared" si="2"/>
        <v/>
      </c>
    </row>
    <row r="7" spans="1:22" x14ac:dyDescent="0.25">
      <c r="A7" s="6" t="s">
        <v>15</v>
      </c>
      <c r="B7" s="9" t="s">
        <v>16</v>
      </c>
      <c r="C7" s="9" t="s">
        <v>57</v>
      </c>
      <c r="D7" s="9" t="s">
        <v>72</v>
      </c>
      <c r="E7" s="10">
        <v>12.1</v>
      </c>
      <c r="F7" s="24"/>
      <c r="G7" s="7" t="s">
        <v>57</v>
      </c>
      <c r="H7" s="9">
        <f t="shared" si="0"/>
        <v>12</v>
      </c>
      <c r="I7" s="10">
        <f>N35</f>
        <v>185.6</v>
      </c>
      <c r="K7" s="37" t="str">
        <f t="shared" si="1"/>
        <v/>
      </c>
      <c r="L7" s="38" t="str">
        <f t="shared" si="1"/>
        <v/>
      </c>
      <c r="M7" s="38" t="str">
        <f t="shared" si="1"/>
        <v/>
      </c>
      <c r="N7" s="38">
        <f t="shared" si="1"/>
        <v>12.1</v>
      </c>
      <c r="O7" s="38" t="str">
        <f t="shared" si="1"/>
        <v/>
      </c>
      <c r="P7" s="38" t="str">
        <f t="shared" si="1"/>
        <v/>
      </c>
      <c r="Q7" s="38" t="str">
        <f t="shared" si="1"/>
        <v/>
      </c>
      <c r="R7" s="38" t="str">
        <f t="shared" si="1"/>
        <v/>
      </c>
      <c r="S7" s="39" t="str">
        <f t="shared" si="1"/>
        <v/>
      </c>
      <c r="U7" s="16">
        <f t="shared" si="2"/>
        <v>12.1</v>
      </c>
      <c r="V7" s="10" t="str">
        <f t="shared" si="2"/>
        <v/>
      </c>
    </row>
    <row r="8" spans="1:22" x14ac:dyDescent="0.25">
      <c r="A8" s="6" t="s">
        <v>17</v>
      </c>
      <c r="B8" s="9" t="s">
        <v>16</v>
      </c>
      <c r="C8" s="9" t="s">
        <v>57</v>
      </c>
      <c r="D8" s="9" t="s">
        <v>72</v>
      </c>
      <c r="E8" s="10">
        <v>12.7</v>
      </c>
      <c r="F8" s="24"/>
      <c r="G8" s="7" t="s">
        <v>60</v>
      </c>
      <c r="H8" s="9">
        <f t="shared" si="0"/>
        <v>1</v>
      </c>
      <c r="I8" s="10">
        <f>O35</f>
        <v>8</v>
      </c>
      <c r="K8" s="37" t="str">
        <f t="shared" si="1"/>
        <v/>
      </c>
      <c r="L8" s="38" t="str">
        <f t="shared" si="1"/>
        <v/>
      </c>
      <c r="M8" s="38" t="str">
        <f t="shared" si="1"/>
        <v/>
      </c>
      <c r="N8" s="38">
        <f t="shared" si="1"/>
        <v>12.7</v>
      </c>
      <c r="O8" s="38" t="str">
        <f t="shared" si="1"/>
        <v/>
      </c>
      <c r="P8" s="38" t="str">
        <f t="shared" si="1"/>
        <v/>
      </c>
      <c r="Q8" s="38" t="str">
        <f t="shared" si="1"/>
        <v/>
      </c>
      <c r="R8" s="38" t="str">
        <f t="shared" si="1"/>
        <v/>
      </c>
      <c r="S8" s="39" t="str">
        <f t="shared" si="1"/>
        <v/>
      </c>
      <c r="U8" s="16">
        <f t="shared" si="2"/>
        <v>12.7</v>
      </c>
      <c r="V8" s="10" t="str">
        <f t="shared" si="2"/>
        <v/>
      </c>
    </row>
    <row r="9" spans="1:22" x14ac:dyDescent="0.25">
      <c r="A9" s="6" t="s">
        <v>18</v>
      </c>
      <c r="B9" s="9" t="s">
        <v>16</v>
      </c>
      <c r="C9" s="9" t="s">
        <v>57</v>
      </c>
      <c r="D9" s="9" t="s">
        <v>72</v>
      </c>
      <c r="E9" s="10">
        <v>13</v>
      </c>
      <c r="F9" s="24"/>
      <c r="G9" s="7" t="s">
        <v>58</v>
      </c>
      <c r="H9" s="9">
        <f t="shared" si="0"/>
        <v>6</v>
      </c>
      <c r="I9" s="10">
        <f>P35</f>
        <v>17.799999999999997</v>
      </c>
      <c r="K9" s="37" t="str">
        <f t="shared" si="1"/>
        <v/>
      </c>
      <c r="L9" s="38" t="str">
        <f t="shared" si="1"/>
        <v/>
      </c>
      <c r="M9" s="38" t="str">
        <f t="shared" si="1"/>
        <v/>
      </c>
      <c r="N9" s="38">
        <f t="shared" si="1"/>
        <v>13</v>
      </c>
      <c r="O9" s="38" t="str">
        <f t="shared" si="1"/>
        <v/>
      </c>
      <c r="P9" s="38" t="str">
        <f t="shared" si="1"/>
        <v/>
      </c>
      <c r="Q9" s="38" t="str">
        <f t="shared" si="1"/>
        <v/>
      </c>
      <c r="R9" s="38" t="str">
        <f t="shared" si="1"/>
        <v/>
      </c>
      <c r="S9" s="39" t="str">
        <f t="shared" si="1"/>
        <v/>
      </c>
      <c r="U9" s="16">
        <f t="shared" si="2"/>
        <v>13</v>
      </c>
      <c r="V9" s="10" t="str">
        <f t="shared" si="2"/>
        <v/>
      </c>
    </row>
    <row r="10" spans="1:22" x14ac:dyDescent="0.25">
      <c r="A10" s="6" t="s">
        <v>19</v>
      </c>
      <c r="B10" s="9" t="s">
        <v>16</v>
      </c>
      <c r="C10" s="9" t="s">
        <v>57</v>
      </c>
      <c r="D10" s="9" t="s">
        <v>72</v>
      </c>
      <c r="E10" s="10">
        <v>12.9</v>
      </c>
      <c r="F10" s="24"/>
      <c r="G10" s="7" t="s">
        <v>59</v>
      </c>
      <c r="H10" s="9">
        <f t="shared" si="0"/>
        <v>3</v>
      </c>
      <c r="I10" s="10">
        <f>Q35</f>
        <v>24.7</v>
      </c>
      <c r="K10" s="37" t="str">
        <f t="shared" si="1"/>
        <v/>
      </c>
      <c r="L10" s="38" t="str">
        <f t="shared" si="1"/>
        <v/>
      </c>
      <c r="M10" s="38" t="str">
        <f t="shared" si="1"/>
        <v/>
      </c>
      <c r="N10" s="38">
        <f t="shared" si="1"/>
        <v>12.9</v>
      </c>
      <c r="O10" s="38" t="str">
        <f t="shared" si="1"/>
        <v/>
      </c>
      <c r="P10" s="38" t="str">
        <f t="shared" si="1"/>
        <v/>
      </c>
      <c r="Q10" s="38" t="str">
        <f t="shared" si="1"/>
        <v/>
      </c>
      <c r="R10" s="38" t="str">
        <f t="shared" si="1"/>
        <v/>
      </c>
      <c r="S10" s="39" t="str">
        <f t="shared" si="1"/>
        <v/>
      </c>
      <c r="U10" s="16">
        <f t="shared" si="2"/>
        <v>12.9</v>
      </c>
      <c r="V10" s="10" t="str">
        <f t="shared" si="2"/>
        <v/>
      </c>
    </row>
    <row r="11" spans="1:22" x14ac:dyDescent="0.25">
      <c r="A11" s="6" t="s">
        <v>20</v>
      </c>
      <c r="B11" s="9" t="s">
        <v>21</v>
      </c>
      <c r="C11" s="9" t="s">
        <v>57</v>
      </c>
      <c r="D11" s="9" t="s">
        <v>72</v>
      </c>
      <c r="E11" s="10">
        <v>25.3</v>
      </c>
      <c r="F11" s="24"/>
      <c r="G11" s="7" t="s">
        <v>66</v>
      </c>
      <c r="H11" s="9">
        <f t="shared" si="0"/>
        <v>1</v>
      </c>
      <c r="I11" s="10">
        <f>R35</f>
        <v>166.8</v>
      </c>
      <c r="K11" s="37" t="str">
        <f t="shared" si="1"/>
        <v/>
      </c>
      <c r="L11" s="38" t="str">
        <f t="shared" si="1"/>
        <v/>
      </c>
      <c r="M11" s="38" t="str">
        <f t="shared" si="1"/>
        <v/>
      </c>
      <c r="N11" s="38">
        <f t="shared" si="1"/>
        <v>25.3</v>
      </c>
      <c r="O11" s="38" t="str">
        <f t="shared" si="1"/>
        <v/>
      </c>
      <c r="P11" s="38" t="str">
        <f t="shared" si="1"/>
        <v/>
      </c>
      <c r="Q11" s="38" t="str">
        <f t="shared" si="1"/>
        <v/>
      </c>
      <c r="R11" s="38" t="str">
        <f t="shared" si="1"/>
        <v/>
      </c>
      <c r="S11" s="39" t="str">
        <f t="shared" si="1"/>
        <v/>
      </c>
      <c r="U11" s="16">
        <f t="shared" si="2"/>
        <v>25.3</v>
      </c>
      <c r="V11" s="10" t="str">
        <f t="shared" si="2"/>
        <v/>
      </c>
    </row>
    <row r="12" spans="1:22" x14ac:dyDescent="0.25">
      <c r="A12" s="6" t="s">
        <v>22</v>
      </c>
      <c r="B12" s="9" t="s">
        <v>23</v>
      </c>
      <c r="C12" s="9" t="s">
        <v>60</v>
      </c>
      <c r="D12" s="9" t="s">
        <v>72</v>
      </c>
      <c r="E12" s="10">
        <v>8</v>
      </c>
      <c r="F12" s="24"/>
      <c r="G12" s="8" t="s">
        <v>64</v>
      </c>
      <c r="H12" s="11">
        <v>1</v>
      </c>
      <c r="I12" s="12">
        <f>S35</f>
        <v>100</v>
      </c>
      <c r="K12" s="37" t="str">
        <f t="shared" si="1"/>
        <v/>
      </c>
      <c r="L12" s="38" t="str">
        <f t="shared" si="1"/>
        <v/>
      </c>
      <c r="M12" s="38" t="str">
        <f t="shared" si="1"/>
        <v/>
      </c>
      <c r="N12" s="38" t="str">
        <f t="shared" si="1"/>
        <v/>
      </c>
      <c r="O12" s="38">
        <f t="shared" si="1"/>
        <v>8</v>
      </c>
      <c r="P12" s="38" t="str">
        <f t="shared" si="1"/>
        <v/>
      </c>
      <c r="Q12" s="38" t="str">
        <f t="shared" si="1"/>
        <v/>
      </c>
      <c r="R12" s="38" t="str">
        <f t="shared" si="1"/>
        <v/>
      </c>
      <c r="S12" s="39" t="str">
        <f t="shared" si="1"/>
        <v/>
      </c>
      <c r="U12" s="16">
        <f t="shared" si="2"/>
        <v>8</v>
      </c>
      <c r="V12" s="10" t="str">
        <f t="shared" si="2"/>
        <v/>
      </c>
    </row>
    <row r="13" spans="1:22" x14ac:dyDescent="0.25">
      <c r="A13" s="6" t="s">
        <v>24</v>
      </c>
      <c r="B13" s="9" t="s">
        <v>25</v>
      </c>
      <c r="C13" s="9" t="s">
        <v>56</v>
      </c>
      <c r="D13" s="9" t="s">
        <v>72</v>
      </c>
      <c r="E13" s="10">
        <v>25.7</v>
      </c>
      <c r="F13" s="24"/>
      <c r="G13" s="20" t="s">
        <v>63</v>
      </c>
      <c r="H13" s="23">
        <f>SUM(H4:H12)</f>
        <v>31</v>
      </c>
      <c r="I13" s="2">
        <f>SUM(I4:I12)</f>
        <v>732.5</v>
      </c>
      <c r="K13" s="37" t="str">
        <f t="shared" si="1"/>
        <v/>
      </c>
      <c r="L13" s="38" t="str">
        <f t="shared" si="1"/>
        <v/>
      </c>
      <c r="M13" s="38">
        <f t="shared" si="1"/>
        <v>25.7</v>
      </c>
      <c r="N13" s="38" t="str">
        <f t="shared" si="1"/>
        <v/>
      </c>
      <c r="O13" s="38" t="str">
        <f t="shared" si="1"/>
        <v/>
      </c>
      <c r="P13" s="38" t="str">
        <f t="shared" si="1"/>
        <v/>
      </c>
      <c r="Q13" s="38" t="str">
        <f t="shared" si="1"/>
        <v/>
      </c>
      <c r="R13" s="38" t="str">
        <f t="shared" si="1"/>
        <v/>
      </c>
      <c r="S13" s="39" t="str">
        <f t="shared" si="1"/>
        <v/>
      </c>
      <c r="U13" s="16">
        <f t="shared" si="2"/>
        <v>25.7</v>
      </c>
      <c r="V13" s="10" t="str">
        <f t="shared" si="2"/>
        <v/>
      </c>
    </row>
    <row r="14" spans="1:22" x14ac:dyDescent="0.25">
      <c r="A14" s="6" t="s">
        <v>26</v>
      </c>
      <c r="B14" s="9" t="s">
        <v>27</v>
      </c>
      <c r="C14" s="9" t="s">
        <v>58</v>
      </c>
      <c r="D14" s="9" t="s">
        <v>72</v>
      </c>
      <c r="E14" s="10">
        <v>4</v>
      </c>
      <c r="F14" s="24"/>
      <c r="G14" s="24"/>
      <c r="H14" s="24"/>
      <c r="I14" s="24"/>
      <c r="K14" s="37" t="str">
        <f t="shared" ref="K14:S23" si="3">IFERROR(VLOOKUP(K$3,$C14:$E14,3,FALSE),"")</f>
        <v/>
      </c>
      <c r="L14" s="38" t="str">
        <f t="shared" si="3"/>
        <v/>
      </c>
      <c r="M14" s="38" t="str">
        <f t="shared" si="3"/>
        <v/>
      </c>
      <c r="N14" s="38" t="str">
        <f t="shared" si="3"/>
        <v/>
      </c>
      <c r="O14" s="38" t="str">
        <f t="shared" si="3"/>
        <v/>
      </c>
      <c r="P14" s="38">
        <f t="shared" si="3"/>
        <v>4</v>
      </c>
      <c r="Q14" s="38" t="str">
        <f t="shared" si="3"/>
        <v/>
      </c>
      <c r="R14" s="38" t="str">
        <f t="shared" si="3"/>
        <v/>
      </c>
      <c r="S14" s="39" t="str">
        <f t="shared" si="3"/>
        <v/>
      </c>
      <c r="U14" s="16">
        <f t="shared" si="2"/>
        <v>4</v>
      </c>
      <c r="V14" s="10" t="str">
        <f t="shared" si="2"/>
        <v/>
      </c>
    </row>
    <row r="15" spans="1:22" x14ac:dyDescent="0.25">
      <c r="A15" s="6" t="s">
        <v>28</v>
      </c>
      <c r="B15" s="9" t="s">
        <v>12</v>
      </c>
      <c r="C15" s="9" t="s">
        <v>58</v>
      </c>
      <c r="D15" s="9" t="s">
        <v>72</v>
      </c>
      <c r="E15" s="10">
        <v>1.8</v>
      </c>
      <c r="F15" s="24"/>
      <c r="G15" s="3" t="s">
        <v>53</v>
      </c>
      <c r="H15" s="4" t="s">
        <v>61</v>
      </c>
      <c r="I15" s="5" t="s">
        <v>62</v>
      </c>
      <c r="K15" s="37" t="str">
        <f t="shared" si="3"/>
        <v/>
      </c>
      <c r="L15" s="38" t="str">
        <f t="shared" si="3"/>
        <v/>
      </c>
      <c r="M15" s="38" t="str">
        <f t="shared" si="3"/>
        <v/>
      </c>
      <c r="N15" s="38" t="str">
        <f t="shared" si="3"/>
        <v/>
      </c>
      <c r="O15" s="38" t="str">
        <f t="shared" si="3"/>
        <v/>
      </c>
      <c r="P15" s="38">
        <f t="shared" si="3"/>
        <v>1.8</v>
      </c>
      <c r="Q15" s="38" t="str">
        <f t="shared" si="3"/>
        <v/>
      </c>
      <c r="R15" s="38" t="str">
        <f t="shared" si="3"/>
        <v/>
      </c>
      <c r="S15" s="39" t="str">
        <f t="shared" si="3"/>
        <v/>
      </c>
      <c r="U15" s="16">
        <f t="shared" si="2"/>
        <v>1.8</v>
      </c>
      <c r="V15" s="10" t="str">
        <f t="shared" si="2"/>
        <v/>
      </c>
    </row>
    <row r="16" spans="1:22" x14ac:dyDescent="0.25">
      <c r="A16" s="6" t="s">
        <v>29</v>
      </c>
      <c r="B16" s="9" t="s">
        <v>30</v>
      </c>
      <c r="C16" s="9" t="s">
        <v>56</v>
      </c>
      <c r="D16" s="9" t="s">
        <v>72</v>
      </c>
      <c r="E16" s="10">
        <v>59.5</v>
      </c>
      <c r="F16" s="24"/>
      <c r="G16" s="8" t="s">
        <v>72</v>
      </c>
      <c r="H16" s="11">
        <f>COUNTIF($D$4:$D$34,G16)</f>
        <v>29</v>
      </c>
      <c r="I16" s="12">
        <f>U35</f>
        <v>544</v>
      </c>
      <c r="K16" s="37" t="str">
        <f t="shared" si="3"/>
        <v/>
      </c>
      <c r="L16" s="38" t="str">
        <f t="shared" si="3"/>
        <v/>
      </c>
      <c r="M16" s="38">
        <f t="shared" si="3"/>
        <v>59.5</v>
      </c>
      <c r="N16" s="38" t="str">
        <f t="shared" si="3"/>
        <v/>
      </c>
      <c r="O16" s="38" t="str">
        <f t="shared" si="3"/>
        <v/>
      </c>
      <c r="P16" s="38" t="str">
        <f t="shared" si="3"/>
        <v/>
      </c>
      <c r="Q16" s="38" t="str">
        <f t="shared" si="3"/>
        <v/>
      </c>
      <c r="R16" s="38" t="str">
        <f t="shared" si="3"/>
        <v/>
      </c>
      <c r="S16" s="39" t="str">
        <f t="shared" si="3"/>
        <v/>
      </c>
      <c r="U16" s="16">
        <f t="shared" si="2"/>
        <v>59.5</v>
      </c>
      <c r="V16" s="10" t="str">
        <f t="shared" si="2"/>
        <v/>
      </c>
    </row>
    <row r="17" spans="1:22" x14ac:dyDescent="0.25">
      <c r="A17" s="6" t="s">
        <v>31</v>
      </c>
      <c r="B17" s="9" t="s">
        <v>32</v>
      </c>
      <c r="C17" s="9" t="s">
        <v>59</v>
      </c>
      <c r="D17" s="9" t="s">
        <v>72</v>
      </c>
      <c r="E17" s="10">
        <v>6.3</v>
      </c>
      <c r="F17" s="24"/>
      <c r="G17" s="8" t="s">
        <v>71</v>
      </c>
      <c r="H17" s="11">
        <f>COUNTIF($D$4:$D$34,G17)</f>
        <v>2</v>
      </c>
      <c r="I17" s="12">
        <f>V35</f>
        <v>188.5</v>
      </c>
      <c r="K17" s="37" t="str">
        <f t="shared" si="3"/>
        <v/>
      </c>
      <c r="L17" s="38" t="str">
        <f t="shared" si="3"/>
        <v/>
      </c>
      <c r="M17" s="38" t="str">
        <f t="shared" si="3"/>
        <v/>
      </c>
      <c r="N17" s="38" t="str">
        <f t="shared" si="3"/>
        <v/>
      </c>
      <c r="O17" s="38" t="str">
        <f t="shared" si="3"/>
        <v/>
      </c>
      <c r="P17" s="38" t="str">
        <f t="shared" si="3"/>
        <v/>
      </c>
      <c r="Q17" s="38">
        <f t="shared" si="3"/>
        <v>6.3</v>
      </c>
      <c r="R17" s="38" t="str">
        <f t="shared" si="3"/>
        <v/>
      </c>
      <c r="S17" s="39" t="str">
        <f t="shared" si="3"/>
        <v/>
      </c>
      <c r="U17" s="16">
        <f t="shared" si="2"/>
        <v>6.3</v>
      </c>
      <c r="V17" s="10" t="str">
        <f t="shared" si="2"/>
        <v/>
      </c>
    </row>
    <row r="18" spans="1:22" x14ac:dyDescent="0.25">
      <c r="A18" s="6" t="s">
        <v>33</v>
      </c>
      <c r="B18" s="9" t="s">
        <v>34</v>
      </c>
      <c r="C18" s="9" t="s">
        <v>59</v>
      </c>
      <c r="D18" s="9" t="s">
        <v>72</v>
      </c>
      <c r="E18" s="10">
        <v>6.6</v>
      </c>
      <c r="F18" s="24"/>
      <c r="G18" s="20" t="s">
        <v>63</v>
      </c>
      <c r="H18" s="23">
        <f>SUM(H16:H17)</f>
        <v>31</v>
      </c>
      <c r="I18" s="2">
        <f>SUM(I16:I17)</f>
        <v>732.5</v>
      </c>
      <c r="K18" s="37" t="str">
        <f t="shared" si="3"/>
        <v/>
      </c>
      <c r="L18" s="38" t="str">
        <f t="shared" si="3"/>
        <v/>
      </c>
      <c r="M18" s="38" t="str">
        <f t="shared" si="3"/>
        <v/>
      </c>
      <c r="N18" s="38" t="str">
        <f t="shared" si="3"/>
        <v/>
      </c>
      <c r="O18" s="38" t="str">
        <f t="shared" si="3"/>
        <v/>
      </c>
      <c r="P18" s="38" t="str">
        <f t="shared" si="3"/>
        <v/>
      </c>
      <c r="Q18" s="38">
        <f t="shared" si="3"/>
        <v>6.6</v>
      </c>
      <c r="R18" s="38" t="str">
        <f t="shared" si="3"/>
        <v/>
      </c>
      <c r="S18" s="39" t="str">
        <f t="shared" si="3"/>
        <v/>
      </c>
      <c r="U18" s="16">
        <f t="shared" si="2"/>
        <v>6.6</v>
      </c>
      <c r="V18" s="10" t="str">
        <f t="shared" si="2"/>
        <v/>
      </c>
    </row>
    <row r="19" spans="1:22" x14ac:dyDescent="0.25">
      <c r="A19" s="6" t="s">
        <v>35</v>
      </c>
      <c r="B19" s="9" t="s">
        <v>36</v>
      </c>
      <c r="C19" s="9" t="s">
        <v>59</v>
      </c>
      <c r="D19" s="9" t="s">
        <v>72</v>
      </c>
      <c r="E19" s="10">
        <v>11.8</v>
      </c>
      <c r="F19" s="24"/>
      <c r="G19" s="24"/>
      <c r="H19" s="24"/>
      <c r="I19" s="24"/>
      <c r="K19" s="37" t="str">
        <f t="shared" si="3"/>
        <v/>
      </c>
      <c r="L19" s="38" t="str">
        <f t="shared" si="3"/>
        <v/>
      </c>
      <c r="M19" s="38" t="str">
        <f t="shared" si="3"/>
        <v/>
      </c>
      <c r="N19" s="38" t="str">
        <f t="shared" si="3"/>
        <v/>
      </c>
      <c r="O19" s="38" t="str">
        <f t="shared" si="3"/>
        <v/>
      </c>
      <c r="P19" s="38" t="str">
        <f t="shared" si="3"/>
        <v/>
      </c>
      <c r="Q19" s="38">
        <f t="shared" si="3"/>
        <v>11.8</v>
      </c>
      <c r="R19" s="38" t="str">
        <f t="shared" si="3"/>
        <v/>
      </c>
      <c r="S19" s="39" t="str">
        <f t="shared" si="3"/>
        <v/>
      </c>
      <c r="U19" s="16">
        <f t="shared" si="2"/>
        <v>11.8</v>
      </c>
      <c r="V19" s="10" t="str">
        <f t="shared" si="2"/>
        <v/>
      </c>
    </row>
    <row r="20" spans="1:22" x14ac:dyDescent="0.25">
      <c r="A20" s="6" t="s">
        <v>37</v>
      </c>
      <c r="B20" s="9" t="s">
        <v>16</v>
      </c>
      <c r="C20" s="9" t="s">
        <v>57</v>
      </c>
      <c r="D20" s="9" t="s">
        <v>72</v>
      </c>
      <c r="E20" s="10">
        <v>12</v>
      </c>
      <c r="F20" s="24"/>
      <c r="G20" s="24"/>
      <c r="H20" s="24"/>
      <c r="I20" s="24"/>
      <c r="K20" s="37" t="str">
        <f t="shared" si="3"/>
        <v/>
      </c>
      <c r="L20" s="38" t="str">
        <f t="shared" si="3"/>
        <v/>
      </c>
      <c r="M20" s="38" t="str">
        <f t="shared" si="3"/>
        <v/>
      </c>
      <c r="N20" s="38">
        <f t="shared" si="3"/>
        <v>12</v>
      </c>
      <c r="O20" s="38" t="str">
        <f t="shared" si="3"/>
        <v/>
      </c>
      <c r="P20" s="38" t="str">
        <f t="shared" si="3"/>
        <v/>
      </c>
      <c r="Q20" s="38" t="str">
        <f t="shared" si="3"/>
        <v/>
      </c>
      <c r="R20" s="38" t="str">
        <f t="shared" si="3"/>
        <v/>
      </c>
      <c r="S20" s="39" t="str">
        <f t="shared" si="3"/>
        <v/>
      </c>
      <c r="U20" s="16">
        <f t="shared" si="2"/>
        <v>12</v>
      </c>
      <c r="V20" s="10" t="str">
        <f t="shared" si="2"/>
        <v/>
      </c>
    </row>
    <row r="21" spans="1:22" x14ac:dyDescent="0.25">
      <c r="A21" s="6" t="s">
        <v>38</v>
      </c>
      <c r="B21" s="9" t="s">
        <v>16</v>
      </c>
      <c r="C21" s="9" t="s">
        <v>57</v>
      </c>
      <c r="D21" s="9" t="s">
        <v>72</v>
      </c>
      <c r="E21" s="10">
        <v>12.1</v>
      </c>
      <c r="F21" s="24"/>
      <c r="G21" s="24"/>
      <c r="H21" s="24"/>
      <c r="I21" s="24"/>
      <c r="K21" s="37" t="str">
        <f t="shared" si="3"/>
        <v/>
      </c>
      <c r="L21" s="38" t="str">
        <f t="shared" si="3"/>
        <v/>
      </c>
      <c r="M21" s="38" t="str">
        <f t="shared" si="3"/>
        <v/>
      </c>
      <c r="N21" s="38">
        <f t="shared" si="3"/>
        <v>12.1</v>
      </c>
      <c r="O21" s="38" t="str">
        <f t="shared" si="3"/>
        <v/>
      </c>
      <c r="P21" s="38" t="str">
        <f t="shared" si="3"/>
        <v/>
      </c>
      <c r="Q21" s="38" t="str">
        <f t="shared" si="3"/>
        <v/>
      </c>
      <c r="R21" s="38" t="str">
        <f t="shared" si="3"/>
        <v/>
      </c>
      <c r="S21" s="39" t="str">
        <f t="shared" si="3"/>
        <v/>
      </c>
      <c r="U21" s="16">
        <f t="shared" si="2"/>
        <v>12.1</v>
      </c>
      <c r="V21" s="10" t="str">
        <f t="shared" si="2"/>
        <v/>
      </c>
    </row>
    <row r="22" spans="1:22" x14ac:dyDescent="0.25">
      <c r="A22" s="6" t="s">
        <v>39</v>
      </c>
      <c r="B22" s="9" t="s">
        <v>16</v>
      </c>
      <c r="C22" s="9" t="s">
        <v>57</v>
      </c>
      <c r="D22" s="9" t="s">
        <v>72</v>
      </c>
      <c r="E22" s="10">
        <v>15.6</v>
      </c>
      <c r="F22" s="24"/>
      <c r="G22" s="24"/>
      <c r="H22" s="24"/>
      <c r="I22" s="24"/>
      <c r="K22" s="37" t="str">
        <f t="shared" si="3"/>
        <v/>
      </c>
      <c r="L22" s="38" t="str">
        <f t="shared" si="3"/>
        <v/>
      </c>
      <c r="M22" s="38" t="str">
        <f t="shared" si="3"/>
        <v/>
      </c>
      <c r="N22" s="38">
        <f t="shared" si="3"/>
        <v>15.6</v>
      </c>
      <c r="O22" s="38" t="str">
        <f t="shared" si="3"/>
        <v/>
      </c>
      <c r="P22" s="38" t="str">
        <f t="shared" si="3"/>
        <v/>
      </c>
      <c r="Q22" s="38" t="str">
        <f t="shared" si="3"/>
        <v/>
      </c>
      <c r="R22" s="38" t="str">
        <f t="shared" si="3"/>
        <v/>
      </c>
      <c r="S22" s="39" t="str">
        <f t="shared" si="3"/>
        <v/>
      </c>
      <c r="U22" s="16">
        <f t="shared" si="2"/>
        <v>15.6</v>
      </c>
      <c r="V22" s="10" t="str">
        <f t="shared" si="2"/>
        <v/>
      </c>
    </row>
    <row r="23" spans="1:22" x14ac:dyDescent="0.25">
      <c r="A23" s="6" t="s">
        <v>40</v>
      </c>
      <c r="B23" s="9" t="s">
        <v>12</v>
      </c>
      <c r="C23" s="9" t="s">
        <v>58</v>
      </c>
      <c r="D23" s="9" t="s">
        <v>72</v>
      </c>
      <c r="E23" s="10">
        <v>1.9</v>
      </c>
      <c r="F23" s="24"/>
      <c r="G23" s="24"/>
      <c r="H23" s="24"/>
      <c r="I23" s="24"/>
      <c r="K23" s="37" t="str">
        <f t="shared" si="3"/>
        <v/>
      </c>
      <c r="L23" s="38" t="str">
        <f t="shared" si="3"/>
        <v/>
      </c>
      <c r="M23" s="38" t="str">
        <f t="shared" si="3"/>
        <v/>
      </c>
      <c r="N23" s="38" t="str">
        <f t="shared" si="3"/>
        <v/>
      </c>
      <c r="O23" s="38" t="str">
        <f t="shared" si="3"/>
        <v/>
      </c>
      <c r="P23" s="38">
        <f t="shared" si="3"/>
        <v>1.9</v>
      </c>
      <c r="Q23" s="38" t="str">
        <f t="shared" si="3"/>
        <v/>
      </c>
      <c r="R23" s="38" t="str">
        <f t="shared" si="3"/>
        <v/>
      </c>
      <c r="S23" s="39" t="str">
        <f t="shared" si="3"/>
        <v/>
      </c>
      <c r="U23" s="16">
        <f t="shared" si="2"/>
        <v>1.9</v>
      </c>
      <c r="V23" s="10" t="str">
        <f t="shared" si="2"/>
        <v/>
      </c>
    </row>
    <row r="24" spans="1:22" x14ac:dyDescent="0.25">
      <c r="A24" s="6" t="s">
        <v>41</v>
      </c>
      <c r="B24" s="9" t="s">
        <v>27</v>
      </c>
      <c r="C24" s="9" t="s">
        <v>58</v>
      </c>
      <c r="D24" s="9" t="s">
        <v>72</v>
      </c>
      <c r="E24" s="10">
        <v>3.5</v>
      </c>
      <c r="F24" s="24"/>
      <c r="G24" s="24"/>
      <c r="H24" s="24"/>
      <c r="I24" s="24"/>
      <c r="K24" s="37" t="str">
        <f t="shared" ref="K24:S34" si="4">IFERROR(VLOOKUP(K$3,$C24:$E24,3,FALSE),"")</f>
        <v/>
      </c>
      <c r="L24" s="38" t="str">
        <f t="shared" si="4"/>
        <v/>
      </c>
      <c r="M24" s="38" t="str">
        <f t="shared" si="4"/>
        <v/>
      </c>
      <c r="N24" s="38" t="str">
        <f t="shared" si="4"/>
        <v/>
      </c>
      <c r="O24" s="38" t="str">
        <f t="shared" si="4"/>
        <v/>
      </c>
      <c r="P24" s="38">
        <f t="shared" si="4"/>
        <v>3.5</v>
      </c>
      <c r="Q24" s="38" t="str">
        <f t="shared" si="4"/>
        <v/>
      </c>
      <c r="R24" s="38" t="str">
        <f t="shared" si="4"/>
        <v/>
      </c>
      <c r="S24" s="39" t="str">
        <f t="shared" si="4"/>
        <v/>
      </c>
      <c r="U24" s="16">
        <f t="shared" si="2"/>
        <v>3.5</v>
      </c>
      <c r="V24" s="10" t="str">
        <f t="shared" si="2"/>
        <v/>
      </c>
    </row>
    <row r="25" spans="1:22" x14ac:dyDescent="0.25">
      <c r="A25" s="6" t="s">
        <v>42</v>
      </c>
      <c r="B25" s="9" t="s">
        <v>43</v>
      </c>
      <c r="C25" s="9" t="s">
        <v>56</v>
      </c>
      <c r="D25" s="9" t="s">
        <v>72</v>
      </c>
      <c r="E25" s="10">
        <v>31.3</v>
      </c>
      <c r="F25" s="24"/>
      <c r="G25" s="24"/>
      <c r="H25" s="24"/>
      <c r="I25" s="24"/>
      <c r="K25" s="37" t="str">
        <f t="shared" si="4"/>
        <v/>
      </c>
      <c r="L25" s="38" t="str">
        <f t="shared" si="4"/>
        <v/>
      </c>
      <c r="M25" s="38">
        <f t="shared" si="4"/>
        <v>31.3</v>
      </c>
      <c r="N25" s="38" t="str">
        <f t="shared" si="4"/>
        <v/>
      </c>
      <c r="O25" s="38" t="str">
        <f t="shared" si="4"/>
        <v/>
      </c>
      <c r="P25" s="38" t="str">
        <f t="shared" si="4"/>
        <v/>
      </c>
      <c r="Q25" s="38" t="str">
        <f t="shared" si="4"/>
        <v/>
      </c>
      <c r="R25" s="38" t="str">
        <f t="shared" si="4"/>
        <v/>
      </c>
      <c r="S25" s="39" t="str">
        <f t="shared" si="4"/>
        <v/>
      </c>
      <c r="U25" s="16">
        <f t="shared" si="2"/>
        <v>31.3</v>
      </c>
      <c r="V25" s="10" t="str">
        <f t="shared" si="2"/>
        <v/>
      </c>
    </row>
    <row r="26" spans="1:22" x14ac:dyDescent="0.25">
      <c r="A26" s="6" t="s">
        <v>44</v>
      </c>
      <c r="B26" s="9" t="s">
        <v>45</v>
      </c>
      <c r="C26" s="9" t="s">
        <v>57</v>
      </c>
      <c r="D26" s="9" t="s">
        <v>72</v>
      </c>
      <c r="E26" s="10">
        <v>21.9</v>
      </c>
      <c r="F26" s="24"/>
      <c r="G26" s="24"/>
      <c r="H26" s="24"/>
      <c r="I26" s="24"/>
      <c r="K26" s="37" t="str">
        <f t="shared" si="4"/>
        <v/>
      </c>
      <c r="L26" s="38" t="str">
        <f t="shared" si="4"/>
        <v/>
      </c>
      <c r="M26" s="38" t="str">
        <f t="shared" si="4"/>
        <v/>
      </c>
      <c r="N26" s="38">
        <f t="shared" si="4"/>
        <v>21.9</v>
      </c>
      <c r="O26" s="38" t="str">
        <f t="shared" si="4"/>
        <v/>
      </c>
      <c r="P26" s="38" t="str">
        <f t="shared" si="4"/>
        <v/>
      </c>
      <c r="Q26" s="38" t="str">
        <f t="shared" si="4"/>
        <v/>
      </c>
      <c r="R26" s="38" t="str">
        <f t="shared" si="4"/>
        <v/>
      </c>
      <c r="S26" s="39" t="str">
        <f t="shared" si="4"/>
        <v/>
      </c>
      <c r="U26" s="16">
        <f t="shared" si="2"/>
        <v>21.9</v>
      </c>
      <c r="V26" s="10" t="str">
        <f t="shared" si="2"/>
        <v/>
      </c>
    </row>
    <row r="27" spans="1:22" x14ac:dyDescent="0.25">
      <c r="A27" s="6" t="s">
        <v>46</v>
      </c>
      <c r="B27" s="9" t="s">
        <v>47</v>
      </c>
      <c r="C27" s="9" t="s">
        <v>56</v>
      </c>
      <c r="D27" s="9" t="s">
        <v>72</v>
      </c>
      <c r="E27" s="10">
        <v>31.2</v>
      </c>
      <c r="F27" s="24"/>
      <c r="G27" s="24"/>
      <c r="H27" s="24"/>
      <c r="I27" s="24"/>
      <c r="K27" s="37" t="str">
        <f t="shared" si="4"/>
        <v/>
      </c>
      <c r="L27" s="38" t="str">
        <f t="shared" si="4"/>
        <v/>
      </c>
      <c r="M27" s="38">
        <f t="shared" si="4"/>
        <v>31.2</v>
      </c>
      <c r="N27" s="38" t="str">
        <f t="shared" si="4"/>
        <v/>
      </c>
      <c r="O27" s="38" t="str">
        <f t="shared" si="4"/>
        <v/>
      </c>
      <c r="P27" s="38" t="str">
        <f t="shared" si="4"/>
        <v/>
      </c>
      <c r="Q27" s="38" t="str">
        <f t="shared" si="4"/>
        <v/>
      </c>
      <c r="R27" s="38" t="str">
        <f t="shared" si="4"/>
        <v/>
      </c>
      <c r="S27" s="39" t="str">
        <f t="shared" si="4"/>
        <v/>
      </c>
      <c r="U27" s="16">
        <f t="shared" si="2"/>
        <v>31.2</v>
      </c>
      <c r="V27" s="10" t="str">
        <f t="shared" si="2"/>
        <v/>
      </c>
    </row>
    <row r="28" spans="1:22" x14ac:dyDescent="0.25">
      <c r="A28" s="6" t="s">
        <v>48</v>
      </c>
      <c r="B28" s="9" t="s">
        <v>49</v>
      </c>
      <c r="C28" s="9" t="s">
        <v>58</v>
      </c>
      <c r="D28" s="9" t="s">
        <v>72</v>
      </c>
      <c r="E28" s="10">
        <v>3.7</v>
      </c>
      <c r="F28" s="24"/>
      <c r="G28" s="24"/>
      <c r="H28" s="24"/>
      <c r="I28" s="24"/>
      <c r="K28" s="37" t="str">
        <f t="shared" si="4"/>
        <v/>
      </c>
      <c r="L28" s="38" t="str">
        <f t="shared" si="4"/>
        <v/>
      </c>
      <c r="M28" s="38" t="str">
        <f t="shared" si="4"/>
        <v/>
      </c>
      <c r="N28" s="38" t="str">
        <f t="shared" si="4"/>
        <v/>
      </c>
      <c r="O28" s="38" t="str">
        <f t="shared" si="4"/>
        <v/>
      </c>
      <c r="P28" s="38">
        <f t="shared" si="4"/>
        <v>3.7</v>
      </c>
      <c r="Q28" s="38" t="str">
        <f t="shared" si="4"/>
        <v/>
      </c>
      <c r="R28" s="38" t="str">
        <f t="shared" si="4"/>
        <v/>
      </c>
      <c r="S28" s="39" t="str">
        <f t="shared" si="4"/>
        <v/>
      </c>
      <c r="U28" s="16">
        <f t="shared" si="2"/>
        <v>3.7</v>
      </c>
      <c r="V28" s="10" t="str">
        <f t="shared" si="2"/>
        <v/>
      </c>
    </row>
    <row r="29" spans="1:22" x14ac:dyDescent="0.25">
      <c r="A29" s="6" t="s">
        <v>50</v>
      </c>
      <c r="B29" s="9" t="s">
        <v>4</v>
      </c>
      <c r="C29" s="9" t="s">
        <v>58</v>
      </c>
      <c r="D29" s="9" t="s">
        <v>72</v>
      </c>
      <c r="E29" s="10">
        <v>2.9</v>
      </c>
      <c r="F29" s="24"/>
      <c r="G29" s="24"/>
      <c r="H29" s="24"/>
      <c r="I29" s="24"/>
      <c r="K29" s="37" t="str">
        <f t="shared" si="4"/>
        <v/>
      </c>
      <c r="L29" s="38" t="str">
        <f t="shared" si="4"/>
        <v/>
      </c>
      <c r="M29" s="38" t="str">
        <f t="shared" si="4"/>
        <v/>
      </c>
      <c r="N29" s="38" t="str">
        <f t="shared" si="4"/>
        <v/>
      </c>
      <c r="O29" s="38" t="str">
        <f t="shared" si="4"/>
        <v/>
      </c>
      <c r="P29" s="38">
        <f t="shared" si="4"/>
        <v>2.9</v>
      </c>
      <c r="Q29" s="38" t="str">
        <f t="shared" si="4"/>
        <v/>
      </c>
      <c r="R29" s="38" t="str">
        <f t="shared" si="4"/>
        <v/>
      </c>
      <c r="S29" s="39" t="str">
        <f t="shared" si="4"/>
        <v/>
      </c>
      <c r="U29" s="16">
        <f t="shared" si="2"/>
        <v>2.9</v>
      </c>
      <c r="V29" s="10" t="str">
        <f t="shared" si="2"/>
        <v/>
      </c>
    </row>
    <row r="30" spans="1:22" x14ac:dyDescent="0.25">
      <c r="A30" s="6" t="s">
        <v>11</v>
      </c>
      <c r="B30" s="9" t="s">
        <v>65</v>
      </c>
      <c r="C30" s="9" t="s">
        <v>66</v>
      </c>
      <c r="D30" s="9" t="s">
        <v>71</v>
      </c>
      <c r="E30" s="10">
        <v>166.8</v>
      </c>
      <c r="F30" s="24"/>
      <c r="G30" s="24"/>
      <c r="H30" s="24"/>
      <c r="I30" s="24"/>
      <c r="K30" s="37" t="str">
        <f t="shared" si="4"/>
        <v/>
      </c>
      <c r="L30" s="38" t="str">
        <f t="shared" si="4"/>
        <v/>
      </c>
      <c r="M30" s="38" t="str">
        <f t="shared" si="4"/>
        <v/>
      </c>
      <c r="N30" s="38" t="str">
        <f t="shared" si="4"/>
        <v/>
      </c>
      <c r="O30" s="38" t="str">
        <f t="shared" si="4"/>
        <v/>
      </c>
      <c r="P30" s="38" t="str">
        <f t="shared" si="4"/>
        <v/>
      </c>
      <c r="Q30" s="38" t="str">
        <f t="shared" si="4"/>
        <v/>
      </c>
      <c r="R30" s="38">
        <f t="shared" si="4"/>
        <v>166.8</v>
      </c>
      <c r="S30" s="39" t="str">
        <f t="shared" si="4"/>
        <v/>
      </c>
      <c r="U30" s="16" t="str">
        <f t="shared" si="2"/>
        <v/>
      </c>
      <c r="V30" s="10">
        <f t="shared" si="2"/>
        <v>166.8</v>
      </c>
    </row>
    <row r="31" spans="1:22" x14ac:dyDescent="0.25">
      <c r="A31" s="6" t="s">
        <v>5</v>
      </c>
      <c r="B31" s="9" t="s">
        <v>67</v>
      </c>
      <c r="C31" s="9" t="s">
        <v>57</v>
      </c>
      <c r="D31" s="9" t="s">
        <v>72</v>
      </c>
      <c r="E31" s="10">
        <v>11.2</v>
      </c>
      <c r="F31" s="24"/>
      <c r="G31" s="24"/>
      <c r="H31" s="24"/>
      <c r="I31" s="24"/>
      <c r="K31" s="37" t="str">
        <f t="shared" si="4"/>
        <v/>
      </c>
      <c r="L31" s="38" t="str">
        <f t="shared" si="4"/>
        <v/>
      </c>
      <c r="M31" s="38" t="str">
        <f t="shared" si="4"/>
        <v/>
      </c>
      <c r="N31" s="38">
        <f t="shared" si="4"/>
        <v>11.2</v>
      </c>
      <c r="O31" s="38" t="str">
        <f t="shared" si="4"/>
        <v/>
      </c>
      <c r="P31" s="38" t="str">
        <f t="shared" si="4"/>
        <v/>
      </c>
      <c r="Q31" s="38" t="str">
        <f t="shared" si="4"/>
        <v/>
      </c>
      <c r="R31" s="38" t="str">
        <f t="shared" si="4"/>
        <v/>
      </c>
      <c r="S31" s="39" t="str">
        <f t="shared" si="4"/>
        <v/>
      </c>
      <c r="U31" s="16">
        <f t="shared" si="2"/>
        <v>11.2</v>
      </c>
      <c r="V31" s="10" t="str">
        <f t="shared" si="2"/>
        <v/>
      </c>
    </row>
    <row r="32" spans="1:22" x14ac:dyDescent="0.25">
      <c r="A32" s="6" t="s">
        <v>6</v>
      </c>
      <c r="B32" s="9" t="s">
        <v>68</v>
      </c>
      <c r="C32" s="9" t="s">
        <v>57</v>
      </c>
      <c r="D32" s="9" t="s">
        <v>72</v>
      </c>
      <c r="E32" s="10">
        <v>8.3000000000000007</v>
      </c>
      <c r="F32" s="24"/>
      <c r="G32" s="24"/>
      <c r="H32" s="24"/>
      <c r="I32" s="24"/>
      <c r="K32" s="37" t="str">
        <f t="shared" si="4"/>
        <v/>
      </c>
      <c r="L32" s="38" t="str">
        <f t="shared" si="4"/>
        <v/>
      </c>
      <c r="M32" s="38" t="str">
        <f t="shared" si="4"/>
        <v/>
      </c>
      <c r="N32" s="38">
        <f t="shared" si="4"/>
        <v>8.3000000000000007</v>
      </c>
      <c r="O32" s="38" t="str">
        <f t="shared" si="4"/>
        <v/>
      </c>
      <c r="P32" s="38" t="str">
        <f t="shared" si="4"/>
        <v/>
      </c>
      <c r="Q32" s="38" t="str">
        <f t="shared" si="4"/>
        <v/>
      </c>
      <c r="R32" s="38" t="str">
        <f t="shared" si="4"/>
        <v/>
      </c>
      <c r="S32" s="39" t="str">
        <f t="shared" si="4"/>
        <v/>
      </c>
      <c r="U32" s="16">
        <f t="shared" si="2"/>
        <v>8.3000000000000007</v>
      </c>
      <c r="V32" s="10" t="str">
        <f t="shared" si="2"/>
        <v/>
      </c>
    </row>
    <row r="33" spans="1:22" x14ac:dyDescent="0.25">
      <c r="A33" s="6" t="s">
        <v>3</v>
      </c>
      <c r="B33" s="9" t="s">
        <v>69</v>
      </c>
      <c r="C33" s="9" t="s">
        <v>64</v>
      </c>
      <c r="D33" s="9" t="s">
        <v>72</v>
      </c>
      <c r="E33" s="10">
        <v>100</v>
      </c>
      <c r="F33" s="24"/>
      <c r="G33" s="24"/>
      <c r="H33" s="24"/>
      <c r="I33" s="24"/>
      <c r="K33" s="37" t="str">
        <f t="shared" si="4"/>
        <v/>
      </c>
      <c r="L33" s="38" t="str">
        <f t="shared" si="4"/>
        <v/>
      </c>
      <c r="M33" s="38" t="str">
        <f t="shared" si="4"/>
        <v/>
      </c>
      <c r="N33" s="38" t="str">
        <f t="shared" si="4"/>
        <v/>
      </c>
      <c r="O33" s="38" t="str">
        <f t="shared" si="4"/>
        <v/>
      </c>
      <c r="P33" s="38" t="str">
        <f t="shared" si="4"/>
        <v/>
      </c>
      <c r="Q33" s="38" t="str">
        <f t="shared" si="4"/>
        <v/>
      </c>
      <c r="R33" s="38" t="str">
        <f t="shared" si="4"/>
        <v/>
      </c>
      <c r="S33" s="39">
        <f t="shared" si="4"/>
        <v>100</v>
      </c>
      <c r="U33" s="16">
        <f t="shared" si="2"/>
        <v>100</v>
      </c>
      <c r="V33" s="10" t="str">
        <f t="shared" si="2"/>
        <v/>
      </c>
    </row>
    <row r="34" spans="1:22" x14ac:dyDescent="0.25">
      <c r="A34" s="33" t="s">
        <v>51</v>
      </c>
      <c r="B34" s="11" t="s">
        <v>52</v>
      </c>
      <c r="C34" s="11" t="s">
        <v>57</v>
      </c>
      <c r="D34" s="11" t="s">
        <v>72</v>
      </c>
      <c r="E34" s="12">
        <v>28.5</v>
      </c>
      <c r="F34" s="24"/>
      <c r="G34" s="24"/>
      <c r="H34" s="24"/>
      <c r="I34" s="24"/>
      <c r="K34" s="40" t="str">
        <f t="shared" si="4"/>
        <v/>
      </c>
      <c r="L34" s="41" t="str">
        <f t="shared" si="4"/>
        <v/>
      </c>
      <c r="M34" s="41" t="str">
        <f t="shared" si="4"/>
        <v/>
      </c>
      <c r="N34" s="41">
        <f t="shared" si="4"/>
        <v>28.5</v>
      </c>
      <c r="O34" s="41" t="str">
        <f t="shared" si="4"/>
        <v/>
      </c>
      <c r="P34" s="41" t="str">
        <f t="shared" si="4"/>
        <v/>
      </c>
      <c r="Q34" s="41" t="str">
        <f t="shared" si="4"/>
        <v/>
      </c>
      <c r="R34" s="41" t="str">
        <f t="shared" si="4"/>
        <v/>
      </c>
      <c r="S34" s="42" t="str">
        <f t="shared" si="4"/>
        <v/>
      </c>
      <c r="U34" s="31">
        <f t="shared" si="2"/>
        <v>28.5</v>
      </c>
      <c r="V34" s="12" t="str">
        <f t="shared" si="2"/>
        <v/>
      </c>
    </row>
    <row r="35" spans="1:22" s="1" customFormat="1" x14ac:dyDescent="0.25">
      <c r="A35" s="20" t="s">
        <v>63</v>
      </c>
      <c r="B35" s="21"/>
      <c r="C35" s="21"/>
      <c r="D35" s="21"/>
      <c r="E35" s="22">
        <f>SUM(E4:E34)</f>
        <v>732.5</v>
      </c>
      <c r="F35" s="25"/>
      <c r="G35" s="24"/>
      <c r="H35" s="24"/>
      <c r="I35" s="43">
        <v>44546</v>
      </c>
      <c r="K35" s="17">
        <f t="shared" ref="K35:S35" si="5">SUM(K4:K34)</f>
        <v>21.7</v>
      </c>
      <c r="L35" s="18">
        <f t="shared" si="5"/>
        <v>29.8</v>
      </c>
      <c r="M35" s="18">
        <f t="shared" si="5"/>
        <v>178.1</v>
      </c>
      <c r="N35" s="18">
        <f t="shared" si="5"/>
        <v>185.6</v>
      </c>
      <c r="O35" s="18">
        <f t="shared" si="5"/>
        <v>8</v>
      </c>
      <c r="P35" s="18">
        <f t="shared" si="5"/>
        <v>17.799999999999997</v>
      </c>
      <c r="Q35" s="18">
        <f t="shared" si="5"/>
        <v>24.7</v>
      </c>
      <c r="R35" s="18">
        <f t="shared" si="5"/>
        <v>166.8</v>
      </c>
      <c r="S35" s="19">
        <f t="shared" si="5"/>
        <v>100</v>
      </c>
      <c r="U35" s="29">
        <f>SUM(U4:U34)</f>
        <v>544</v>
      </c>
      <c r="V35" s="30">
        <f>SUM(V4:V34)</f>
        <v>188.5</v>
      </c>
    </row>
    <row r="36" spans="1:22" x14ac:dyDescent="0.25">
      <c r="G36" s="25"/>
      <c r="H36" s="25"/>
      <c r="I36" s="25"/>
    </row>
  </sheetData>
  <autoFilter ref="A3:C35"/>
  <mergeCells count="1">
    <mergeCell ref="A1:I1"/>
  </mergeCells>
  <pageMargins left="0.7" right="0.7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Prestation ménage</vt:lpstr>
      <vt:lpstr>'Prestation ménage'!Zone_d_impression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Loic Rochas</dc:creator>
  <cp:lastModifiedBy>THOMAS ETIENNE (UGECAM BRETAGNE-PAYS DE LOIRE)</cp:lastModifiedBy>
  <dcterms:created xsi:type="dcterms:W3CDTF">2020-09-28T10:39:45Z</dcterms:created>
  <dcterms:modified xsi:type="dcterms:W3CDTF">2025-01-31T13:41:47Z</dcterms:modified>
</cp:coreProperties>
</file>