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_rels/externalLink1.xml.rels" ContentType="application/vnd.openxmlformats-package.relationships+xml"/>
  <Override PartName="/xl/externalLinks/externalLink1.xml" ContentType="application/vnd.openxmlformats-officedocument.spreadsheetml.externalLink+xml"/>
  <Override PartName="/xl/_rels/workbook.xml.rels" ContentType="application/vnd.openxmlformats-package.relationships+xml"/>
  <Override PartName="/xl/sharedStrings.xml" ContentType="application/vnd.openxmlformats-officedocument.spreadsheetml.sharedStrings+xml"/>
  <Override PartName="/xl/media/image5.wmf" ContentType="image/x-wmf"/>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INSTRUCTIONS" sheetId="1" state="visible" r:id="rId2"/>
    <sheet name="PRESTATION 1" sheetId="2" state="visible" r:id="rId3"/>
    <sheet name="PRESTATION 2" sheetId="3" state="visible" r:id="rId4"/>
    <sheet name="PRESTATION 3" sheetId="4" state="visible" r:id="rId5"/>
    <sheet name="PRESTATION 4" sheetId="5" state="visible" r:id="rId6"/>
    <sheet name="PRESTATION 5" sheetId="6" state="visible" r:id="rId7"/>
    <sheet name="P1-P2-P3-P4 Majoration DROM-COM" sheetId="7" state="visible" r:id="rId8"/>
    <sheet name="Synthèse" sheetId="8" state="visible" r:id="rId9"/>
  </sheets>
  <externalReferences>
    <externalReference r:id="rId10"/>
  </externalReferences>
  <definedNames>
    <definedName function="false" hidden="false" localSheetId="1" name="_xlnm.Print_Area" vbProcedure="false">'PRESTATION 1'!$A$2:$J$9</definedName>
    <definedName function="false" hidden="false" localSheetId="1" name="_xlnm.Print_Titles" vbProcedure="false">'PRESTATION 1'!$2:$2</definedName>
    <definedName function="false" hidden="false" name="profils" vbProcedure="false">[1]TJM!$E$8:$H$23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<sst xmlns="http://schemas.openxmlformats.org/spreadsheetml/2006/main" count="1698" uniqueCount="573">
  <si>
    <t xml:space="preserve">
MINISTERE DE L'INTERIEUR/SG/DEPAFI
ANNEXE II A L'ACTE D'ENGAGEMENT
ANNEXE FINANCIERE : PRIX DES PRESTATIONS</t>
  </si>
  <si>
    <t xml:space="preserve">
Accord-cadre relatif à l'Acquisition et maintien en condition opérationnelle des ateliers d’énergie, d’élément d’énergie renouvelable, d’équipements et de prestations associées, pour les sites de télécommunication du ministère de l’Intérieur.</t>
  </si>
  <si>
    <t xml:space="preserve">Instructions pour le renseignement de l'annexe financière</t>
  </si>
  <si>
    <r>
      <rPr>
        <sz val="12"/>
        <rFont val="Calibri"/>
        <family val="2"/>
        <charset val="1"/>
      </rPr>
      <t xml:space="preserve">
1)  Le formalisme de ce fichier doit être respecté. </t>
    </r>
    <r>
      <rPr>
        <b val="true"/>
        <sz val="12"/>
        <rFont val="Calibri"/>
        <family val="2"/>
        <charset val="1"/>
      </rPr>
      <t xml:space="preserve">Aucune donnée ne doit être modifiée. Aucune ligne ne doit être ajoutée à l'annexe financière. </t>
    </r>
    <r>
      <rPr>
        <sz val="12"/>
        <rFont val="Calibri"/>
        <family val="2"/>
        <charset val="1"/>
      </rPr>
      <t xml:space="preserve"> 
Le candidat doit </t>
    </r>
    <r>
      <rPr>
        <b val="true"/>
        <sz val="12"/>
        <rFont val="Calibri"/>
        <family val="2"/>
        <charset val="1"/>
      </rPr>
      <t xml:space="preserve">compléter toutes les cellules de couleur JAUNE de chaque onglet.</t>
    </r>
    <r>
      <rPr>
        <sz val="12"/>
        <rFont val="Calibri"/>
        <family val="2"/>
        <charset val="1"/>
      </rPr>
      <t xml:space="preserv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ci-après les prix permettant de répondre aux besoins de l'administration.
3) </t>
    </r>
    <r>
      <rPr>
        <b val="true"/>
        <sz val="12"/>
        <rFont val="Calibri"/>
        <family val="2"/>
        <charset val="1"/>
      </rPr>
      <t xml:space="preserve">Toutes les rubriques de la présente annexe financière doivent être </t>
    </r>
    <r>
      <rPr>
        <b val="true"/>
        <u val="single"/>
        <sz val="12"/>
        <rFont val="Calibri"/>
        <family val="2"/>
        <charset val="1"/>
      </rPr>
      <t xml:space="preserve">impérativement</t>
    </r>
    <r>
      <rPr>
        <b val="true"/>
        <sz val="12"/>
        <rFont val="Calibri"/>
        <family val="2"/>
        <charset val="1"/>
      </rPr>
      <t xml:space="preserve"> renseignées y compris si le prix est nul</t>
    </r>
    <r>
      <rPr>
        <sz val="12"/>
        <rFont val="Calibri"/>
        <family val="2"/>
        <charset val="1"/>
      </rPr>
      <t xml:space="preserve"> (renseigner expressément par «0» [zéro]).
4) L'annexe financière est insérée dans l'offre du candidat au format tableur.
5) Le candidat prend soin de </t>
    </r>
    <r>
      <rPr>
        <b val="true"/>
        <sz val="12"/>
        <rFont val="Calibri"/>
        <family val="2"/>
        <charset val="1"/>
      </rPr>
      <t xml:space="preserve">vérifier la cohérence des prix</t>
    </r>
    <r>
      <rPr>
        <sz val="12"/>
        <rFont val="Calibri"/>
        <family val="2"/>
        <charset val="1"/>
      </rPr>
      <t xml:space="preserve"> dans l'ensemble de ses documents.</t>
    </r>
  </si>
  <si>
    <t xml:space="preserve"> </t>
  </si>
  <si>
    <t xml:space="preserve">nom du candidat :</t>
  </si>
  <si>
    <t xml:space="preserve">CODE DE DEVERROUILLAGE DES FEUILLES : 92130</t>
  </si>
  <si>
    <t xml:space="preserve">Simulation de commande prestation n° 1</t>
  </si>
  <si>
    <t xml:space="preserve">Nom du candidat :</t>
  </si>
  <si>
    <t xml:space="preserve">Acquisition et maintien en condition opérationnelle des ateliers d’énergie, d’élément d’énergie renouvelable, d’équipements et de prestations associées, pour les sites de télécommunication du ministère de l’Intérieur.</t>
  </si>
  <si>
    <t xml:space="preserve">Le candidat précise uniquement les prix dans les cellules de couleur JAUNE. 
Il renseigne également les désignations concernant les modèles supplémentaires proposés et les références des matériels quand elles sont demandées.</t>
  </si>
  <si>
    <t xml:space="preserve"> PRESTATION 1 - ACQUISITION ET MCO D’ATELIERS D’ÉNERGIE*</t>
  </si>
  <si>
    <t xml:space="preserve">Code de la prestation </t>
  </si>
  <si>
    <t xml:space="preserve">Intitulé</t>
  </si>
  <si>
    <t xml:space="preserve">Précisions</t>
  </si>
  <si>
    <t xml:space="preserve">UNITE</t>
  </si>
  <si>
    <t xml:space="preserve">PRIX UNITAIRE
en € HT</t>
  </si>
  <si>
    <t xml:space="preserve">QUANTITE</t>
  </si>
  <si>
    <t xml:space="preserve">Prix total en € HT</t>
  </si>
  <si>
    <t xml:space="preserve">TVA (20%)</t>
  </si>
  <si>
    <t xml:space="preserve">Prix total en € TTC</t>
  </si>
  <si>
    <t xml:space="preserve">AME.1</t>
  </si>
  <si>
    <t xml:space="preserve">ACQUISITION D'ATELIERS D'ÉNERGIE</t>
  </si>
  <si>
    <t xml:space="preserve">FRANCE METROPOLITAINE ET CORSE</t>
  </si>
  <si>
    <t xml:space="preserve">AI</t>
  </si>
  <si>
    <t xml:space="preserve">Atelier d’Énergie INTÉRIEUR</t>
  </si>
  <si>
    <t xml:space="preserve">Atelier d'énergie mono ou triphasé puissance de 650W autonomie de 06 heures prêt à l'usage, y compris les convertisseurs, les batteries, les accessoires, les portes et parois.</t>
  </si>
  <si>
    <t xml:space="preserve">Caractéristique exhaustive de l’équipement à préciser ici par le soumissionnaire, notamment le nombre bancs batteries, dimension des baies, nombre de baie, nombre de sortie et nombre convertisseurs</t>
  </si>
  <si>
    <t xml:space="preserve">pièce</t>
  </si>
  <si>
    <t xml:space="preserve">AI-PALIER-PUISSANCE</t>
  </si>
  <si>
    <t xml:space="preserve">palier d’évolution de puissance de 2000KW de l’atelier d'énergie mono ou triphasé prêt à l'usage, les convertisseurs, les batteries, les accessoires, les portes et parois.</t>
  </si>
  <si>
    <t xml:space="preserve">Caractéristique exhaustive à préciser ici par le soumissionnaire, notamment le nombre bancs batteries, dimension des baies, nombre de baie, nombre de sortie et nombre convertisseurs</t>
  </si>
  <si>
    <t xml:space="preserve">AI-PALIER-AUTONOMIE</t>
  </si>
  <si>
    <t xml:space="preserve">palier d’évolution d’autonomie de 6h de l’atelier d'énergie mono ou triphasé</t>
  </si>
  <si>
    <t xml:space="preserve">AE</t>
  </si>
  <si>
    <t xml:space="preserve">Atelier d’Énergie EXTÉRIEUR</t>
  </si>
  <si>
    <t xml:space="preserve">AE-PALIER-PUISSANCE</t>
  </si>
  <si>
    <t xml:space="preserve">AE-PALIER-AUTONOMIE</t>
  </si>
  <si>
    <t xml:space="preserve">AM</t>
  </si>
  <si>
    <t xml:space="preserve">Atelier Mobile</t>
  </si>
  <si>
    <t xml:space="preserve">Atelier d'énergie mono ou triphasé MOBILE puissance de 650W autonomie de 06 heures prêt à l'usage, y compris les convertisseurs, les batteries, les accessoires, les portes et parois.</t>
  </si>
  <si>
    <t xml:space="preserve">AM-RACK BATTERIE</t>
  </si>
  <si>
    <t xml:space="preserve">Rack batterie pour atelier d'énergie mono ou triphasé MOBILE puissance de 650W autonomie de 06 heures prêt à l'usage, y compris les convertisseurs, les batteries, les accessoires, les portes et parois.</t>
  </si>
  <si>
    <t xml:space="preserve">Sous-total Acquisition d'ateliers d'énergie</t>
  </si>
  <si>
    <t xml:space="preserve">AME.2</t>
  </si>
  <si>
    <t xml:space="preserve">MAINTIEN EN CONDITION OPÉRATIONNELLE PRÉVENTIF ET CORRECTIF DES ATELIERS D'ÉNERGIE</t>
  </si>
  <si>
    <t xml:space="preserve">MPR</t>
  </si>
  <si>
    <t xml:space="preserve">Maintenance préventive </t>
  </si>
  <si>
    <t xml:space="preserve">MPR-SIMPLE</t>
  </si>
  <si>
    <t xml:space="preserve">Maintenance préventive sur les ateliers d’énergie quelque soit le site en France métropolitaine, pour un accès difficulté simple</t>
  </si>
  <si>
    <t xml:space="preserve">Le soumissionnaire précisera ici le périmètre que couvre sa prestation de manière exhaustive</t>
  </si>
  <si>
    <t xml:space="preserve">Prix d'une prestation simple</t>
  </si>
  <si>
    <t xml:space="preserve">MPR-MOYENNE</t>
  </si>
  <si>
    <t xml:space="preserve">Maintenance préventive sur les ateliers d’énergie quelque soit le site en France métropolitaine, pour un accès difficulté moyenne</t>
  </si>
  <si>
    <t xml:space="preserve">Prix d'une prestation moyenne</t>
  </si>
  <si>
    <t xml:space="preserve">MPR-COMPLEXE</t>
  </si>
  <si>
    <t xml:space="preserve">Maintenance préventive sur les ateliers d’énergie quelque soit le site en France métropolitaine, pour un accès difficulté complexe (par hélicoptère ou moyen très spéciaux)</t>
  </si>
  <si>
    <t xml:space="preserve">Prix d'une prestation complexe</t>
  </si>
  <si>
    <t xml:space="preserve">CLIM</t>
  </si>
  <si>
    <t xml:space="preserve">Maintenance préventive et corrective des systèmes de climatisation intégrés aux baies outdoor</t>
  </si>
  <si>
    <t xml:space="preserve">CLIM-SIMPLE</t>
  </si>
  <si>
    <t xml:space="preserve">Maintenance préventive et corrective des systèmes de climatisation intégrés aux baies outdoor [CLIM] quelque soit le site en France métropolitaine, pour un accès difficulté simple</t>
  </si>
  <si>
    <t xml:space="preserve">CLIM-MOYENNE</t>
  </si>
  <si>
    <t xml:space="preserve">Maintenance préventive et corrective des systèmes de climatisation intégrés aux baies outdoor [CLIM] quelque soit le site en France métropolitaine, pour un accès difficulté moyenne </t>
  </si>
  <si>
    <t xml:space="preserve">CLIM-COMPLEXE</t>
  </si>
  <si>
    <t xml:space="preserve">Maintenance préventive et corrective des systèmes de climatisation intégrés aux baies outdoor [CLIM] quelque soit le site en France métropolitaine, pour un accès difficulté complexe (par hélicoptère ou moyen très spéciaux)</t>
  </si>
  <si>
    <t xml:space="preserve">MCU</t>
  </si>
  <si>
    <t xml:space="preserve">Maintenance curative</t>
  </si>
  <si>
    <t xml:space="preserve">Maintenance curative sur les ateliers d’énergie quelque soit le site en France métropolitaine, pour un accès difficulté simple</t>
  </si>
  <si>
    <t xml:space="preserve">Maintenance curative sur les ateliers d’énergie quelque soit le site en France métropolitaine, pour un accès difficulté moyenne</t>
  </si>
  <si>
    <t xml:space="preserve">Maintenance curative sur les ateliers d’énergie quelque soit le site en France métropolitaine, pour un accès difficulté complexe (par hélicoptère ou moyen très spéciaux)</t>
  </si>
  <si>
    <t xml:space="preserve">Sous-total MCO d'ateliers d'énergie</t>
  </si>
  <si>
    <t xml:space="preserve">Synthèse de la simulation de commande "Prestation n°1" Acquisition et MCO d’ateliers d’énergie</t>
  </si>
  <si>
    <t xml:space="preserve">Totaux HT</t>
  </si>
  <si>
    <t xml:space="preserve">TVA 20 %</t>
  </si>
  <si>
    <t xml:space="preserve">Totaux TTC</t>
  </si>
  <si>
    <t xml:space="preserve">TOTAL Prestation 1 acquisition et MCO d’ateliers d’énergie</t>
  </si>
  <si>
    <r>
      <rPr>
        <sz val="11"/>
        <color rgb="FF000000"/>
        <rFont val="Marianne"/>
        <family val="3"/>
        <charset val="1"/>
      </rPr>
      <t xml:space="preserve">Sous-prestation 1.1</t>
    </r>
    <r>
      <rPr>
        <sz val="11"/>
        <color rgb="FF000000"/>
        <rFont val="Calibri"/>
        <family val="2"/>
        <charset val="1"/>
      </rPr>
      <t xml:space="preserve"> </t>
    </r>
    <r>
      <rPr>
        <sz val="11"/>
        <color rgb="FF000000"/>
        <rFont val="Marianne"/>
        <family val="3"/>
        <charset val="1"/>
      </rPr>
      <t xml:space="preserve">: Acquisition d'ateliers d'énergie</t>
    </r>
  </si>
  <si>
    <t xml:space="preserve">Sous-prestation 1.2 : MCO d'ateliers d'énergie</t>
  </si>
  <si>
    <t xml:space="preserve">Simulation de commande prestation n° 2</t>
  </si>
  <si>
    <t xml:space="preserve">PRESTATION 2 : ACQUISITION D'ELEMENTS D'ENERGIE RENOUVELABLE</t>
  </si>
  <si>
    <t xml:space="preserve">Sous-prestation 2.1 - Prestations de visites préparatoires de sites, d’études de faisabilité et de visites de conformité des sites</t>
  </si>
  <si>
    <t xml:space="preserve">PRIX FORFAITAIRE
en € HT</t>
  </si>
  <si>
    <t xml:space="preserve">AER1</t>
  </si>
  <si>
    <t xml:space="preserve">Visites préparatoires de sites, d’études de faisabilité et de visites de conformité des sites</t>
  </si>
  <si>
    <t xml:space="preserve">AER1.1</t>
  </si>
  <si>
    <t xml:space="preserve">Visite d’infrastructure</t>
  </si>
  <si>
    <t xml:space="preserve">FORFAIT</t>
  </si>
  <si>
    <t xml:space="preserve">AER1.2</t>
  </si>
  <si>
    <t xml:space="preserve">Visite de conformité de site</t>
  </si>
  <si>
    <t xml:space="preserve">AER1.3</t>
  </si>
  <si>
    <t xml:space="preserve">Étude d’ingénierie et de conception du système de production d’énergie cas simple</t>
  </si>
  <si>
    <t xml:space="preserve">AER1.4</t>
  </si>
  <si>
    <t xml:space="preserve">Étude d’ingénierie et de conception du système de production d’énergie cas moyen</t>
  </si>
  <si>
    <t xml:space="preserve">AER1.5</t>
  </si>
  <si>
    <t xml:space="preserve">Étude d’ingénierie et de conception du système de production d’énergie cas complexe</t>
  </si>
  <si>
    <t xml:space="preserve">AER1.6</t>
  </si>
  <si>
    <t xml:space="preserve">Étude de modification de site cas simple</t>
  </si>
  <si>
    <t xml:space="preserve">AER1.7</t>
  </si>
  <si>
    <t xml:space="preserve">Étude de modification de site cas moyen</t>
  </si>
  <si>
    <t xml:space="preserve">AER1.8</t>
  </si>
  <si>
    <t xml:space="preserve">Étude de modification de site cas complexe</t>
  </si>
  <si>
    <t xml:space="preserve">Sous-total Prestations de visites préparatoires de sites, d’études de faisabilité et de visites de conformité des sites</t>
  </si>
  <si>
    <t xml:space="preserve">Sous-prestation 2.2 - Prestation d’installation et de mise en service de dispositifs à énergie autonome et renouvelable</t>
  </si>
  <si>
    <t xml:space="preserve">AER2</t>
  </si>
  <si>
    <t xml:space="preserve">Fourniture, installation et mise en service de dispositifs à énergie autonome et renouvelable</t>
  </si>
  <si>
    <t xml:space="preserve">AER2.1</t>
  </si>
  <si>
    <t xml:space="preserve">Transport en véhicule (y compris tout terrain) (par tranche de 24 heures)</t>
  </si>
  <si>
    <t xml:space="preserve">AER2.2</t>
  </si>
  <si>
    <t xml:space="preserve">Mise en place d'ancrage adaptés</t>
  </si>
  <si>
    <t xml:space="preserve">AER2.3</t>
  </si>
  <si>
    <t xml:space="preserve">Démontage, fourniture et pose du premier mètre d'un câble de raccordement à la terre (jusqu’à 32²)</t>
  </si>
  <si>
    <t xml:space="preserve">AER2.4</t>
  </si>
  <si>
    <t xml:space="preserve">Mise en place d'un départ adapté dans le TGBT y compris fourniture du matériel en fonction de l’ingénierie.</t>
  </si>
  <si>
    <t xml:space="preserve">AER2.5</t>
  </si>
  <si>
    <t xml:space="preserve">Démontage, fourniture et pose du premier mètre d’un raccordement à la charge (atelier d'énergie ou autre)</t>
  </si>
  <si>
    <t xml:space="preserve">AER2.6</t>
  </si>
  <si>
    <t xml:space="preserve">Fourniture et pose d'une trémie huit trous à travers une cloison intérieure (avec réalisation de l'étanchéité)</t>
  </si>
  <si>
    <t xml:space="preserve">AER2.7</t>
  </si>
  <si>
    <t xml:space="preserve">Fourniture et pose d'une trémie huit trous à travers un mur porteur (avec réalisation de l'étanchéité)</t>
  </si>
  <si>
    <t xml:space="preserve">AER2.8</t>
  </si>
  <si>
    <t xml:space="preserve">Fourniture et pose d'une trémie huit trous à travers un toit terrasse (avec réalisation de l'étanchéité)</t>
  </si>
  <si>
    <t xml:space="preserve">AER2.9</t>
  </si>
  <si>
    <t xml:space="preserve">Passage de câble par trémie (avec réalisation de l'étanchéité)</t>
  </si>
  <si>
    <t xml:space="preserve">AER2.10</t>
  </si>
  <si>
    <t xml:space="preserve">Démontage, fourniture et pose du premier mètre de câble ou flexible de liaison entre module intérieur et module extérieur</t>
  </si>
  <si>
    <t xml:space="preserve">AER2.11</t>
  </si>
  <si>
    <t xml:space="preserve">Démontage, fourniture et pose du premier mètre de câble entre le dispositif AER et TGBT</t>
  </si>
  <si>
    <t xml:space="preserve">AER2.12</t>
  </si>
  <si>
    <t xml:space="preserve">Démontage, fourniture et pose du premier mètre de câble de liaison entre alarmes par boucle sèches</t>
  </si>
  <si>
    <t xml:space="preserve">AER2.13</t>
  </si>
  <si>
    <t xml:space="preserve">Fourniture, installation et mise en service des équipements et matériels nécessaires à une production énergétique de 500watts/heure en solaire
Première tranche de 500Watts/heure</t>
  </si>
  <si>
    <t xml:space="preserve">AER2.14</t>
  </si>
  <si>
    <t xml:space="preserve">Fourniture, installation et mise en service des équipements et matériels nécessaires à une production énergétique de 500watts/heure en solaire
Tranche de 500Watts/heure supplémentaire</t>
  </si>
  <si>
    <t xml:space="preserve">AER2.15</t>
  </si>
  <si>
    <t xml:space="preserve">Fourniture, installation et mise en service des équipements et matériels nécessaires à une production énergétique de 500watts/heure en éolien
Première tranche de 500Watts/heure</t>
  </si>
  <si>
    <t xml:space="preserve">AER2.16</t>
  </si>
  <si>
    <t xml:space="preserve">Fourniture, installation et mise en service des équipements et matériels nécessaires à une production énergétique de 500watts/heure en éolien
Tranche de 500Watts/heure supplémentaire</t>
  </si>
  <si>
    <t xml:space="preserve">AER2.17</t>
  </si>
  <si>
    <t xml:space="preserve">Fourniture, installation et mise en service des équipements et matériels nécessaires à une production énergétique de 500watts/heure par pile à combustible
Première tranche de 500Watts/heure</t>
  </si>
  <si>
    <t xml:space="preserve">AER2.18</t>
  </si>
  <si>
    <t xml:space="preserve">Fourniture, installation et mise en service des équipements et matériels nécessaires à une production énergétique de 500watts/heure par pile à combustible
Tranche de 500Watts/heure supplémentaire</t>
  </si>
  <si>
    <t xml:space="preserve">AER2.19</t>
  </si>
  <si>
    <t xml:space="preserve">Fourniture, installation et mise en service des équipements et matériels nécessaires à une production énergétique de 500watts/heure par énergie thermique
Première tranche de 500Watts/heure</t>
  </si>
  <si>
    <t xml:space="preserve">AER2.20</t>
  </si>
  <si>
    <t xml:space="preserve">Fourniture, installation et mise en service des équipements et matériels nécessaires à une production énergétique de 500watts/heure par énergie thermique
Tranche de 500Watts/heure supplémentaires</t>
  </si>
  <si>
    <t xml:space="preserve">AER2.21</t>
  </si>
  <si>
    <t xml:space="preserve">Fourniture, installation et mise en service des équipements et matériels nécessaires à une production énergétique de 500watts/heure par dispositif de stockage d’énergie
Première tranche de 500Watts/heure</t>
  </si>
  <si>
    <t xml:space="preserve">AER2.22</t>
  </si>
  <si>
    <t xml:space="preserve">Fourniture, installation et mise en service des équipements et matériels nécessaires à une production énergétique de 500watts/heure par dispositif de stockage d’énergie
Tranche de 500Watts/heure supplémentaires</t>
  </si>
  <si>
    <t xml:space="preserve">AER2.23</t>
  </si>
  <si>
    <t xml:space="preserve">Transport par hélicoptère</t>
  </si>
  <si>
    <t xml:space="preserve">minute</t>
  </si>
  <si>
    <t xml:space="preserve">AER2.24</t>
  </si>
  <si>
    <t xml:space="preserve">Démontage, fourniture et pose de mètre supplémentaire d'un câble de raccordement à la terre (jusqu’à 32²)</t>
  </si>
  <si>
    <t xml:space="preserve">m./l.</t>
  </si>
  <si>
    <t xml:space="preserve">AER2.25</t>
  </si>
  <si>
    <t xml:space="preserve">Démontage, fourniture et pose de mètre supplémentaire d’un raccordement à la charge (atelier d'énergie ou autre)</t>
  </si>
  <si>
    <t xml:space="preserve">AER2.26</t>
  </si>
  <si>
    <t xml:space="preserve">Démontage, fourniture et pose de premier supplémentaire de câble ou flexible de liaison entre module intérieur et module extérieur</t>
  </si>
  <si>
    <t xml:space="preserve">AER2.27</t>
  </si>
  <si>
    <t xml:space="preserve">Démontage, fourniture et pose de mètre supplémentaire de câble entre le dispositif AER et TGBT</t>
  </si>
  <si>
    <t xml:space="preserve">AER2.28</t>
  </si>
  <si>
    <t xml:space="preserve">Démontage, fourniture et pose de mètre supplémentaire de câble de liaison entre alarmes par boucle sèches</t>
  </si>
  <si>
    <t xml:space="preserve">Sous-total Fourniture, installation et mise en service de dispositifs à énergie autonome et renouvelable</t>
  </si>
  <si>
    <t xml:space="preserve">Sous-prestation 2.3 - Prestation de visites d’entretien des dispositifs à énergie autonome et renouvelable</t>
  </si>
  <si>
    <t xml:space="preserve">AER3</t>
  </si>
  <si>
    <t xml:space="preserve">Visites d’entretien des dispositifs à énergie autonome et renouvelable</t>
  </si>
  <si>
    <t xml:space="preserve">AER3.1</t>
  </si>
  <si>
    <t xml:space="preserve">Visite d’entretien des équipements et matériels nécessaires à une production énergétique de 500watts/heure en solaire
Première tranche de 500Watts/heure</t>
  </si>
  <si>
    <t xml:space="preserve">AER3.2</t>
  </si>
  <si>
    <t xml:space="preserve">Visite d’entretien des équipements et matériels nécessaires à une production énergétique de 500 watts/heure en solaire
Tranche de 500Watts/heure supplémentaire</t>
  </si>
  <si>
    <t xml:space="preserve">AER3.3</t>
  </si>
  <si>
    <t xml:space="preserve">Visite d’entretien des équipements et matériels nécessaires à une production énergétique de 500 watts/heure en éolien
Première tranche de 500Watts/heure</t>
  </si>
  <si>
    <t xml:space="preserve">AER3.4</t>
  </si>
  <si>
    <t xml:space="preserve">Visite d’entretien des équipements et matériels nécessaires à une production énergétique de 500 watts/heure en éolien
Tranche de 500Watts/heure supplémentaire</t>
  </si>
  <si>
    <t xml:space="preserve">AER3.5</t>
  </si>
  <si>
    <t xml:space="preserve">Visite d’entretien des équipements et matériels nécessaires à une production énergétique de 500watts/heure par pile à combustible
Première tranche de 500Watts/heure</t>
  </si>
  <si>
    <t xml:space="preserve">AER3.6</t>
  </si>
  <si>
    <t xml:space="preserve">Visite d’entretien des équipements et matériels nécessaires à une production énergétique de 500watts/heure par pile à combustible
Tranche de 500Watts/heure supplémentaire</t>
  </si>
  <si>
    <t xml:space="preserve">AER3.7</t>
  </si>
  <si>
    <t xml:space="preserve">Visite d’entretien des équipements et matériels nécessaires à une production énergétique de 500watts/heure par énergie thermique
Première tranche de 500Watts/heure</t>
  </si>
  <si>
    <t xml:space="preserve">AER3.8</t>
  </si>
  <si>
    <t xml:space="preserve">Visite d’entretien des équipements et matériels nécessaires à une production énergétique de 500watts/heure par énergie thermique
Tranche de 500Watts/heure supplémentaires</t>
  </si>
  <si>
    <t xml:space="preserve">AER3.9</t>
  </si>
  <si>
    <t xml:space="preserve">Visite d’entretien des équipements et matériels nécessaires à une production énergétique de 500watts/heure par dispositif de stockage d’énergie
Première tranche de 500Watts/heure</t>
  </si>
  <si>
    <t xml:space="preserve">AER3.10</t>
  </si>
  <si>
    <t xml:space="preserve">Visite d’entretien des équipements et matériels nécessaires à une production énergétique de 500watts/heure par dispositif de stockage d’énergie
Tranche de 500Watts/heure supplémentaires</t>
  </si>
  <si>
    <t xml:space="preserve">Synthèse de la simulation de commande « Prestation n°2 » acquisition d’éléments d’énergie renouvelable</t>
  </si>
  <si>
    <t xml:space="preserve">TVA %</t>
  </si>
  <si>
    <t xml:space="preserve">TOTAL Prestation 2 : acquisition d’éléments d’énergie renouvelable</t>
  </si>
  <si>
    <r>
      <rPr>
        <sz val="11"/>
        <color rgb="FF000000"/>
        <rFont val="Marianne"/>
        <family val="3"/>
        <charset val="1"/>
      </rPr>
      <t xml:space="preserve">Sous-prestation 2.1</t>
    </r>
    <r>
      <rPr>
        <sz val="11"/>
        <color rgb="FF000000"/>
        <rFont val="Calibri"/>
        <family val="2"/>
        <charset val="1"/>
      </rPr>
      <t xml:space="preserve"> </t>
    </r>
    <r>
      <rPr>
        <sz val="11"/>
        <color rgb="FF000000"/>
        <rFont val="Marianne"/>
        <family val="3"/>
        <charset val="1"/>
      </rPr>
      <t xml:space="preserve">: Visites préparatoires de sites, d’études de faisabilité et de visites de conformité des sites</t>
    </r>
  </si>
  <si>
    <t xml:space="preserve">Sous-prestation 2.2 : Prestation d’installation et de mise en service de dispositifs à énergie autonome et renouvelable</t>
  </si>
  <si>
    <t xml:space="preserve">Sous-prestation 2.3 : Visites d’entretien des dispositifs à énergie autonome et renouvelable</t>
  </si>
  <si>
    <t xml:space="preserve">Simulation de commande prestation n° 3</t>
  </si>
  <si>
    <t xml:space="preserve"> PRESTATION 3 – ACQUISITION D'ALIMENTATION SANS INTERRUPTION</t>
  </si>
  <si>
    <t xml:space="preserve">ASI</t>
  </si>
  <si>
    <t xml:space="preserve">Fourniture, installation et mise en service d’ASI</t>
  </si>
  <si>
    <t xml:space="preserve">ASI 1</t>
  </si>
  <si>
    <t xml:space="preserve">Fourniture, installation d’un système 18KVA</t>
  </si>
  <si>
    <t xml:space="preserve">ASI 2</t>
  </si>
  <si>
    <t xml:space="preserve">Fourniture, installation d’un système 24KVA</t>
  </si>
  <si>
    <t xml:space="preserve">ASI 3</t>
  </si>
  <si>
    <t xml:space="preserve">Fourniture, installation d’un upgrade de système 18KVA vers un système 24KVA</t>
  </si>
  <si>
    <t xml:space="preserve">ASI 4</t>
  </si>
  <si>
    <t xml:space="preserve">Fourniture, installation et raccordement d’une baie batterie supplémentaire y compris les batteries, les connectiques de raccordement et les accessoires pour un fonctionnement en mode nominal.</t>
  </si>
  <si>
    <t xml:space="preserve">ASI 5</t>
  </si>
  <si>
    <t xml:space="preserve">Fourniture, installation et raccordement d’un lot de batteries en remplacement de l’existant pour un système 18 kVA</t>
  </si>
  <si>
    <t xml:space="preserve">ASI 6</t>
  </si>
  <si>
    <t xml:space="preserve">Fourniture, installation et raccordement d’un lot de batteries en remplacement de l’existant pour un système 24 kVA</t>
  </si>
  <si>
    <t xml:space="preserve">ASI 7</t>
  </si>
  <si>
    <t xml:space="preserve">Maintenance préventive sur les ASI quelque soit le site en France métropolitaine</t>
  </si>
  <si>
    <t xml:space="preserve">ASI 8</t>
  </si>
  <si>
    <t xml:space="preserve">ASI 9</t>
  </si>
  <si>
    <t xml:space="preserve">Fourniture, installation et raccordement des câbles amonts et avals au-delà des 10 mètres prévus dans le CCTP (au mètre) </t>
  </si>
  <si>
    <t xml:space="preserve">Synthèse de la simulation de commande « Prestation n°3 » Fourniture, installation et mise en service d’ASI</t>
  </si>
  <si>
    <t xml:space="preserve">TOTAL Prestation 3 : Fourniture, installation et mise en service d’ASI</t>
  </si>
  <si>
    <t xml:space="preserve">Simulation de commande prestation n° 4</t>
  </si>
  <si>
    <t xml:space="preserve">PRESTATION 4 : FORMATIONS A L’INSTALLATION ET A LA MAINTENANCE DES ATELIERS D’ENERGIE</t>
  </si>
  <si>
    <t xml:space="preserve">FORM</t>
  </si>
  <si>
    <t xml:space="preserve">Formations à l’installation et à la maintenance des ateliers d’énergie</t>
  </si>
  <si>
    <t xml:space="preserve">FORM1</t>
  </si>
  <si>
    <t xml:space="preserve">Formation à l'installation des ateliers d'énergie sur site du titulaire</t>
  </si>
  <si>
    <t xml:space="preserve">FORM2</t>
  </si>
  <si>
    <t xml:space="preserve">Formation à l'installation des ateliers d'énergie sur site de l'administration</t>
  </si>
  <si>
    <t xml:space="preserve">FORM3</t>
  </si>
  <si>
    <t xml:space="preserve">Formation à la maintenance des dispositifs d'énergie renouvelable sur site du titulaire</t>
  </si>
  <si>
    <t xml:space="preserve">FORM4</t>
  </si>
  <si>
    <t xml:space="preserve">Formation à la maintenance des dispositifs d'énergie renouvelable sur site de l'administration</t>
  </si>
  <si>
    <t xml:space="preserve">FORM5</t>
  </si>
  <si>
    <t xml:space="preserve">Formation de formateur à l'utilisation et la maintenance des ateliers d'énergie sur le site du titulaire</t>
  </si>
  <si>
    <t xml:space="preserve">FORM6</t>
  </si>
  <si>
    <t xml:space="preserve">Formation de formateur à l'utilisation et la maintenance des ateliers d'énergie sur le site de l'administration</t>
  </si>
  <si>
    <t xml:space="preserve">FORM7</t>
  </si>
  <si>
    <t xml:space="preserve">Formation de formateur à l'utilisation et la maintenance des dispositifs d'énergie renouvelable sur le site du titulaire</t>
  </si>
  <si>
    <t xml:space="preserve">FORM8</t>
  </si>
  <si>
    <t xml:space="preserve">Formation de formateur à l'utilisation et la maintenance des dispositifs d'énergie renouvelable sur le site de l'administration</t>
  </si>
  <si>
    <t xml:space="preserve">FORM9</t>
  </si>
  <si>
    <t xml:space="preserve">Formation initiale à l’obtention de l’attestation nécessaire pour l’habilitation pour les travaux sous tensions batterie stationnaire (TST)</t>
  </si>
  <si>
    <t xml:space="preserve">FORM10</t>
  </si>
  <si>
    <t xml:space="preserve">Formation recyclage à l’obtention de l’attestation nécessaire pour l’habilitation pour les travaux sous tensions batterie stationnaire (TST)</t>
  </si>
  <si>
    <t xml:space="preserve">FORM11</t>
  </si>
  <si>
    <t xml:space="preserve">Formation – préparation à l’habilitation initiale Chargé d'installation de panneaux photovoltaïques : BP</t>
  </si>
  <si>
    <t xml:space="preserve">FORM12</t>
  </si>
  <si>
    <t xml:space="preserve">Formation installation électrique basse tension (BT)</t>
  </si>
  <si>
    <t xml:space="preserve">Sous-total Formations à l’installation et à la maintenance des ateliers d’énergie</t>
  </si>
  <si>
    <t xml:space="preserve">Synthèse de la simulation de commande "Prestation n°4" Formations à l’installation et à la maintenance des ateliers d’énergie</t>
  </si>
  <si>
    <t xml:space="preserve">TOTAL Prestation 4 : Formations à l’installation et à la maintenance des ateliers d’énergie</t>
  </si>
  <si>
    <t xml:space="preserve">Simulation de commande prestation n° 5</t>
  </si>
  <si>
    <t xml:space="preserve">PRESTATION 5: FOURNITURE DE PIECES DETACHEES</t>
  </si>
  <si>
    <t xml:space="preserve">FPD</t>
  </si>
  <si>
    <t xml:space="preserve">Fourniture de pièces détachées</t>
  </si>
  <si>
    <t xml:space="preserve">FPD1</t>
  </si>
  <si>
    <t xml:space="preserve">PIÈCES DÉTACHÉES ATELIER D’ÉNERGIE BAIE DOUBLE OUTDOOR</t>
  </si>
  <si>
    <t xml:space="preserve">FPD1.1</t>
  </si>
  <si>
    <t xml:space="preserve">PORTE AVANT - Vantail gauche</t>
  </si>
  <si>
    <t xml:space="preserve">unité</t>
  </si>
  <si>
    <t xml:space="preserve">FPD1.2</t>
  </si>
  <si>
    <t xml:space="preserve">PORTE AVANT - Vantail droit</t>
  </si>
  <si>
    <t xml:space="preserve">FPD1.3</t>
  </si>
  <si>
    <t xml:space="preserve">PORTE ARRIÈRE</t>
  </si>
  <si>
    <t xml:space="preserve">FPD1.4</t>
  </si>
  <si>
    <t xml:space="preserve">VENTILATEUR 48VDC 966m³/h</t>
  </si>
  <si>
    <t xml:space="preserve">FPD1.5</t>
  </si>
  <si>
    <t xml:space="preserve">VOLET AUTO.PVC ¤200 WSK20</t>
  </si>
  <si>
    <t xml:space="preserve">FPD1.6</t>
  </si>
  <si>
    <t xml:space="preserve">GRILLE ALU 400X400</t>
  </si>
  <si>
    <t xml:space="preserve">FPD1.7</t>
  </si>
  <si>
    <t xml:space="preserve">FILTRE G4 R 488X488</t>
  </si>
  <si>
    <t xml:space="preserve">FPD1.8</t>
  </si>
  <si>
    <t xml:space="preserve">CADENAS 5 MOLETTES</t>
  </si>
  <si>
    <t xml:space="preserve">FPD1.9</t>
  </si>
  <si>
    <t xml:space="preserve">CLIMATISEUR STULZ PROTHERM 220V</t>
  </si>
  <si>
    <t xml:space="preserve">FPD1.10</t>
  </si>
  <si>
    <t xml:space="preserve">DISJONCTEUR iC60N BI 40A-C/10kA A9F77240</t>
  </si>
  <si>
    <t xml:space="preserve">FPD1.11</t>
  </si>
  <si>
    <t xml:space="preserve">CONTACT AUX.iOF+SD A9A26909</t>
  </si>
  <si>
    <t xml:space="preserve">FPD1.12</t>
  </si>
  <si>
    <t xml:space="preserve">PARAFOUDRE MONO PRD8r A9L16298</t>
  </si>
  <si>
    <t xml:space="preserve">FPD1.13</t>
  </si>
  <si>
    <t xml:space="preserve">DISJONCTEUR iC60N BI 32A-C/10kA A9F77232</t>
  </si>
  <si>
    <t xml:space="preserve">FPD1.14</t>
  </si>
  <si>
    <t xml:space="preserve">DISJONCTEUR iDT40T U+N 2A-C/6kA A9P22602 – 6kA/230V</t>
  </si>
  <si>
    <t xml:space="preserve">FPD1.15</t>
  </si>
  <si>
    <t xml:space="preserve">DISJONCTEUR iDT40T U+N 16A-C/6kA A9P22616 - 6kA/230V</t>
  </si>
  <si>
    <t xml:space="preserve">FPD1.16</t>
  </si>
  <si>
    <t xml:space="preserve">DISJONCTEUR+DIF U+N 16A-C/ 30mA iDD40T A9DA2616 - 6kA/230V</t>
  </si>
  <si>
    <t xml:space="preserve">FPD1.17</t>
  </si>
  <si>
    <t xml:space="preserve">DISJONCTEUR iC60N UNI 40A-C/10kA A9F77140</t>
  </si>
  <si>
    <t xml:space="preserve">FPD1.18</t>
  </si>
  <si>
    <t xml:space="preserve">DÉTECTEUR DE FUMÉE + relais alarme DAAF VESTA10+carte relais+Pile 10 ans</t>
  </si>
  <si>
    <t xml:space="preserve">FPD1.19</t>
  </si>
  <si>
    <t xml:space="preserve">THERMOSTAT THM UNO F MCI 0-60°CC</t>
  </si>
  <si>
    <t xml:space="preserve">FPD1.20</t>
  </si>
  <si>
    <t xml:space="preserve">CONTACT PORTE A LEVIER IP65</t>
  </si>
  <si>
    <t xml:space="preserve">FPD1.21</t>
  </si>
  <si>
    <t xml:space="preserve">ÉCLAIRAGE 24/48Vcc/5W-LED025-PIR Détect</t>
  </si>
  <si>
    <t xml:space="preserve">FPD1.22</t>
  </si>
  <si>
    <t xml:space="preserve">CASQUETTE TREMIE</t>
  </si>
  <si>
    <t xml:space="preserve">FPD1.23</t>
  </si>
  <si>
    <t xml:space="preserve">RE-ENCLENCHEUR RMODUL 31505</t>
  </si>
  <si>
    <t xml:space="preserve">FPD1.24</t>
  </si>
  <si>
    <t xml:space="preserve">ÉCLAIRAGE 24/48Vcc/400Lm=95W amp.Magnétique</t>
  </si>
  <si>
    <t xml:space="preserve">FPD1.25</t>
  </si>
  <si>
    <t xml:space="preserve">THERMOSTAT THM UNO C MCI 0-60°C</t>
  </si>
  <si>
    <t xml:space="preserve">FPD1.26</t>
  </si>
  <si>
    <t xml:space="preserve">PARAFOUDRE T1 2P DEHNvap</t>
  </si>
  <si>
    <t xml:space="preserve">FPD1.27</t>
  </si>
  <si>
    <t xml:space="preserve">SECTIONNEUR FUSIBLE 2X40A</t>
  </si>
  <si>
    <t xml:space="preserve">FPD1.28</t>
  </si>
  <si>
    <t xml:space="preserve">POIGNÉE TOURNANTE + BARILLET RECTANGLE</t>
  </si>
  <si>
    <t xml:space="preserve">FPD1.29</t>
  </si>
  <si>
    <t xml:space="preserve">COFFRET PARAFOUDRE T1 (BORNIER + SECTIONNEUR + DEHNvap +</t>
  </si>
  <si>
    <t xml:space="preserve">FPD1.30</t>
  </si>
  <si>
    <t xml:space="preserve">BANDEAU 19" 6PC</t>
  </si>
  <si>
    <t xml:space="preserve">FPD1.31</t>
  </si>
  <si>
    <t xml:space="preserve">TAPIS ISOLANT 1,16M x 1M</t>
  </si>
  <si>
    <t xml:space="preserve">FPD1.32</t>
  </si>
  <si>
    <t xml:space="preserve">ARRIMAGE PORTES ET PANNEAUX MBS : LOT DE 4 SANDOW</t>
  </si>
  <si>
    <t xml:space="preserve">FPD1.33</t>
  </si>
  <si>
    <t xml:space="preserve">VENTILATEUR FREECOOLING </t>
  </si>
  <si>
    <t xml:space="preserve">FPD2.1</t>
  </si>
  <si>
    <t xml:space="preserve">CONTRÔLEUR DE GESTION D’ATELIER D’ÉNERGIE  </t>
  </si>
  <si>
    <t xml:space="preserve">FPD2.2</t>
  </si>
  <si>
    <t xml:space="preserve">REDRESSEUR  2KW -48VDC – HE</t>
  </si>
  <si>
    <t xml:space="preserve">FPD2.3</t>
  </si>
  <si>
    <t xml:space="preserve">SUPPORT 1 POSITION POUR CONVERTISSEUR  -48VDC – 12VDC 120W/10A </t>
  </si>
  <si>
    <t xml:space="preserve">FPD2.4</t>
  </si>
  <si>
    <t xml:space="preserve">SUPPORT 4 POSITION POUR CONVERTISSEUR  -48VDC – 12VDC 120W/10A </t>
  </si>
  <si>
    <t xml:space="preserve">FPD2.5</t>
  </si>
  <si>
    <t xml:space="preserve">KIT 19’’ EN S DÉPORTÉ VERS L’INTÉRIEUR (7cm) de 6 A 8U MAX – SUPPORT ÉQUIPEMENT</t>
  </si>
  <si>
    <t xml:space="preserve">FPD2.6</t>
  </si>
  <si>
    <t xml:space="preserve">RAIL OMÉGA POUR FIXATION D’ÉQUIPEMENT</t>
  </si>
  <si>
    <t xml:space="preserve">FPD3.1</t>
  </si>
  <si>
    <t xml:space="preserve">CONTRÔLEUR DE GESTION D’ATELIER D’ÉNERGIE  OUTDOOR </t>
  </si>
  <si>
    <t xml:space="preserve">FPD3.2</t>
  </si>
  <si>
    <t xml:space="preserve">EXTENSION SUPPORT D’ÉQUIPEMENT 19’’ DE 8U</t>
  </si>
  <si>
    <t xml:space="preserve">FPD3.3</t>
  </si>
  <si>
    <t xml:space="preserve">CLIMATISEUR SUR PORTE ENVICOOL AIRVON – FIXATION SUR LA PORTE AVANT 220V</t>
  </si>
  <si>
    <t xml:space="preserve">FPD3.4</t>
  </si>
  <si>
    <t xml:space="preserve">DISJONCTEURS UTILISATION 12VCC 10A 2P</t>
  </si>
  <si>
    <t xml:space="preserve">FPD3.5</t>
  </si>
  <si>
    <t xml:space="preserve">RECTIVERTERS 1500W AC</t>
  </si>
  <si>
    <t xml:space="preserve">FPD3.6</t>
  </si>
  <si>
    <t xml:space="preserve">PANIER 4 RECTIVERTERS</t>
  </si>
  <si>
    <t xml:space="preserve">FPD3.7</t>
  </si>
  <si>
    <t xml:space="preserve">MODULES MICROPACK DC/DC CONVERTISSEUR MICRO-PACK 48V DC -&gt; 12 VDC - PUISSANCE 120 W -10 A</t>
  </si>
  <si>
    <t xml:space="preserve">FPD3.8</t>
  </si>
  <si>
    <t xml:space="preserve">COMMUTATEUR SÉLECTIVITÉ RACCORDEMENT CÂBLE OU SUR CONNECTEUR POUR MICROPACK DC/DC</t>
  </si>
  <si>
    <t xml:space="preserve">FPD3.9</t>
  </si>
  <si>
    <t xml:space="preserve">SMARTPACK RETRO POUR LA SUPERVISION, CARTE ALARMES 6 RELAIS PROGRAMMABLES, PORT ETHERNET POUR SUPERVISION </t>
  </si>
  <si>
    <t xml:space="preserve">FPD3.10</t>
  </si>
  <si>
    <t xml:space="preserve">DISJONCTEUR UTILISATION 48V</t>
  </si>
  <si>
    <t xml:space="preserve">FPD3.11</t>
  </si>
  <si>
    <t xml:space="preserve">DISJONCTEUR UTILISATION 12V</t>
  </si>
  <si>
    <t xml:space="preserve">FPD3.12</t>
  </si>
  <si>
    <t xml:space="preserve">MODULES REDRESSEURS FPS 1,8 KW</t>
  </si>
  <si>
    <t xml:space="preserve">FPD3.13</t>
  </si>
  <si>
    <t xml:space="preserve">RACK REDRESSEUR 230VAC/48VCC 48V-16KW COMPRENANT:
- EMPLACEMENT POUR 8 MODULES REDRESSEURS FP2 2KW HE
- 2 X DISJONCTEURS BATTERIES 100A POUR PROTECTION BATTERIES INTERNE
- 1 X DISJONCTEUR BATTERIES 250A POUR PROTECTION BATTERIES EXTERNE</t>
  </si>
  <si>
    <t xml:space="preserve">FPD3.14</t>
  </si>
  <si>
    <t xml:space="preserve">PRISE PC AVEC DJ 16A 30MA</t>
  </si>
  <si>
    <t xml:space="preserve">FPD3.15</t>
  </si>
  <si>
    <t xml:space="preserve">BLOC RÉCHAUFFAGE</t>
  </si>
  <si>
    <t xml:space="preserve">FPD3.16</t>
  </si>
  <si>
    <t xml:space="preserve">PARAFOUDRE TYPE 2</t>
  </si>
  <si>
    <t xml:space="preserve">FPD3.17</t>
  </si>
  <si>
    <t xml:space="preserve">INTERRUPTEUR TÉTRA GÉNÉRAL 63A</t>
  </si>
  <si>
    <t xml:space="preserve">FPD4.1</t>
  </si>
  <si>
    <t xml:space="preserve">ONDULEUR RACKABLE 1 Kva</t>
  </si>
  <si>
    <t xml:space="preserve">FPD4.2</t>
  </si>
  <si>
    <t xml:space="preserve">ONDULEUR RACKABLE 2 Kva</t>
  </si>
  <si>
    <t xml:space="preserve">FPD4.3</t>
  </si>
  <si>
    <t xml:space="preserve">ONDULEUR RACKABLE 3 Kva</t>
  </si>
  <si>
    <t xml:space="preserve">FPD4.4</t>
  </si>
  <si>
    <t xml:space="preserve">BATTERIES POUR ONDULEUR RACKABLE 1/2/3 kVA (POUR ONDULEUR DE TYPE RT 1/2/3 Kva OU EQUIVALENT)</t>
  </si>
  <si>
    <t xml:space="preserve">FPD5.1</t>
  </si>
  <si>
    <t xml:space="preserve">BATTERIES TYPE 12V-190Ah CONNEXION FRONTALE (546mmX324mmX125mm) + CONNECTIQUE ET VISSERIE </t>
  </si>
  <si>
    <t xml:space="preserve">FPD5.2</t>
  </si>
  <si>
    <t xml:space="preserve">BRANCHE DE 4 BATTERIES TYPE 12V-190Ah CONNEXION FRONTALE (546mmX324mmX125mm) + CONNECTIQUES ET VISSERIE</t>
  </si>
  <si>
    <t xml:space="preserve">FPD5.3</t>
  </si>
  <si>
    <t xml:space="preserve">KIT BARRETTE D’INTERCONNEXION BATTERIES DE TYPE 12V-190Ah A CONNEXION FRONTALE (546mmX324mmX125mm) </t>
  </si>
  <si>
    <t xml:space="preserve">FPD5.4</t>
  </si>
  <si>
    <t xml:space="preserve">KIT DE DEGAZAGE POUR UNE BRANCHE BATTERIE TYPE 12V-190Ah  A CONNEXION FRONTALE (546mmX324mmX125mm)</t>
  </si>
  <si>
    <t xml:space="preserve">FPD5.5</t>
  </si>
  <si>
    <t xml:space="preserve">BATTERIES TYPE 12V-100Ah (407mmX240mmX172mm) + CONNECTIQUE ET VISSERIE (TYPE  NPL100-12  OU EQUIVALENT)</t>
  </si>
  <si>
    <t xml:space="preserve">FPD5.6</t>
  </si>
  <si>
    <t xml:space="preserve">BRANCHE DE 4 BATTERIES TYPE 12V-100Ah (407mmX240mmX172mm) + CONNECTIQUES ET VISSERIE (TYPE  NPL100-12  OU EQUIVALENT)</t>
  </si>
  <si>
    <t xml:space="preserve">FPD5.7</t>
  </si>
  <si>
    <t xml:space="preserve">KIT D’INTERCONNEXION BATTERIES TYPE 12V-100Ah (407mmX240mmX172mm) (POUR NPL100-12  OU EQUIVALENT)</t>
  </si>
  <si>
    <t xml:space="preserve">FPD5.8</t>
  </si>
  <si>
    <t xml:space="preserve">BATTERIES TYPE 12V-85Ah (309mmX223mmX172mm) + CONNECTIQUE ET VISSERIE (TYPE XL12V85 OU EQUIVALENT)</t>
  </si>
  <si>
    <t xml:space="preserve">FPD5.9</t>
  </si>
  <si>
    <t xml:space="preserve">BRANCHE DE 4 BATTERIES TYPE 12V-85Ah (309mmX223mmX172mm) + CONNECTIQUES ET VISSERIE (TYPE XL12V85 OU EQUIVALENT)</t>
  </si>
  <si>
    <t xml:space="preserve">FPD5.10</t>
  </si>
  <si>
    <t xml:space="preserve">BATTERIE LITHIUM ION 48V 50AH RACKABLE</t>
  </si>
  <si>
    <t xml:space="preserve">FPD5.11</t>
  </si>
  <si>
    <t xml:space="preserve">BATTERIE LITHIUM ION 48V 100AH RACKABLE</t>
  </si>
  <si>
    <t xml:space="preserve">FPD5.12</t>
  </si>
  <si>
    <t xml:space="preserve">BATTERIE AU PLOMB 48V 50AH RACKABLE POUR REMPLACEMENT BATTERIE LITHIUM</t>
  </si>
  <si>
    <t xml:space="preserve">FPD5.13</t>
  </si>
  <si>
    <t xml:space="preserve">BATTERIE AU PLOMB 48V 100AH RACKABLE POUR REMPLACEMENT BATTERIE LITHIUM</t>
  </si>
  <si>
    <t xml:space="preserve">FPD5.14</t>
  </si>
  <si>
    <t xml:space="preserve">KIT D’INTERCONNEXION BATTERIES TYPE 12V-85Ah (309mmX223mmX172mm) (POUR XL12V85 OU EQUIVALENT)</t>
  </si>
  <si>
    <t xml:space="preserve">FPD5.15</t>
  </si>
  <si>
    <t xml:space="preserve">BAIE EXTENSION INDOOR IFC 42U 2000X600X600 MM IP20 </t>
  </si>
  <si>
    <t xml:space="preserve">FPD5.16</t>
  </si>
  <si>
    <t xml:space="preserve">BAIE EXTENSION OUTDOOR ISOLÉ AVEC CLIMATISATION (Y COMPRIS, PORTES, PANNEAU LATÉRAUX ET ARRIÈRE, CÂBLE DE CONNEXION ET 4 ÉTAGÈRES POUR BATTERIE) </t>
  </si>
  <si>
    <t xml:space="preserve">FPD5.17</t>
  </si>
  <si>
    <t xml:space="preserve"> ÉTAGÈRES BATTERIES AVEC CÂBLES</t>
  </si>
  <si>
    <t xml:space="preserve">FPD5.18</t>
  </si>
  <si>
    <t xml:space="preserve">CÂBLE ÉLECTRIQUE SOUPLE 3G2,5² INTÉRIEUR</t>
  </si>
  <si>
    <t xml:space="preserve">ML</t>
  </si>
  <si>
    <t xml:space="preserve">FPD5.19</t>
  </si>
  <si>
    <t xml:space="preserve">CÂBLE ÉLECTRIQUE SOUPLE 3G4² INTÉRIEUR</t>
  </si>
  <si>
    <t xml:space="preserve">FPD5.20</t>
  </si>
  <si>
    <t xml:space="preserve">CÂBLE ÉLECTRIQUE SOUPLE 3G6² INTÉRIEUR</t>
  </si>
  <si>
    <t xml:space="preserve">FPD5.21</t>
  </si>
  <si>
    <t xml:space="preserve">CÂBLE ÉLECTRIQUE SOUPLE 3G10² INTÉRIEUR</t>
  </si>
  <si>
    <t xml:space="preserve">FPD5.22</t>
  </si>
  <si>
    <t xml:space="preserve">CÂBLE ÉLECTRIQUE SOUPLE 3G16² INTÉRIEUR</t>
  </si>
  <si>
    <t xml:space="preserve">FPD5.23</t>
  </si>
  <si>
    <t xml:space="preserve">CÂBLE ÉLECTRIQUE SOUPLE 5G4² INTÉRIEUR</t>
  </si>
  <si>
    <t xml:space="preserve">FPD5.24</t>
  </si>
  <si>
    <t xml:space="preserve">CÂBLE ÉLECTRIQUE SOUPLE 5G10² INTÉRIEUR</t>
  </si>
  <si>
    <t xml:space="preserve">FPD5.25</t>
  </si>
  <si>
    <t xml:space="preserve">CÂBLE ÉLECTRIQUE SOUPLE 5G16² INTÉRIEUR</t>
  </si>
  <si>
    <t xml:space="preserve">FPD5.26</t>
  </si>
  <si>
    <t xml:space="preserve">CÂBLE ÉLECTRIQUE SOUPLE 3G2,5² EXTÉRIEUR</t>
  </si>
  <si>
    <t xml:space="preserve">FPD5.27</t>
  </si>
  <si>
    <t xml:space="preserve">CÂBLE ÉLECTRIQUE SOUPLE 3G4² EXTÉRIEUR</t>
  </si>
  <si>
    <t xml:space="preserve">FPD5.28</t>
  </si>
  <si>
    <t xml:space="preserve">CÂBLE ÉLECTRIQUE SOUPLE 3G6² EXTÉRIEUR</t>
  </si>
  <si>
    <t xml:space="preserve">FPD5.29</t>
  </si>
  <si>
    <t xml:space="preserve">CÂBLE ÉLECTRIQUE SOUPLE 3G10² EXTÉRIEUR</t>
  </si>
  <si>
    <t xml:space="preserve">FPD5.30</t>
  </si>
  <si>
    <t xml:space="preserve">CÂBLE ÉLECTRIQUE SOUPLE 3G16² EXTÉRIEUR</t>
  </si>
  <si>
    <t xml:space="preserve">FPD5.31</t>
  </si>
  <si>
    <t xml:space="preserve">CÂBLE ÉLECTRIQUE SOUPLE 5G4² EXTÉRIEUR</t>
  </si>
  <si>
    <t xml:space="preserve">FPD5.32</t>
  </si>
  <si>
    <t xml:space="preserve">CÂBLE ÉLECTRIQUE SOUPLE 5G10² EXTÉRIEUR</t>
  </si>
  <si>
    <t xml:space="preserve">FPD5.33</t>
  </si>
  <si>
    <t xml:space="preserve">CÂBLE ÉLECTRIQUE SOUPLE 5G16² EXTÉRIEUR</t>
  </si>
  <si>
    <t xml:space="preserve">FPD5.34</t>
  </si>
  <si>
    <t xml:space="preserve">CÂBLE ÉLECTRIQUE RIGIDE 3G2,5² INTÉRIEUR</t>
  </si>
  <si>
    <t xml:space="preserve">FPD5.35</t>
  </si>
  <si>
    <t xml:space="preserve">CÂBLE ÉLECTRIQUE RIGIDE 3G4² INTÉRIEUR</t>
  </si>
  <si>
    <t xml:space="preserve">FPD5.36</t>
  </si>
  <si>
    <t xml:space="preserve">CÂBLE ÉLECTRIQUE RIGIDE 3G6² INTÉRIEUR</t>
  </si>
  <si>
    <t xml:space="preserve">FPD5.37</t>
  </si>
  <si>
    <t xml:space="preserve">CÂBLE ÉLECTRIQUE RIGIDE 3G10² INTÉRIEUR</t>
  </si>
  <si>
    <t xml:space="preserve">FPD5.38</t>
  </si>
  <si>
    <t xml:space="preserve">CÂBLE ÉLECTRIQUE RIGIDE 3G16² INTÉRIEUR</t>
  </si>
  <si>
    <t xml:space="preserve">FPD5.39</t>
  </si>
  <si>
    <t xml:space="preserve">CÂBLE ÉLECTRIQUE RIGIDE 5G4² INTÉRIEUR</t>
  </si>
  <si>
    <t xml:space="preserve">FPD5.40</t>
  </si>
  <si>
    <t xml:space="preserve">CÂBLE ÉLECTRIQUE RIGIDE 5G10² INTÉRIEUR</t>
  </si>
  <si>
    <t xml:space="preserve">FPD5.41</t>
  </si>
  <si>
    <t xml:space="preserve">CÂBLE ÉLECTRIQUE RIGIDE 5G16² INTÉRIEUR</t>
  </si>
  <si>
    <t xml:space="preserve">FPD5.42</t>
  </si>
  <si>
    <t xml:space="preserve">CÂBLE ÉLECTRIQUE RIGIDE 3G2,5² EXTÉRIEUR</t>
  </si>
  <si>
    <t xml:space="preserve">FPD5.43</t>
  </si>
  <si>
    <t xml:space="preserve">CÂBLE ÉLECTRIQUE RIGIDE 3G4² EXTÉRIEUR</t>
  </si>
  <si>
    <t xml:space="preserve">FPD5.44</t>
  </si>
  <si>
    <t xml:space="preserve">CÂBLE ÉLECTRIQUE RIGIDE 3G6² EXTÉRIEUR</t>
  </si>
  <si>
    <t xml:space="preserve">FPD5.45</t>
  </si>
  <si>
    <t xml:space="preserve">CÂBLE ÉLECTRIQUE RIGIDE 3G10² EXTÉRIEUR</t>
  </si>
  <si>
    <t xml:space="preserve">FPD5.46</t>
  </si>
  <si>
    <t xml:space="preserve">CÂBLE ÉLECTRIQUE RIGIDE 3G16² EXTÉRIEUR</t>
  </si>
  <si>
    <t xml:space="preserve">FPD5.47</t>
  </si>
  <si>
    <t xml:space="preserve">CÂBLE ÉLECTRIQUE RIGIDE 5G4² EXTÉRIEUR</t>
  </si>
  <si>
    <t xml:space="preserve">FPD5.48</t>
  </si>
  <si>
    <t xml:space="preserve">CÂBLE ÉLECTRIQUE RIGIDE 5G10² EXTÉRIEUR</t>
  </si>
  <si>
    <t xml:space="preserve">FPD5.49</t>
  </si>
  <si>
    <t xml:space="preserve">CÂBLE ÉLECTRIQUE RIGIDE 5G16² EXTÉRIEUR</t>
  </si>
  <si>
    <t xml:space="preserve">FPD5.50</t>
  </si>
  <si>
    <t xml:space="preserve">CÂBLE DE TERRE VERT/JAUNE 4²</t>
  </si>
  <si>
    <t xml:space="preserve">FPD5.51</t>
  </si>
  <si>
    <t xml:space="preserve">CÂBLE DE TERRE VERT/JAUNE 16²</t>
  </si>
  <si>
    <t xml:space="preserve">FPD5.52</t>
  </si>
  <si>
    <t xml:space="preserve">CÂBLE DE TERRE VERT/JAUNE 25²</t>
  </si>
  <si>
    <t xml:space="preserve">FPD5.53</t>
  </si>
  <si>
    <t xml:space="preserve">CÂBLE DE TERRE VERT/JAUNE 32²</t>
  </si>
  <si>
    <t xml:space="preserve">FPD5.54</t>
  </si>
  <si>
    <t xml:space="preserve">CÂBLE DE TERRE VERT/JAUNE 64²</t>
  </si>
  <si>
    <t xml:space="preserve">FPD5.55</t>
  </si>
  <si>
    <t xml:space="preserve">CÂBLE DE TERRE CUIVRE NU 25²</t>
  </si>
  <si>
    <t xml:space="preserve">FPD5.56</t>
  </si>
  <si>
    <t xml:space="preserve">CÂBLE DE TERRE VERT/JAUNE 35²</t>
  </si>
  <si>
    <t xml:space="preserve">FPD5.57</t>
  </si>
  <si>
    <t xml:space="preserve">CÂBLE DE TERRE VERT/JAUNE 70²</t>
  </si>
  <si>
    <t xml:space="preserve">FPD5.58</t>
  </si>
  <si>
    <t xml:space="preserve">CÂBLE ETHERNET OUTDOOR CAT 8</t>
  </si>
  <si>
    <t xml:space="preserve">FPD5.59</t>
  </si>
  <si>
    <t xml:space="preserve">CONNECTEUR ÉTANCHE POUR CÂBLE ETHERNET OUTDOOR CAT8</t>
  </si>
  <si>
    <t xml:space="preserve">FPD5.60</t>
  </si>
  <si>
    <t xml:space="preserve">CÂBLE ETHERNET INDOOR CAT 8</t>
  </si>
  <si>
    <t xml:space="preserve">FPD5.61</t>
  </si>
  <si>
    <t xml:space="preserve">CONNECTEUR POUR CÂBLE ETHERNET INDOOR CAT8</t>
  </si>
  <si>
    <t xml:space="preserve">FPD5.62</t>
  </si>
  <si>
    <t xml:space="preserve">OUTIL POUR CONNECTEUR </t>
  </si>
  <si>
    <t xml:space="preserve">Sous-total fourniture de pièces détachées</t>
  </si>
  <si>
    <t xml:space="preserve">Synthèse de la simulation de commande "Prestation n°5" : FOURNITURE DE PIÈCES DÉTACHÉES</t>
  </si>
  <si>
    <t xml:space="preserve">TVA 20%</t>
  </si>
  <si>
    <t xml:space="preserve">Simulation de commande prestations n°1, n°2, n°3 et n°5
Majoration DROM-COM</t>
  </si>
  <si>
    <t xml:space="preserve">
Accord-cadre relatif à l'acquisition et au maintien en condition opérationnelle des supports aériens et des locaux techniques, des réseaux de radiocommunication de la sécurité intérieure
Lot 2 - Maintenance, déploiement, aménagement et déménagement de shelters de radiocommunication pré-équipés
</t>
  </si>
  <si>
    <t xml:space="preserve">Les coefficients de "majoration DROM-COM" du tableau ci-dessous s’appliquent sur les prestations du LOT de la manière suivante : PRIX TTC PRESTATION = [PRIX PRESTATION MÉTROPOLE HT x TAXES OM] x COEFF. MAJORATION DROM-COM.  Ils visent à prendre en compte l'ensemble des surcoûts propres aux OM et liés : au transport, au dédouanement, à l’emballage, aux frais connexes et aux spécificités propres à chaque lieu de réalisation des prestations ou de livraison des équipements.  A ce titre, aucun surcoût ne peut être réclamé une fois ces coefficients appliqués pour des prestations réalisées hors le territoire métropolitain au motif de maintenir les exigences techniques édictées dans le CCTP ou ses annexes.  Les taxes TVA ou TGC (taxes générales sur la consommation) à indiquer dans le tableau ci-dessous s'appliquent au prix HT métropole, conformément à la formule supra et tel que prévu par la législation.</t>
  </si>
  <si>
    <t xml:space="preserve">Grille de majoration applicable aux DROM-COM</t>
  </si>
  <si>
    <t xml:space="preserve">Lieu de réalisation de la prestations
Liste des DROM - COM</t>
  </si>
  <si>
    <t xml:space="preserve">TAXE A APPLIQUER (TVA OU AUTRE)</t>
  </si>
  <si>
    <t xml:space="preserve">Majoration 
(en %)</t>
  </si>
  <si>
    <t xml:space="preserve">AME1*</t>
  </si>
  <si>
    <t xml:space="preserve">AME2</t>
  </si>
  <si>
    <t xml:space="preserve">AER</t>
  </si>
  <si>
    <t xml:space="preserve">FPD*</t>
  </si>
  <si>
    <t xml:space="preserve">RESSOURCES LOCALES</t>
  </si>
  <si>
    <t xml:space="preserve">RESSOURCES MÉTROPOLES</t>
  </si>
  <si>
    <t xml:space="preserve">Mayotte (DROM)</t>
  </si>
  <si>
    <t xml:space="preserve">Guadeloupe (DROM)</t>
  </si>
  <si>
    <t xml:space="preserve">Martinique (DROM)</t>
  </si>
  <si>
    <t xml:space="preserve">Guyane (DROM)</t>
  </si>
  <si>
    <t xml:space="preserve">La Réunion (DROM)</t>
  </si>
  <si>
    <t xml:space="preserve">Saint Martin / Saint-Barthélemy (COM)</t>
  </si>
  <si>
    <t xml:space="preserve">Nouvelle Calédonie (COM)</t>
  </si>
  <si>
    <t xml:space="preserve">Tahiti (COM)</t>
  </si>
  <si>
    <t xml:space="preserve">Prestations 1</t>
  </si>
  <si>
    <t xml:space="preserve">Accessoires</t>
  </si>
  <si>
    <t xml:space="preserve">AME1</t>
  </si>
  <si>
    <t xml:space="preserve">TAXE</t>
  </si>
  <si>
    <t xml:space="preserve">1</t>
  </si>
  <si>
    <t xml:space="preserve">5</t>
  </si>
  <si>
    <t xml:space="preserve">50</t>
  </si>
  <si>
    <t xml:space="preserve">15</t>
  </si>
  <si>
    <t xml:space="preserve">sous-total AME1
Majoré</t>
  </si>
  <si>
    <t xml:space="preserve">AME2-RESSOURCES LOCALES</t>
  </si>
  <si>
    <t xml:space="preserve">0</t>
  </si>
  <si>
    <t xml:space="preserve">sous-total AME2-RESSOURCES LOCALES
Majoré</t>
  </si>
  <si>
    <t xml:space="preserve">AME2-RESSOURCES METROPOLES</t>
  </si>
  <si>
    <t xml:space="preserve">sous-total AME2-RESSOURCES METROPOLES
Majoré</t>
  </si>
  <si>
    <r>
      <rPr>
        <b val="true"/>
        <sz val="12"/>
        <rFont val="Marianne"/>
        <family val="3"/>
        <charset val="1"/>
      </rPr>
      <t xml:space="preserve">Sous-total prestations 1 : </t>
    </r>
    <r>
      <rPr>
        <b val="true"/>
        <sz val="11"/>
        <color rgb="FF000000"/>
        <rFont val="Marianne"/>
        <family val="3"/>
        <charset val="1"/>
      </rPr>
      <t xml:space="preserve">ACQUISITION ET MCO D'ATELIERS D'ÉNERGIE</t>
    </r>
  </si>
  <si>
    <t xml:space="preserve">Prestations 2</t>
  </si>
  <si>
    <t xml:space="preserve">ASI-RESSOURCES LOCALES</t>
  </si>
  <si>
    <t xml:space="preserve">Étude d’ingénierie et de conception du système de production d’énergie</t>
  </si>
  <si>
    <t xml:space="preserve">60</t>
  </si>
  <si>
    <t xml:space="preserve">sous-total AER-RESSOURCES LOCALES
Majoré</t>
  </si>
  <si>
    <t xml:space="preserve">ASI-RESSOURCES METROPOLES</t>
  </si>
  <si>
    <t xml:space="preserve">sous-total AER-RESSOURCES METROPOLES
Majoré</t>
  </si>
  <si>
    <r>
      <rPr>
        <b val="true"/>
        <sz val="12"/>
        <rFont val="Marianne"/>
        <family val="3"/>
        <charset val="1"/>
      </rPr>
      <t xml:space="preserve">Sous-total prestations 2 : </t>
    </r>
    <r>
      <rPr>
        <b val="true"/>
        <sz val="11"/>
        <color rgb="FF000000"/>
        <rFont val="Arial"/>
        <family val="2"/>
        <charset val="1"/>
      </rPr>
      <t xml:space="preserve">ACQUISITION D'ÉLÉMENTS D'ÉNERGIE RENOUVELABLE</t>
    </r>
  </si>
  <si>
    <t xml:space="preserve">Prestations 3</t>
  </si>
  <si>
    <t xml:space="preserve">sous-total ASI
Majoré</t>
  </si>
  <si>
    <r>
      <rPr>
        <b val="true"/>
        <sz val="12"/>
        <rFont val="Marianne"/>
        <family val="3"/>
        <charset val="1"/>
      </rPr>
      <t xml:space="preserve">Sous-total prestations 3 : </t>
    </r>
    <r>
      <rPr>
        <b val="true"/>
        <sz val="11"/>
        <color rgb="FF000000"/>
        <rFont val="Arial"/>
        <family val="2"/>
        <charset val="1"/>
      </rPr>
      <t xml:space="preserve">ACQUISITION D'ALIMENTATION SANS INTERRUPTION</t>
    </r>
  </si>
  <si>
    <t xml:space="preserve">Prestations 5</t>
  </si>
  <si>
    <t xml:space="preserve">2</t>
  </si>
  <si>
    <t xml:space="preserve">3</t>
  </si>
  <si>
    <t xml:space="preserve">10</t>
  </si>
  <si>
    <t xml:space="preserve">100</t>
  </si>
  <si>
    <t xml:space="preserve">200</t>
  </si>
  <si>
    <t xml:space="preserve">300</t>
  </si>
  <si>
    <t xml:space="preserve">400</t>
  </si>
  <si>
    <t xml:space="preserve">sous-total FPD
Majoré</t>
  </si>
  <si>
    <r>
      <rPr>
        <b val="true"/>
        <sz val="12"/>
        <rFont val="Marianne"/>
        <family val="3"/>
        <charset val="1"/>
      </rPr>
      <t xml:space="preserve">Sous-total prestations 5 : </t>
    </r>
    <r>
      <rPr>
        <b val="true"/>
        <sz val="11"/>
        <color rgb="FF000000"/>
        <rFont val="Arial"/>
        <family val="2"/>
        <charset val="1"/>
      </rPr>
      <t xml:space="preserve">FOURNITURE DE PIECES DETACHEES</t>
    </r>
  </si>
  <si>
    <t xml:space="preserve">Synthèse de la simulation de commande « Majoration DROM-COM »</t>
  </si>
  <si>
    <t xml:space="preserve">Total Majorations DROM-COM</t>
  </si>
  <si>
    <t xml:space="preserve">Majoration DROM-COM Prestation 1</t>
  </si>
  <si>
    <t xml:space="preserve">Majoration DROM-COM Prestation 2</t>
  </si>
  <si>
    <t xml:space="preserve">Majoration DROM-COM Prestation 3</t>
  </si>
  <si>
    <t xml:space="preserve">Majoration DROM-COM Prestation 5</t>
  </si>
  <si>
    <t xml:space="preserve">Synthèse de la simulation</t>
  </si>
  <si>
    <t xml:space="preserve">TVA</t>
  </si>
  <si>
    <t xml:space="preserve">Prestation 1 : Acquisition et MCO d’ateliers d’énergie</t>
  </si>
  <si>
    <t xml:space="preserve">Prestation 2 : ACQUISITION D'ELEMENTS D'ENERGIE RENOUVELABLE</t>
  </si>
  <si>
    <t xml:space="preserve">Sous-prestation 2.1 : Visites préparatoires de sites, d’études de faisabilité et de visites de conformité des sites</t>
  </si>
  <si>
    <t xml:space="preserve">TOTAL Prestation 5 : Fourniture de pièces détachées</t>
  </si>
  <si>
    <t xml:space="preserve">TOTAL  </t>
  </si>
</sst>
</file>

<file path=xl/styles.xml><?xml version="1.0" encoding="utf-8"?>
<styleSheet xmlns="http://schemas.openxmlformats.org/spreadsheetml/2006/main">
  <numFmts count="9">
    <numFmt numFmtId="164" formatCode="General"/>
    <numFmt numFmtId="165" formatCode="_-* #,##0.00\ [$€-1]_-;\-* #,##0.00\ [$€-1]_-;_-* \-??\ [$€-1]_-"/>
    <numFmt numFmtId="166" formatCode="_-* #,##0.00\ _€_-;\-* #,##0.00\ _€_-;_-* \-??\ _€_-;_-@_-"/>
    <numFmt numFmtId="167" formatCode="0\ %"/>
    <numFmt numFmtId="168" formatCode="General"/>
    <numFmt numFmtId="169" formatCode="#,##0.00&quot; €&quot;"/>
    <numFmt numFmtId="170" formatCode="@"/>
    <numFmt numFmtId="171" formatCode="#,##0.00\ [$€-40C];[RED]\-#,##0.00\ [$€-40C]"/>
    <numFmt numFmtId="172" formatCode="#,##0.00&quot; €&quot;;[RED]\-#,##0.00&quot; €&quot;"/>
  </numFmts>
  <fonts count="48">
    <font>
      <sz val="10"/>
      <name val="Arial"/>
      <family val="0"/>
      <charset val="1"/>
    </font>
    <font>
      <sz val="10"/>
      <name val="Arial"/>
      <family val="0"/>
    </font>
    <font>
      <sz val="10"/>
      <name val="Arial"/>
      <family val="0"/>
    </font>
    <font>
      <sz val="10"/>
      <name val="Arial"/>
      <family val="0"/>
    </font>
    <font>
      <b val="true"/>
      <sz val="11"/>
      <color rgb="FFFF9900"/>
      <name val="Calibri"/>
      <family val="2"/>
      <charset val="1"/>
    </font>
    <font>
      <sz val="11"/>
      <color rgb="FF333399"/>
      <name val="Calibri"/>
      <family val="2"/>
      <charset val="1"/>
    </font>
    <font>
      <sz val="10"/>
      <name val="Arial"/>
      <family val="2"/>
      <charset val="1"/>
    </font>
    <font>
      <sz val="11"/>
      <color rgb="FF000000"/>
      <name val="Calibri"/>
      <family val="2"/>
      <charset val="1"/>
    </font>
    <font>
      <b val="true"/>
      <sz val="11"/>
      <color rgb="FF333333"/>
      <name val="Calibri"/>
      <family val="2"/>
      <charset val="1"/>
    </font>
    <font>
      <b val="true"/>
      <sz val="11"/>
      <color rgb="FF000000"/>
      <name val="Calibri"/>
      <family val="2"/>
      <charset val="1"/>
    </font>
    <font>
      <b val="true"/>
      <sz val="14"/>
      <name val="Calibri"/>
      <family val="2"/>
      <charset val="1"/>
    </font>
    <font>
      <b val="true"/>
      <sz val="12"/>
      <name val="Calibri"/>
      <family val="2"/>
      <charset val="1"/>
    </font>
    <font>
      <sz val="12"/>
      <name val="Calibri"/>
      <family val="2"/>
      <charset val="1"/>
    </font>
    <font>
      <b val="true"/>
      <u val="single"/>
      <sz val="12"/>
      <name val="Calibri"/>
      <family val="2"/>
      <charset val="1"/>
    </font>
    <font>
      <b val="true"/>
      <sz val="14"/>
      <name val="Arial"/>
      <family val="2"/>
      <charset val="1"/>
    </font>
    <font>
      <sz val="10"/>
      <name val="Marianne"/>
      <family val="3"/>
      <charset val="1"/>
    </font>
    <font>
      <b val="true"/>
      <sz val="14"/>
      <name val="Marianne"/>
      <family val="3"/>
      <charset val="1"/>
    </font>
    <font>
      <sz val="11"/>
      <name val="Marianne"/>
      <family val="3"/>
      <charset val="1"/>
    </font>
    <font>
      <b val="true"/>
      <sz val="14"/>
      <color rgb="FF1F497D"/>
      <name val="Marianne"/>
      <family val="3"/>
      <charset val="1"/>
    </font>
    <font>
      <b val="true"/>
      <i val="true"/>
      <sz val="11"/>
      <color rgb="FFFF0000"/>
      <name val="Marianne"/>
      <family val="3"/>
      <charset val="1"/>
    </font>
    <font>
      <sz val="14"/>
      <name val="Marianne"/>
      <family val="3"/>
      <charset val="1"/>
    </font>
    <font>
      <b val="true"/>
      <u val="single"/>
      <sz val="16"/>
      <color rgb="FF000000"/>
      <name val="Marianne"/>
      <family val="3"/>
      <charset val="1"/>
    </font>
    <font>
      <b val="true"/>
      <sz val="11"/>
      <name val="Marianne"/>
      <family val="3"/>
      <charset val="1"/>
    </font>
    <font>
      <sz val="12"/>
      <name val="Marianne"/>
      <family val="3"/>
      <charset val="1"/>
    </font>
    <font>
      <b val="true"/>
      <i val="true"/>
      <sz val="10"/>
      <name val="Marianne"/>
      <family val="3"/>
      <charset val="1"/>
    </font>
    <font>
      <sz val="10"/>
      <color rgb="FF000000"/>
      <name val="Marianne"/>
      <family val="3"/>
      <charset val="1"/>
    </font>
    <font>
      <b val="true"/>
      <sz val="12"/>
      <name val="Marianne"/>
      <family val="3"/>
      <charset val="1"/>
    </font>
    <font>
      <b val="true"/>
      <sz val="10"/>
      <name val="Marianne"/>
      <family val="3"/>
      <charset val="1"/>
    </font>
    <font>
      <b val="true"/>
      <sz val="18"/>
      <name val="Marianne"/>
      <family val="3"/>
      <charset val="1"/>
    </font>
    <font>
      <sz val="11"/>
      <color rgb="FF000000"/>
      <name val="Marianne"/>
      <family val="3"/>
      <charset val="1"/>
    </font>
    <font>
      <b val="true"/>
      <sz val="14"/>
      <color rgb="FF1F497D"/>
      <name val="Arial"/>
      <family val="2"/>
      <charset val="1"/>
    </font>
    <font>
      <sz val="11"/>
      <name val="Arial"/>
      <family val="2"/>
      <charset val="1"/>
    </font>
    <font>
      <b val="true"/>
      <i val="true"/>
      <sz val="11"/>
      <color rgb="FFFF0000"/>
      <name val="Arial"/>
      <family val="2"/>
      <charset val="1"/>
    </font>
    <font>
      <b val="true"/>
      <u val="single"/>
      <sz val="16"/>
      <color rgb="FF000000"/>
      <name val="Arial"/>
      <family val="2"/>
      <charset val="1"/>
    </font>
    <font>
      <b val="true"/>
      <u val="single"/>
      <sz val="14"/>
      <color rgb="FF000000"/>
      <name val="Arial"/>
      <family val="2"/>
      <charset val="1"/>
    </font>
    <font>
      <b val="true"/>
      <sz val="11"/>
      <name val="Arial"/>
      <family val="2"/>
      <charset val="1"/>
    </font>
    <font>
      <sz val="9"/>
      <color rgb="FF000000"/>
      <name val="Arial"/>
      <family val="2"/>
      <charset val="1"/>
    </font>
    <font>
      <sz val="10"/>
      <color rgb="FF000000"/>
      <name val="Arial"/>
      <family val="2"/>
      <charset val="1"/>
    </font>
    <font>
      <b val="true"/>
      <sz val="10"/>
      <name val="Arial"/>
      <family val="2"/>
      <charset val="1"/>
    </font>
    <font>
      <sz val="9"/>
      <name val="Arial"/>
      <family val="2"/>
      <charset val="1"/>
    </font>
    <font>
      <sz val="14"/>
      <name val="Arial"/>
      <family val="2"/>
      <charset val="1"/>
    </font>
    <font>
      <sz val="12"/>
      <name val="Arial"/>
      <family val="2"/>
      <charset val="1"/>
    </font>
    <font>
      <b val="true"/>
      <sz val="10.5"/>
      <name val="Arial"/>
      <family val="2"/>
      <charset val="1"/>
    </font>
    <font>
      <b val="true"/>
      <i val="true"/>
      <sz val="9"/>
      <name val="Marianne"/>
      <family val="3"/>
      <charset val="1"/>
    </font>
    <font>
      <sz val="9"/>
      <name val="Marianne"/>
      <family val="3"/>
      <charset val="1"/>
    </font>
    <font>
      <b val="true"/>
      <sz val="11"/>
      <color rgb="FF000000"/>
      <name val="Marianne"/>
      <family val="3"/>
      <charset val="1"/>
    </font>
    <font>
      <b val="true"/>
      <u val="single"/>
      <sz val="11"/>
      <color rgb="FF1F497D"/>
      <name val="Marianne"/>
      <family val="3"/>
      <charset val="1"/>
    </font>
    <font>
      <b val="true"/>
      <sz val="11"/>
      <color rgb="FF000000"/>
      <name val="Arial"/>
      <family val="2"/>
      <charset val="1"/>
    </font>
  </fonts>
  <fills count="22">
    <fill>
      <patternFill patternType="none"/>
    </fill>
    <fill>
      <patternFill patternType="gray125"/>
    </fill>
    <fill>
      <patternFill patternType="solid">
        <fgColor rgb="FFC0C0C0"/>
        <bgColor rgb="FFBFBFBF"/>
      </patternFill>
    </fill>
    <fill>
      <patternFill patternType="solid">
        <fgColor rgb="FFFFCC99"/>
        <bgColor rgb="FFFCD5B5"/>
      </patternFill>
    </fill>
    <fill>
      <patternFill patternType="solid">
        <fgColor rgb="FFFFFFFF"/>
        <bgColor rgb="FFFEF1E7"/>
      </patternFill>
    </fill>
    <fill>
      <patternFill patternType="solid">
        <fgColor rgb="FFD9D9D9"/>
        <bgColor rgb="FFDDE8CB"/>
      </patternFill>
    </fill>
    <fill>
      <patternFill patternType="solid">
        <fgColor rgb="FFFFFF00"/>
        <bgColor rgb="FFFFFF99"/>
      </patternFill>
    </fill>
    <fill>
      <patternFill patternType="solid">
        <fgColor rgb="FFFFFF99"/>
        <bgColor rgb="FFFFFFA6"/>
      </patternFill>
    </fill>
    <fill>
      <patternFill patternType="solid">
        <fgColor rgb="FFBFBFBF"/>
        <bgColor rgb="FFC0C0C0"/>
      </patternFill>
    </fill>
    <fill>
      <patternFill patternType="solid">
        <fgColor rgb="FF8EB4E3"/>
        <bgColor rgb="FFBFBFBF"/>
      </patternFill>
    </fill>
    <fill>
      <patternFill patternType="solid">
        <fgColor rgb="FFFCD5B5"/>
        <bgColor rgb="FFFFCC99"/>
      </patternFill>
    </fill>
    <fill>
      <patternFill patternType="solid">
        <fgColor rgb="FFFFFFCC"/>
        <bgColor rgb="FFFFFFA6"/>
      </patternFill>
    </fill>
    <fill>
      <patternFill patternType="solid">
        <fgColor rgb="FFFEF1E7"/>
        <bgColor rgb="FFEEECE1"/>
      </patternFill>
    </fill>
    <fill>
      <patternFill patternType="solid">
        <fgColor rgb="FFCEE8E8"/>
        <bgColor rgb="FFDEEBF7"/>
      </patternFill>
    </fill>
    <fill>
      <patternFill patternType="solid">
        <fgColor rgb="FFFFFFA6"/>
        <bgColor rgb="FFFFFF99"/>
      </patternFill>
    </fill>
    <fill>
      <patternFill patternType="solid">
        <fgColor rgb="FF81D41A"/>
        <bgColor rgb="FF92D050"/>
      </patternFill>
    </fill>
    <fill>
      <patternFill patternType="solid">
        <fgColor rgb="FF92D050"/>
        <bgColor rgb="FF81D41A"/>
      </patternFill>
    </fill>
    <fill>
      <patternFill patternType="solid">
        <fgColor rgb="FFDDE8CB"/>
        <bgColor rgb="FFE2F0D9"/>
      </patternFill>
    </fill>
    <fill>
      <patternFill patternType="solid">
        <fgColor rgb="FFE2F0D9"/>
        <bgColor rgb="FFEEECE1"/>
      </patternFill>
    </fill>
    <fill>
      <patternFill patternType="solid">
        <fgColor rgb="FFEEECE1"/>
        <bgColor rgb="FFE2F0D9"/>
      </patternFill>
    </fill>
    <fill>
      <patternFill patternType="solid">
        <fgColor rgb="FF69F0AE"/>
        <bgColor rgb="FF92D050"/>
      </patternFill>
    </fill>
    <fill>
      <patternFill patternType="solid">
        <fgColor rgb="FFDEEBF7"/>
        <bgColor rgb="FFCEE8E8"/>
      </patternFill>
    </fill>
  </fills>
  <borders count="18">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style="thin">
        <color rgb="FF333399"/>
      </top>
      <bottom style="double">
        <color rgb="FF333399"/>
      </bottom>
      <diagonal/>
    </border>
    <border diagonalUp="false" diagonalDown="false">
      <left style="thin"/>
      <right style="thin"/>
      <top style="thin"/>
      <bottom/>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thin"/>
      <right style="medium"/>
      <top style="medium"/>
      <bottom style="medium"/>
      <diagonal/>
    </border>
    <border diagonalUp="false" diagonalDown="false">
      <left style="thin"/>
      <right/>
      <top/>
      <bottom style="thin"/>
      <diagonal/>
    </border>
    <border diagonalUp="false" diagonalDown="false">
      <left style="thin"/>
      <right style="thin"/>
      <top/>
      <bottom style="thin"/>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style="thin"/>
      <right style="thin"/>
      <top/>
      <bottom/>
      <diagonal/>
    </border>
    <border diagonalUp="false" diagonalDown="false">
      <left style="thin"/>
      <right style="thin"/>
      <top style="hair"/>
      <bottom style="thin"/>
      <diagonal/>
    </border>
    <border diagonalUp="false" diagonalDown="false">
      <left style="medium"/>
      <right style="thin"/>
      <top style="medium"/>
      <bottom style="thin"/>
      <diagonal/>
    </border>
    <border diagonalUp="false" diagonalDown="false">
      <left style="thin"/>
      <right/>
      <top style="thin"/>
      <bottom style="thin"/>
      <diagonal/>
    </border>
  </borders>
  <cellStyleXfs count="8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1" applyFont="true" applyBorder="true" applyAlignment="true" applyProtection="false">
      <alignment horizontal="general" vertical="bottom" textRotation="0" wrapText="false" indent="0" shrinkToFit="false"/>
    </xf>
    <xf numFmtId="164" fontId="4" fillId="2" borderId="1" applyFont="true" applyBorder="true" applyAlignment="true" applyProtection="false">
      <alignment horizontal="general" vertical="bottom" textRotation="0" wrapText="false" indent="0" shrinkToFit="false"/>
    </xf>
    <xf numFmtId="164" fontId="4" fillId="2" borderId="1" applyFont="true" applyBorder="true" applyAlignment="true" applyProtection="false">
      <alignment horizontal="general" vertical="bottom" textRotation="0" wrapText="false" indent="0" shrinkToFit="false"/>
    </xf>
    <xf numFmtId="164" fontId="4" fillId="2" borderId="1" applyFont="true" applyBorder="true" applyAlignment="true" applyProtection="false">
      <alignment horizontal="general" vertical="bottom" textRotation="0" wrapText="false" indent="0" shrinkToFit="false"/>
    </xf>
    <xf numFmtId="164" fontId="4" fillId="2" borderId="1" applyFont="true" applyBorder="true" applyAlignment="true" applyProtection="false">
      <alignment horizontal="general" vertical="bottom" textRotation="0" wrapText="false" indent="0" shrinkToFit="false"/>
    </xf>
    <xf numFmtId="164" fontId="4" fillId="2" borderId="1" applyFont="true" applyBorder="true" applyAlignment="true" applyProtection="false">
      <alignment horizontal="general" vertical="bottom" textRotation="0" wrapText="false" indent="0" shrinkToFit="false"/>
    </xf>
    <xf numFmtId="164" fontId="4" fillId="2" borderId="1" applyFont="true" applyBorder="true" applyAlignment="true" applyProtection="false">
      <alignment horizontal="general" vertical="bottom" textRotation="0" wrapText="false" indent="0" shrinkToFit="false"/>
    </xf>
    <xf numFmtId="164" fontId="4" fillId="2" borderId="1" applyFont="true" applyBorder="true" applyAlignment="true" applyProtection="false">
      <alignment horizontal="general" vertical="bottom" textRotation="0" wrapText="false" indent="0" shrinkToFit="false"/>
    </xf>
    <xf numFmtId="164" fontId="4" fillId="2" borderId="1" applyFont="true" applyBorder="true" applyAlignment="true" applyProtection="false">
      <alignment horizontal="general" vertical="bottom" textRotation="0" wrapText="false" indent="0" shrinkToFit="false"/>
    </xf>
    <xf numFmtId="164" fontId="5" fillId="3" borderId="1" applyFont="true" applyBorder="true" applyAlignment="true" applyProtection="false">
      <alignment horizontal="general" vertical="bottom" textRotation="0" wrapText="false" indent="0" shrinkToFit="false"/>
    </xf>
    <xf numFmtId="164" fontId="5" fillId="3" borderId="1" applyFont="true" applyBorder="true" applyAlignment="true" applyProtection="false">
      <alignment horizontal="general" vertical="bottom" textRotation="0" wrapText="false" indent="0" shrinkToFit="false"/>
    </xf>
    <xf numFmtId="164" fontId="5" fillId="3" borderId="1" applyFont="true" applyBorder="true" applyAlignment="true" applyProtection="false">
      <alignment horizontal="general" vertical="bottom" textRotation="0" wrapText="false" indent="0" shrinkToFit="false"/>
    </xf>
    <xf numFmtId="164" fontId="5" fillId="3" borderId="1" applyFont="true" applyBorder="true" applyAlignment="true" applyProtection="false">
      <alignment horizontal="general" vertical="bottom" textRotation="0" wrapText="false" indent="0" shrinkToFit="false"/>
    </xf>
    <xf numFmtId="164" fontId="5" fillId="3" borderId="1" applyFont="true" applyBorder="true" applyAlignment="true" applyProtection="false">
      <alignment horizontal="general" vertical="bottom" textRotation="0" wrapText="false" indent="0" shrinkToFit="false"/>
    </xf>
    <xf numFmtId="164" fontId="5" fillId="3" borderId="1" applyFont="true" applyBorder="true" applyAlignment="true" applyProtection="false">
      <alignment horizontal="general" vertical="bottom" textRotation="0" wrapText="false" indent="0" shrinkToFit="false"/>
    </xf>
    <xf numFmtId="164" fontId="5" fillId="3" borderId="1" applyFont="true" applyBorder="true" applyAlignment="true" applyProtection="false">
      <alignment horizontal="general" vertical="bottom" textRotation="0" wrapText="false" indent="0" shrinkToFit="false"/>
    </xf>
    <xf numFmtId="164" fontId="5" fillId="3" borderId="1" applyFont="true" applyBorder="true" applyAlignment="true" applyProtection="false">
      <alignment horizontal="general" vertical="bottom" textRotation="0" wrapText="false" indent="0" shrinkToFit="false"/>
    </xf>
    <xf numFmtId="164" fontId="5" fillId="3" borderId="1" applyFont="true" applyBorder="true" applyAlignment="true" applyProtection="false">
      <alignment horizontal="general" vertical="bottom" textRotation="0" wrapText="false" indent="0" shrinkToFit="false"/>
    </xf>
    <xf numFmtId="165" fontId="6" fillId="0" borderId="0" applyFont="true" applyBorder="false" applyAlignment="true" applyProtection="false">
      <alignment horizontal="general" vertical="bottom" textRotation="0" wrapText="false" indent="0" shrinkToFit="false"/>
    </xf>
    <xf numFmtId="165" fontId="6" fillId="0" borderId="0" applyFont="true" applyBorder="false" applyAlignment="true" applyProtection="false">
      <alignment horizontal="general" vertical="bottom" textRotation="0" wrapText="false" indent="0" shrinkToFit="false"/>
    </xf>
    <xf numFmtId="165" fontId="6" fillId="0" borderId="0" applyFont="true" applyBorder="false" applyAlignment="true" applyProtection="false">
      <alignment horizontal="general" vertical="bottom" textRotation="0" wrapText="false" indent="0" shrinkToFit="false"/>
    </xf>
    <xf numFmtId="165" fontId="6" fillId="0" borderId="0" applyFont="true" applyBorder="false" applyAlignment="true" applyProtection="false">
      <alignment horizontal="general" vertical="bottom" textRotation="0" wrapText="false" indent="0" shrinkToFit="false"/>
    </xf>
    <xf numFmtId="165" fontId="6" fillId="0" borderId="0" applyFont="true" applyBorder="false" applyAlignment="true" applyProtection="false">
      <alignment horizontal="general" vertical="bottom" textRotation="0" wrapText="false" indent="0" shrinkToFit="false"/>
    </xf>
    <xf numFmtId="165" fontId="6" fillId="0" borderId="0" applyFont="true" applyBorder="false" applyAlignment="true" applyProtection="false">
      <alignment horizontal="general" vertical="bottom" textRotation="0" wrapText="false" indent="0" shrinkToFit="false"/>
    </xf>
    <xf numFmtId="165" fontId="6" fillId="0" borderId="0" applyFont="true" applyBorder="false" applyAlignment="true" applyProtection="false">
      <alignment horizontal="general" vertical="bottom" textRotation="0" wrapText="false" indent="0" shrinkToFit="false"/>
    </xf>
    <xf numFmtId="165" fontId="6" fillId="0" borderId="0" applyFont="true" applyBorder="false" applyAlignment="true" applyProtection="false">
      <alignment horizontal="general" vertical="bottom" textRotation="0" wrapText="false" indent="0" shrinkToFit="false"/>
    </xf>
    <xf numFmtId="165" fontId="6" fillId="0" borderId="0" applyFont="true" applyBorder="false" applyAlignment="true" applyProtection="false">
      <alignment horizontal="general" vertical="bottom" textRotation="0" wrapText="false" indent="0" shrinkToFit="false"/>
    </xf>
    <xf numFmtId="165" fontId="6" fillId="0" borderId="0" applyFont="true" applyBorder="false" applyAlignment="true" applyProtection="false">
      <alignment horizontal="general" vertical="bottom" textRotation="0" wrapText="false" indent="0" shrinkToFit="false"/>
    </xf>
    <xf numFmtId="166" fontId="6" fillId="0" borderId="0" applyFont="true" applyBorder="false" applyAlignment="true" applyProtection="false">
      <alignment horizontal="general" vertical="bottom" textRotation="0" wrapText="false" indent="0" shrinkToFit="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center" textRotation="0" wrapText="true" indent="0" shrinkToFit="false"/>
      <protection locked="true" hidden="false"/>
    </xf>
    <xf numFmtId="164" fontId="6" fillId="0" borderId="0" applyFont="true" applyBorder="true" applyAlignment="true" applyProtection="true">
      <alignment horizontal="general" vertical="center" textRotation="0" wrapText="tru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7" fontId="6" fillId="0" borderId="0" applyFont="true" applyBorder="false" applyAlignment="true" applyProtection="false">
      <alignment horizontal="general" vertical="bottom" textRotation="0" wrapText="false" indent="0" shrinkToFit="false"/>
    </xf>
    <xf numFmtId="167" fontId="6" fillId="0" borderId="0" applyFont="true" applyBorder="false" applyAlignment="true" applyProtection="false">
      <alignment horizontal="general" vertical="bottom" textRotation="0" wrapText="false" indent="0" shrinkToFit="false"/>
    </xf>
    <xf numFmtId="164" fontId="8" fillId="2" borderId="2" applyFont="true" applyBorder="true" applyAlignment="true" applyProtection="false">
      <alignment horizontal="general" vertical="bottom" textRotation="0" wrapText="false" indent="0" shrinkToFit="false"/>
    </xf>
    <xf numFmtId="164" fontId="8" fillId="2" borderId="2" applyFont="true" applyBorder="true" applyAlignment="true" applyProtection="false">
      <alignment horizontal="general" vertical="bottom" textRotation="0" wrapText="false" indent="0" shrinkToFit="false"/>
    </xf>
    <xf numFmtId="164" fontId="8" fillId="2" borderId="2" applyFont="true" applyBorder="true" applyAlignment="true" applyProtection="false">
      <alignment horizontal="general" vertical="bottom" textRotation="0" wrapText="false" indent="0" shrinkToFit="false"/>
    </xf>
    <xf numFmtId="164" fontId="8" fillId="2" borderId="2" applyFont="true" applyBorder="true" applyAlignment="true" applyProtection="false">
      <alignment horizontal="general" vertical="bottom" textRotation="0" wrapText="false" indent="0" shrinkToFit="false"/>
    </xf>
    <xf numFmtId="164" fontId="8" fillId="2" borderId="2" applyFont="true" applyBorder="true" applyAlignment="true" applyProtection="false">
      <alignment horizontal="general" vertical="bottom" textRotation="0" wrapText="false" indent="0" shrinkToFit="false"/>
    </xf>
    <xf numFmtId="164" fontId="8" fillId="2" borderId="2" applyFont="true" applyBorder="true" applyAlignment="true" applyProtection="false">
      <alignment horizontal="general" vertical="bottom" textRotation="0" wrapText="false" indent="0" shrinkToFit="false"/>
    </xf>
    <xf numFmtId="164" fontId="8" fillId="2" borderId="2" applyFont="true" applyBorder="true" applyAlignment="true" applyProtection="false">
      <alignment horizontal="general" vertical="bottom" textRotation="0" wrapText="false" indent="0" shrinkToFit="false"/>
    </xf>
    <xf numFmtId="164" fontId="8" fillId="2" borderId="2" applyFont="true" applyBorder="true" applyAlignment="true" applyProtection="false">
      <alignment horizontal="general" vertical="bottom" textRotation="0" wrapText="false" indent="0" shrinkToFit="false"/>
    </xf>
    <xf numFmtId="164" fontId="8" fillId="2" borderId="2" applyFont="true" applyBorder="true" applyAlignment="true" applyProtection="false">
      <alignment horizontal="general" vertical="bottom" textRotation="0" wrapText="false" indent="0" shrinkToFit="false"/>
    </xf>
    <xf numFmtId="164" fontId="9" fillId="0" borderId="3" applyFont="true" applyBorder="true" applyAlignment="true" applyProtection="false">
      <alignment horizontal="general" vertical="bottom" textRotation="0" wrapText="false" indent="0" shrinkToFit="false"/>
    </xf>
    <xf numFmtId="164" fontId="9" fillId="0" borderId="3" applyFont="true" applyBorder="true" applyAlignment="true" applyProtection="false">
      <alignment horizontal="general" vertical="bottom" textRotation="0" wrapText="false" indent="0" shrinkToFit="false"/>
    </xf>
    <xf numFmtId="164" fontId="9" fillId="0" borderId="3" applyFont="true" applyBorder="true" applyAlignment="true" applyProtection="false">
      <alignment horizontal="general" vertical="bottom" textRotation="0" wrapText="false" indent="0" shrinkToFit="false"/>
    </xf>
    <xf numFmtId="164" fontId="9" fillId="0" borderId="3" applyFont="true" applyBorder="true" applyAlignment="true" applyProtection="false">
      <alignment horizontal="general" vertical="bottom" textRotation="0" wrapText="false" indent="0" shrinkToFit="false"/>
    </xf>
    <xf numFmtId="164" fontId="9" fillId="0" borderId="3" applyFont="true" applyBorder="true" applyAlignment="true" applyProtection="false">
      <alignment horizontal="general" vertical="bottom" textRotation="0" wrapText="false" indent="0" shrinkToFit="false"/>
    </xf>
    <xf numFmtId="164" fontId="9" fillId="0" borderId="3" applyFont="true" applyBorder="true" applyAlignment="true" applyProtection="false">
      <alignment horizontal="general" vertical="bottom" textRotation="0" wrapText="false" indent="0" shrinkToFit="false"/>
    </xf>
    <xf numFmtId="164" fontId="9" fillId="0" borderId="3" applyFont="true" applyBorder="true" applyAlignment="true" applyProtection="false">
      <alignment horizontal="general" vertical="bottom" textRotation="0" wrapText="false" indent="0" shrinkToFit="false"/>
    </xf>
    <xf numFmtId="164" fontId="9" fillId="0" borderId="3" applyFont="true" applyBorder="true" applyAlignment="true" applyProtection="false">
      <alignment horizontal="general" vertical="bottom" textRotation="0" wrapText="false" indent="0" shrinkToFit="false"/>
    </xf>
    <xf numFmtId="164" fontId="9" fillId="0" borderId="3" applyFont="true" applyBorder="true" applyAlignment="true" applyProtection="false">
      <alignment horizontal="general" vertical="bottom" textRotation="0" wrapText="false" indent="0" shrinkToFit="false"/>
    </xf>
  </cellStyleXfs>
  <cellXfs count="18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0" fillId="4" borderId="4" xfId="0" applyFont="true" applyBorder="true" applyAlignment="true" applyProtection="false">
      <alignment horizontal="center" vertical="center" textRotation="0" wrapText="true" indent="0" shrinkToFit="false"/>
      <protection locked="true" hidden="false"/>
    </xf>
    <xf numFmtId="164" fontId="11" fillId="0" borderId="5" xfId="0" applyFont="true" applyBorder="true" applyAlignment="true" applyProtection="false">
      <alignment horizontal="center" vertical="center" textRotation="0" wrapText="true" indent="0" shrinkToFit="false"/>
      <protection locked="true" hidden="false"/>
    </xf>
    <xf numFmtId="164" fontId="11" fillId="5" borderId="5" xfId="0" applyFont="true" applyBorder="true" applyAlignment="true" applyProtection="false">
      <alignment horizontal="center" vertical="center" textRotation="0" wrapText="true" indent="0" shrinkToFit="false"/>
      <protection locked="true" hidden="false"/>
    </xf>
    <xf numFmtId="164" fontId="12" fillId="0" borderId="5" xfId="0" applyFont="true" applyBorder="true" applyAlignment="true" applyProtection="false">
      <alignment horizontal="justify" vertical="center"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2" fillId="0" borderId="5" xfId="0" applyFont="true" applyBorder="true" applyAlignment="true" applyProtection="false">
      <alignment horizontal="center" vertical="center" textRotation="0" wrapText="true" indent="0" shrinkToFit="false"/>
      <protection locked="true" hidden="false"/>
    </xf>
    <xf numFmtId="164" fontId="12" fillId="6" borderId="5" xfId="0" applyFont="true" applyBorder="true" applyAlignment="true" applyProtection="true">
      <alignment horizontal="center" vertical="center" textRotation="0" wrapText="true" indent="0" shrinkToFit="false"/>
      <protection locked="false" hidden="false"/>
    </xf>
    <xf numFmtId="164" fontId="14" fillId="6" borderId="6" xfId="0" applyFont="true" applyBorder="true" applyAlignment="true" applyProtection="false">
      <alignment horizontal="center" vertical="center" textRotation="0" wrapText="false" indent="0" shrinkToFit="false"/>
      <protection locked="true" hidden="false"/>
    </xf>
    <xf numFmtId="164" fontId="15" fillId="0" borderId="0" xfId="0" applyFont="true" applyBorder="false" applyAlignment="true" applyProtection="true">
      <alignment horizontal="center" vertical="center" textRotation="0" wrapText="false" indent="0" shrinkToFit="false"/>
      <protection locked="true" hidden="false"/>
    </xf>
    <xf numFmtId="164" fontId="15" fillId="0" borderId="0" xfId="0" applyFont="true" applyBorder="false" applyAlignment="true" applyProtection="true">
      <alignment horizontal="general" vertical="center" textRotation="0" wrapText="false" indent="0" shrinkToFit="false"/>
      <protection locked="true" hidden="false"/>
    </xf>
    <xf numFmtId="164" fontId="15" fillId="0" borderId="0" xfId="0" applyFont="true" applyBorder="false" applyAlignment="false" applyProtection="tru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16" fillId="0" borderId="7" xfId="0" applyFont="true" applyBorder="true" applyAlignment="true" applyProtection="true">
      <alignment horizontal="center" vertical="center" textRotation="0" wrapText="false" indent="0" shrinkToFit="false"/>
      <protection locked="true" hidden="false"/>
    </xf>
    <xf numFmtId="164" fontId="17" fillId="0" borderId="0" xfId="0" applyFont="true" applyBorder="false" applyAlignment="true" applyProtection="true">
      <alignment horizontal="general" vertical="center" textRotation="0" wrapText="fals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true" hidden="false"/>
    </xf>
    <xf numFmtId="164" fontId="16" fillId="0" borderId="0" xfId="0" applyFont="true" applyBorder="true" applyAlignment="true" applyProtection="true">
      <alignment horizontal="center" vertical="center" textRotation="0" wrapText="false" indent="0" shrinkToFit="false"/>
      <protection locked="true" hidden="false"/>
    </xf>
    <xf numFmtId="168" fontId="16" fillId="7" borderId="8" xfId="0" applyFont="true" applyBorder="true" applyAlignment="true" applyProtection="true">
      <alignment horizontal="center" vertical="center" textRotation="0" wrapText="false" indent="0" shrinkToFit="false"/>
      <protection locked="false" hidden="false"/>
    </xf>
    <xf numFmtId="164" fontId="18" fillId="0" borderId="7" xfId="0" applyFont="true" applyBorder="true" applyAlignment="true" applyProtection="true">
      <alignment horizontal="center" vertical="center" textRotation="0" wrapText="true" indent="0" shrinkToFit="false"/>
      <protection locked="true" hidden="false"/>
    </xf>
    <xf numFmtId="164" fontId="19" fillId="4" borderId="7" xfId="63" applyFont="true" applyBorder="true" applyAlignment="true" applyProtection="true">
      <alignment horizontal="center" vertical="center" textRotation="0" wrapText="true" indent="0" shrinkToFit="false"/>
      <protection locked="true" hidden="false"/>
    </xf>
    <xf numFmtId="164" fontId="20" fillId="0" borderId="0" xfId="63" applyFont="true" applyBorder="false" applyAlignment="true" applyProtection="true">
      <alignment horizontal="general" vertical="center" textRotation="0" wrapText="false" indent="0" shrinkToFit="false"/>
      <protection locked="true" hidden="false"/>
    </xf>
    <xf numFmtId="164" fontId="20" fillId="0" borderId="0" xfId="63" applyFont="true" applyBorder="false" applyAlignment="false" applyProtection="true">
      <alignment horizontal="general" vertical="bottom" textRotation="0" wrapText="false" indent="0" shrinkToFit="false"/>
      <protection locked="true" hidden="false"/>
    </xf>
    <xf numFmtId="164" fontId="20" fillId="0" borderId="0" xfId="0" applyFont="true" applyBorder="false" applyAlignment="false" applyProtection="true">
      <alignment horizontal="general" vertical="bottom" textRotation="0" wrapText="false" indent="0" shrinkToFit="false"/>
      <protection locked="true" hidden="false"/>
    </xf>
    <xf numFmtId="164" fontId="19" fillId="4" borderId="0" xfId="63" applyFont="true" applyBorder="true" applyAlignment="true" applyProtection="true">
      <alignment horizontal="center" vertical="center" textRotation="0" wrapText="true" indent="0" shrinkToFit="false"/>
      <protection locked="true" hidden="false"/>
    </xf>
    <xf numFmtId="164" fontId="19" fillId="4" borderId="0" xfId="63" applyFont="true" applyBorder="true" applyAlignment="true" applyProtection="true">
      <alignment horizontal="left" vertical="center" textRotation="0" wrapText="true" indent="0" shrinkToFit="false"/>
      <protection locked="true" hidden="false"/>
    </xf>
    <xf numFmtId="164" fontId="21" fillId="8" borderId="7" xfId="0" applyFont="true" applyBorder="true" applyAlignment="true" applyProtection="false">
      <alignment horizontal="center" vertical="center" textRotation="0" wrapText="false" indent="0" shrinkToFit="false"/>
      <protection locked="true" hidden="false"/>
    </xf>
    <xf numFmtId="164" fontId="20" fillId="0" borderId="0" xfId="0" applyFont="true" applyBorder="false" applyAlignment="true" applyProtection="true">
      <alignment horizontal="general" vertical="center" textRotation="0" wrapText="false" indent="0" shrinkToFit="false"/>
      <protection locked="true" hidden="false"/>
    </xf>
    <xf numFmtId="164" fontId="22" fillId="9" borderId="7" xfId="0" applyFont="true" applyBorder="true" applyAlignment="true" applyProtection="true">
      <alignment horizontal="center" vertical="center" textRotation="0" wrapText="true" indent="0" shrinkToFit="false"/>
      <protection locked="true" hidden="false"/>
    </xf>
    <xf numFmtId="164" fontId="22" fillId="9" borderId="9" xfId="0" applyFont="true" applyBorder="true" applyAlignment="true" applyProtection="false">
      <alignment horizontal="center" vertical="center" textRotation="0" wrapText="true" indent="0" shrinkToFit="false"/>
      <protection locked="true" hidden="false"/>
    </xf>
    <xf numFmtId="164" fontId="22" fillId="9" borderId="7" xfId="0" applyFont="true" applyBorder="true" applyAlignment="true" applyProtection="false">
      <alignment horizontal="center" vertical="center" textRotation="0" wrapText="true" indent="0" shrinkToFit="false"/>
      <protection locked="true" hidden="false"/>
    </xf>
    <xf numFmtId="164" fontId="23" fillId="0" borderId="0" xfId="0" applyFont="true" applyBorder="false" applyAlignment="true" applyProtection="true">
      <alignment horizontal="general" vertical="center" textRotation="0" wrapText="false" indent="0" shrinkToFit="false"/>
      <protection locked="true" hidden="false"/>
    </xf>
    <xf numFmtId="164" fontId="23" fillId="0" borderId="0" xfId="0" applyFont="true" applyBorder="false" applyAlignment="false" applyProtection="true">
      <alignment horizontal="general" vertical="bottom" textRotation="0" wrapText="false" indent="0" shrinkToFit="false"/>
      <protection locked="true" hidden="false"/>
    </xf>
    <xf numFmtId="169" fontId="22" fillId="0" borderId="10" xfId="0" applyFont="true" applyBorder="true" applyAlignment="true" applyProtection="true">
      <alignment horizontal="center" vertical="center" textRotation="0" wrapText="false" indent="0" shrinkToFit="false"/>
      <protection locked="true" hidden="false"/>
    </xf>
    <xf numFmtId="170" fontId="22" fillId="10" borderId="7" xfId="0" applyFont="true" applyBorder="true" applyAlignment="true" applyProtection="true">
      <alignment horizontal="center" vertical="center" textRotation="0" wrapText="true" indent="0" shrinkToFit="false"/>
      <protection locked="true" hidden="false"/>
    </xf>
    <xf numFmtId="169" fontId="22" fillId="11" borderId="6" xfId="0" applyFont="true" applyBorder="true" applyAlignment="true" applyProtection="true">
      <alignment horizontal="center" vertical="center" textRotation="0" wrapText="false" indent="0" shrinkToFit="false"/>
      <protection locked="true" hidden="false"/>
    </xf>
    <xf numFmtId="164" fontId="23" fillId="0" borderId="0" xfId="0" applyFont="true" applyBorder="false" applyAlignment="true" applyProtection="true">
      <alignment horizontal="center" vertical="center" textRotation="0" wrapText="false" indent="0" shrinkToFit="false"/>
      <protection locked="true" hidden="false"/>
    </xf>
    <xf numFmtId="164" fontId="24" fillId="0" borderId="11" xfId="0" applyFont="true" applyBorder="true" applyAlignment="true" applyProtection="true">
      <alignment horizontal="center" vertical="center" textRotation="0" wrapText="true" indent="0" shrinkToFit="false"/>
      <protection locked="true" hidden="false"/>
    </xf>
    <xf numFmtId="164" fontId="24" fillId="12" borderId="11" xfId="0" applyFont="true" applyBorder="true" applyAlignment="true" applyProtection="true">
      <alignment horizontal="left" vertical="center" textRotation="0" wrapText="true" indent="0" shrinkToFit="false"/>
      <protection locked="true" hidden="false"/>
    </xf>
    <xf numFmtId="164" fontId="15" fillId="0" borderId="11" xfId="0" applyFont="true" applyBorder="true" applyAlignment="true" applyProtection="true">
      <alignment horizontal="center" vertical="center" textRotation="0" wrapText="true" indent="0" shrinkToFit="false"/>
      <protection locked="true" hidden="false"/>
    </xf>
    <xf numFmtId="164" fontId="15" fillId="0" borderId="11" xfId="0" applyFont="true" applyBorder="true" applyAlignment="true" applyProtection="true">
      <alignment horizontal="general" vertical="center" textRotation="0" wrapText="true" indent="0" shrinkToFit="false"/>
      <protection locked="true" hidden="false"/>
    </xf>
    <xf numFmtId="164" fontId="25" fillId="2" borderId="11" xfId="0" applyFont="true" applyBorder="true" applyAlignment="true" applyProtection="true">
      <alignment horizontal="center" vertical="center" textRotation="0" wrapText="true" indent="0" shrinkToFit="false"/>
      <protection locked="true" hidden="false"/>
    </xf>
    <xf numFmtId="164" fontId="25" fillId="0" borderId="11" xfId="0" applyFont="true" applyBorder="true" applyAlignment="true" applyProtection="true">
      <alignment horizontal="center" vertical="center" textRotation="0" wrapText="true" indent="0" shrinkToFit="false"/>
      <protection locked="true" hidden="false"/>
    </xf>
    <xf numFmtId="171" fontId="17" fillId="7" borderId="5" xfId="0" applyFont="true" applyBorder="true" applyAlignment="true" applyProtection="true">
      <alignment horizontal="center" vertical="center" textRotation="0" wrapText="true" indent="0" shrinkToFit="false"/>
      <protection locked="false" hidden="false"/>
    </xf>
    <xf numFmtId="172" fontId="15" fillId="0" borderId="11" xfId="0" applyFont="true" applyBorder="true" applyAlignment="true" applyProtection="true">
      <alignment horizontal="right" vertical="center" textRotation="0" wrapText="false" indent="0" shrinkToFit="false"/>
      <protection locked="true" hidden="false"/>
    </xf>
    <xf numFmtId="171" fontId="17" fillId="7" borderId="5" xfId="0" applyFont="true" applyBorder="true" applyAlignment="true" applyProtection="true">
      <alignment horizontal="right" vertical="center" textRotation="0" wrapText="true" indent="0" shrinkToFit="false"/>
      <protection locked="false" hidden="false"/>
    </xf>
    <xf numFmtId="164" fontId="15" fillId="0" borderId="11" xfId="0" applyFont="true" applyBorder="true" applyAlignment="true" applyProtection="false">
      <alignment horizontal="general" vertical="center" textRotation="0" wrapText="true" indent="0" shrinkToFit="false"/>
      <protection locked="true" hidden="false"/>
    </xf>
    <xf numFmtId="164" fontId="15" fillId="0" borderId="11" xfId="0" applyFont="true" applyBorder="true" applyAlignment="true" applyProtection="false">
      <alignment horizontal="general" vertical="bottom" textRotation="0" wrapText="true" indent="0" shrinkToFit="false"/>
      <protection locked="true" hidden="false"/>
    </xf>
    <xf numFmtId="170" fontId="26" fillId="13" borderId="12" xfId="0" applyFont="true" applyBorder="true" applyAlignment="true" applyProtection="true">
      <alignment horizontal="center" vertical="center" textRotation="0" wrapText="true" indent="0" shrinkToFit="false"/>
      <protection locked="true" hidden="false"/>
    </xf>
    <xf numFmtId="170" fontId="17" fillId="13" borderId="13" xfId="0" applyFont="true" applyBorder="true" applyAlignment="true" applyProtection="true">
      <alignment horizontal="center" vertical="center" textRotation="0" wrapText="true" indent="0" shrinkToFit="false"/>
      <protection locked="true" hidden="false"/>
    </xf>
    <xf numFmtId="164" fontId="15" fillId="13" borderId="13" xfId="0" applyFont="true" applyBorder="true" applyAlignment="true" applyProtection="true">
      <alignment horizontal="center" vertical="center" textRotation="0" wrapText="false" indent="0" shrinkToFit="false"/>
      <protection locked="true" hidden="false"/>
    </xf>
    <xf numFmtId="172" fontId="27" fillId="13" borderId="7" xfId="0" applyFont="true" applyBorder="true" applyAlignment="true" applyProtection="true">
      <alignment horizontal="right" vertical="center" textRotation="0" wrapText="false" indent="0" shrinkToFit="false"/>
      <protection locked="true" hidden="false"/>
    </xf>
    <xf numFmtId="164" fontId="24" fillId="12" borderId="11" xfId="0" applyFont="true" applyBorder="true" applyAlignment="true" applyProtection="true">
      <alignment horizontal="center" vertical="center" textRotation="0" wrapText="true" indent="0" shrinkToFit="false"/>
      <protection locked="true" hidden="false"/>
    </xf>
    <xf numFmtId="164" fontId="25" fillId="2" borderId="11" xfId="0" applyFont="true" applyBorder="true" applyAlignment="true" applyProtection="false">
      <alignment horizontal="center" vertical="center" textRotation="0" wrapText="true" indent="0" shrinkToFit="false"/>
      <protection locked="true" hidden="false"/>
    </xf>
    <xf numFmtId="171" fontId="25" fillId="14" borderId="11" xfId="0" applyFont="true" applyBorder="true" applyAlignment="true" applyProtection="true">
      <alignment horizontal="center" vertical="center" textRotation="0" wrapText="true" indent="0" shrinkToFit="false"/>
      <protection locked="false" hidden="false"/>
    </xf>
    <xf numFmtId="169" fontId="28" fillId="15" borderId="6" xfId="0" applyFont="true" applyBorder="true" applyAlignment="true" applyProtection="true">
      <alignment horizontal="center" vertical="center" textRotation="0" wrapText="false" indent="0" shrinkToFit="false"/>
      <protection locked="true" hidden="false"/>
    </xf>
    <xf numFmtId="169" fontId="28" fillId="0" borderId="6" xfId="0" applyFont="true" applyBorder="true" applyAlignment="true" applyProtection="true">
      <alignment horizontal="center" vertical="center" textRotation="0" wrapText="false" indent="0" shrinkToFit="false"/>
      <protection locked="true" hidden="false"/>
    </xf>
    <xf numFmtId="169" fontId="22" fillId="0" borderId="6" xfId="0" applyFont="true" applyBorder="true" applyAlignment="true" applyProtection="true">
      <alignment horizontal="center" vertical="center" textRotation="0" wrapText="false" indent="0" shrinkToFit="false"/>
      <protection locked="true" hidden="false"/>
    </xf>
    <xf numFmtId="169" fontId="22" fillId="16" borderId="6" xfId="0" applyFont="true" applyBorder="true" applyAlignment="true" applyProtection="true">
      <alignment horizontal="center" vertical="center" textRotation="0" wrapText="false" indent="0" shrinkToFit="false"/>
      <protection locked="true" hidden="false"/>
    </xf>
    <xf numFmtId="169" fontId="22" fillId="16" borderId="6" xfId="0" applyFont="true" applyBorder="true" applyAlignment="true" applyProtection="true">
      <alignment horizontal="right" vertical="center" textRotation="0" wrapText="false" indent="0" shrinkToFit="false"/>
      <protection locked="true" hidden="false"/>
    </xf>
    <xf numFmtId="164" fontId="29" fillId="17" borderId="6" xfId="0" applyFont="true" applyBorder="true" applyAlignment="true" applyProtection="false">
      <alignment horizontal="left" vertical="center" textRotation="0" wrapText="false" indent="0" shrinkToFit="false"/>
      <protection locked="true" hidden="false"/>
    </xf>
    <xf numFmtId="172" fontId="15" fillId="18" borderId="6" xfId="0" applyFont="true" applyBorder="true" applyAlignment="true" applyProtection="false">
      <alignment horizontal="right" vertical="center" textRotation="0" wrapText="false" indent="0" shrinkToFit="false"/>
      <protection locked="true" hidden="false"/>
    </xf>
    <xf numFmtId="164" fontId="15" fillId="0" borderId="0" xfId="0" applyFont="true" applyBorder="false" applyAlignment="true" applyProtection="false">
      <alignment horizontal="general" vertical="center" textRotation="0" wrapText="false" indent="0" shrinkToFit="false"/>
      <protection locked="true" hidden="false"/>
    </xf>
    <xf numFmtId="164" fontId="15" fillId="0" borderId="0" xfId="0" applyFont="true" applyBorder="true" applyAlignment="true" applyProtection="true">
      <alignment horizontal="center" vertical="center" textRotation="0" wrapText="true" indent="0" shrinkToFit="false"/>
      <protection locked="true" hidden="false"/>
    </xf>
    <xf numFmtId="164" fontId="15" fillId="0" borderId="0" xfId="0" applyFont="true" applyBorder="true" applyAlignment="true" applyProtection="true">
      <alignment horizontal="left" vertical="center" textRotation="0" wrapText="true" indent="0" shrinkToFit="false"/>
      <protection locked="true" hidden="false"/>
    </xf>
    <xf numFmtId="164" fontId="15" fillId="0" borderId="0" xfId="0" applyFont="true" applyBorder="true" applyAlignment="true" applyProtection="true">
      <alignment horizontal="general" vertical="center" textRotation="0" wrapText="true" indent="0" shrinkToFit="false"/>
      <protection locked="true" hidden="false"/>
    </xf>
    <xf numFmtId="164" fontId="15" fillId="0" borderId="0" xfId="0" applyFont="true" applyBorder="true" applyAlignment="true" applyProtection="true">
      <alignment horizontal="center" vertical="center" textRotation="0" wrapText="false" indent="0" shrinkToFit="false"/>
      <protection locked="true" hidden="false"/>
    </xf>
    <xf numFmtId="164" fontId="15" fillId="0" borderId="0" xfId="0" applyFont="true" applyBorder="true" applyAlignment="true" applyProtection="true">
      <alignment horizontal="general"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16" fillId="0" borderId="0" xfId="0" applyFont="true" applyBorder="true" applyAlignment="true" applyProtection="true">
      <alignment horizontal="left" vertical="center" textRotation="0" wrapText="false" indent="0" shrinkToFit="false"/>
      <protection locked="true" hidden="false"/>
    </xf>
    <xf numFmtId="164" fontId="30" fillId="0" borderId="0" xfId="0" applyFont="true" applyBorder="true" applyAlignment="true" applyProtection="false">
      <alignment horizontal="center" vertical="center" textRotation="0" wrapText="true" indent="0" shrinkToFit="false"/>
      <protection locked="true" hidden="false"/>
    </xf>
    <xf numFmtId="164" fontId="31" fillId="0" borderId="0" xfId="0" applyFont="true" applyBorder="false" applyAlignment="true" applyProtection="false">
      <alignment horizontal="general" vertical="center" textRotation="0" wrapText="false" indent="0" shrinkToFit="false"/>
      <protection locked="true" hidden="false"/>
    </xf>
    <xf numFmtId="164" fontId="31" fillId="0" borderId="0" xfId="0" applyFont="true" applyBorder="false" applyAlignment="true" applyProtection="false">
      <alignment horizontal="center" vertical="center" textRotation="0" wrapText="false" indent="0" shrinkToFit="false"/>
      <protection locked="true" hidden="false"/>
    </xf>
    <xf numFmtId="164" fontId="32" fillId="4" borderId="7" xfId="63" applyFont="true" applyBorder="true" applyAlignment="true" applyProtection="false">
      <alignment horizontal="center" vertical="center" textRotation="0" wrapText="true" indent="0" shrinkToFit="false"/>
      <protection locked="true" hidden="false"/>
    </xf>
    <xf numFmtId="164" fontId="32" fillId="4" borderId="0" xfId="63" applyFont="true" applyBorder="true" applyAlignment="true" applyProtection="false">
      <alignment horizontal="left" vertical="center" textRotation="0" wrapText="true" indent="0" shrinkToFit="false"/>
      <protection locked="true" hidden="false"/>
    </xf>
    <xf numFmtId="164" fontId="33" fillId="8" borderId="7" xfId="0" applyFont="true" applyBorder="true" applyAlignment="true" applyProtection="false">
      <alignment horizontal="center" vertical="center" textRotation="0" wrapText="false" indent="0" shrinkToFit="false"/>
      <protection locked="true" hidden="false"/>
    </xf>
    <xf numFmtId="164" fontId="34" fillId="19" borderId="7" xfId="0" applyFont="true" applyBorder="true" applyAlignment="true" applyProtection="false">
      <alignment horizontal="center" vertical="center" textRotation="0" wrapText="false" indent="0" shrinkToFit="false"/>
      <protection locked="true" hidden="false"/>
    </xf>
    <xf numFmtId="164" fontId="35" fillId="9" borderId="14" xfId="0" applyFont="true" applyBorder="true" applyAlignment="true" applyProtection="false">
      <alignment horizontal="center" vertical="center" textRotation="0" wrapText="true" indent="0" shrinkToFit="false"/>
      <protection locked="true" hidden="false"/>
    </xf>
    <xf numFmtId="169" fontId="35" fillId="0" borderId="7" xfId="0" applyFont="true" applyBorder="true" applyAlignment="true" applyProtection="false">
      <alignment horizontal="center" vertical="center" textRotation="0" wrapText="false" indent="0" shrinkToFit="false"/>
      <protection locked="true" hidden="false"/>
    </xf>
    <xf numFmtId="170" fontId="35" fillId="10" borderId="7" xfId="0" applyFont="true" applyBorder="true" applyAlignment="true" applyProtection="false">
      <alignment horizontal="left" vertical="center" textRotation="0" wrapText="true" indent="0" shrinkToFit="false"/>
      <protection locked="true" hidden="false"/>
    </xf>
    <xf numFmtId="169" fontId="35" fillId="11" borderId="7" xfId="0" applyFont="true" applyBorder="true" applyAlignment="true" applyProtection="false">
      <alignment horizontal="center" vertical="center" textRotation="0" wrapText="false" indent="0" shrinkToFit="false"/>
      <protection locked="true" hidden="false"/>
    </xf>
    <xf numFmtId="164" fontId="36" fillId="0" borderId="11" xfId="0" applyFont="true" applyBorder="true" applyAlignment="true" applyProtection="false">
      <alignment horizontal="center" vertical="center" textRotation="0" wrapText="true" indent="0" shrinkToFit="false"/>
      <protection locked="true" hidden="false"/>
    </xf>
    <xf numFmtId="164" fontId="37" fillId="0" borderId="11" xfId="0" applyFont="true" applyBorder="true" applyAlignment="true" applyProtection="false">
      <alignment horizontal="general" vertical="center" textRotation="0" wrapText="true" indent="0" shrinkToFit="false"/>
      <protection locked="true" hidden="false"/>
    </xf>
    <xf numFmtId="164" fontId="37" fillId="2" borderId="11" xfId="0" applyFont="true" applyBorder="true" applyAlignment="true" applyProtection="false">
      <alignment horizontal="center" vertical="center" textRotation="0" wrapText="true" indent="0" shrinkToFit="false"/>
      <protection locked="true" hidden="false"/>
    </xf>
    <xf numFmtId="164" fontId="37" fillId="0" borderId="11" xfId="0" applyFont="true" applyBorder="true" applyAlignment="true" applyProtection="false">
      <alignment horizontal="center" vertical="center" textRotation="0" wrapText="true" indent="0" shrinkToFit="false"/>
      <protection locked="true" hidden="false"/>
    </xf>
    <xf numFmtId="164" fontId="37" fillId="14" borderId="11" xfId="0" applyFont="true" applyBorder="true" applyAlignment="true" applyProtection="true">
      <alignment horizontal="center" vertical="center" textRotation="0" wrapText="true" indent="0" shrinkToFit="false"/>
      <protection locked="false" hidden="false"/>
    </xf>
    <xf numFmtId="172" fontId="15" fillId="0" borderId="11" xfId="0" applyFont="true" applyBorder="true" applyAlignment="true" applyProtection="false">
      <alignment horizontal="right" vertical="center" textRotation="0" wrapText="false" indent="0" shrinkToFit="false"/>
      <protection locked="true" hidden="false"/>
    </xf>
    <xf numFmtId="164" fontId="36" fillId="0" borderId="5" xfId="0" applyFont="true" applyBorder="true" applyAlignment="true" applyProtection="false">
      <alignment horizontal="center" vertical="center" textRotation="0" wrapText="true" indent="0" shrinkToFit="false"/>
      <protection locked="true" hidden="false"/>
    </xf>
    <xf numFmtId="164" fontId="37" fillId="0" borderId="5" xfId="0" applyFont="true" applyBorder="true" applyAlignment="true" applyProtection="false">
      <alignment horizontal="general" vertical="center" textRotation="0" wrapText="true" indent="0" shrinkToFit="false"/>
      <protection locked="true" hidden="false"/>
    </xf>
    <xf numFmtId="164" fontId="37" fillId="2" borderId="5" xfId="0" applyFont="true" applyBorder="true" applyAlignment="true" applyProtection="false">
      <alignment horizontal="center" vertical="center" textRotation="0" wrapText="true" indent="0" shrinkToFit="false"/>
      <protection locked="true" hidden="false"/>
    </xf>
    <xf numFmtId="164" fontId="36" fillId="0" borderId="0" xfId="0" applyFont="true" applyBorder="true" applyAlignment="true" applyProtection="false">
      <alignment horizontal="center" vertical="center" textRotation="0" wrapText="true" indent="0" shrinkToFit="false"/>
      <protection locked="true" hidden="false"/>
    </xf>
    <xf numFmtId="164" fontId="37" fillId="0" borderId="0" xfId="0" applyFont="true" applyBorder="true" applyAlignment="true" applyProtection="false">
      <alignment horizontal="left" vertical="center" textRotation="0" wrapText="true" indent="0" shrinkToFit="false"/>
      <protection locked="true" hidden="false"/>
    </xf>
    <xf numFmtId="164" fontId="35" fillId="13" borderId="12" xfId="0" applyFont="true" applyBorder="true" applyAlignment="true" applyProtection="false">
      <alignment horizontal="left" vertical="center" textRotation="0" wrapText="false" indent="0" shrinkToFit="false"/>
      <protection locked="true" hidden="false"/>
    </xf>
    <xf numFmtId="172" fontId="38" fillId="13" borderId="12" xfId="0" applyFont="true" applyBorder="true" applyAlignment="true" applyProtection="false">
      <alignment horizontal="general" vertical="center" textRotation="0" wrapText="false" indent="0" shrinkToFit="false"/>
      <protection locked="true" hidden="false"/>
    </xf>
    <xf numFmtId="164" fontId="37" fillId="0" borderId="0" xfId="0" applyFont="true" applyBorder="true" applyAlignment="true" applyProtection="false">
      <alignment horizontal="general" vertical="center" textRotation="0" wrapText="true" indent="0" shrinkToFit="false"/>
      <protection locked="true" hidden="false"/>
    </xf>
    <xf numFmtId="164" fontId="0" fillId="0" borderId="0" xfId="0" applyFont="false" applyBorder="true" applyAlignment="true" applyProtection="false">
      <alignment horizontal="general" vertical="center" textRotation="0" wrapText="false" indent="0" shrinkToFit="false"/>
      <protection locked="true" hidden="false"/>
    </xf>
    <xf numFmtId="169" fontId="35" fillId="0" borderId="8" xfId="0" applyFont="true" applyBorder="true" applyAlignment="true" applyProtection="false">
      <alignment horizontal="center" vertical="center" textRotation="0" wrapText="false" indent="0" shrinkToFit="false"/>
      <protection locked="true" hidden="false"/>
    </xf>
    <xf numFmtId="170" fontId="35" fillId="10" borderId="8" xfId="0" applyFont="true" applyBorder="true" applyAlignment="true" applyProtection="false">
      <alignment horizontal="left" vertical="center" textRotation="0" wrapText="true" indent="0" shrinkToFit="false"/>
      <protection locked="true" hidden="false"/>
    </xf>
    <xf numFmtId="169" fontId="35" fillId="11" borderId="5" xfId="0" applyFont="true" applyBorder="true" applyAlignment="true" applyProtection="false">
      <alignment horizontal="center" vertical="center" textRotation="0" wrapText="false" indent="0" shrinkToFit="false"/>
      <protection locked="true" hidden="false"/>
    </xf>
    <xf numFmtId="164" fontId="39" fillId="0" borderId="5" xfId="0" applyFont="true" applyBorder="true" applyAlignment="true" applyProtection="false">
      <alignment horizontal="center" vertical="center" textRotation="0" wrapText="true" indent="0" shrinkToFit="false"/>
      <protection locked="true" hidden="false"/>
    </xf>
    <xf numFmtId="164" fontId="6" fillId="0" borderId="5" xfId="0" applyFont="true" applyBorder="true" applyAlignment="true" applyProtection="false">
      <alignment horizontal="left" vertical="center" textRotation="0" wrapText="true" indent="0" shrinkToFit="false"/>
      <protection locked="true" hidden="false"/>
    </xf>
    <xf numFmtId="164" fontId="37" fillId="0" borderId="5" xfId="0" applyFont="true" applyBorder="true" applyAlignment="true" applyProtection="false">
      <alignment horizontal="center" vertical="center" textRotation="0" wrapText="true" indent="0" shrinkToFit="false"/>
      <protection locked="true" hidden="false"/>
    </xf>
    <xf numFmtId="164" fontId="37" fillId="14" borderId="5" xfId="0" applyFont="true" applyBorder="true" applyAlignment="true" applyProtection="true">
      <alignment horizontal="center" vertical="center" textRotation="0" wrapText="true" indent="0" shrinkToFit="false"/>
      <protection locked="false" hidden="false"/>
    </xf>
    <xf numFmtId="164" fontId="0" fillId="0" borderId="5" xfId="0" applyFont="true" applyBorder="true" applyAlignment="true" applyProtection="false">
      <alignment horizontal="general" vertical="center" textRotation="0" wrapText="true" indent="0" shrinkToFit="false"/>
      <protection locked="true" hidden="false"/>
    </xf>
    <xf numFmtId="164" fontId="37" fillId="2" borderId="5" xfId="0" applyFont="true" applyBorder="true" applyAlignment="true" applyProtection="false">
      <alignment horizontal="center" vertical="bottom" textRotation="0" wrapText="true" indent="0" shrinkToFit="false"/>
      <protection locked="true" hidden="false"/>
    </xf>
    <xf numFmtId="164" fontId="0" fillId="7" borderId="5" xfId="0" applyFont="false" applyBorder="true" applyAlignment="false" applyProtection="false">
      <alignment horizontal="general" vertical="bottom" textRotation="0" wrapText="false" indent="0" shrinkToFit="false"/>
      <protection locked="true" hidden="false"/>
    </xf>
    <xf numFmtId="169" fontId="28" fillId="15" borderId="6" xfId="0" applyFont="true" applyBorder="true" applyAlignment="true" applyProtection="false">
      <alignment horizontal="center" vertical="center" textRotation="0" wrapText="false" indent="0" shrinkToFit="false"/>
      <protection locked="true" hidden="false"/>
    </xf>
    <xf numFmtId="164" fontId="23" fillId="0" borderId="0" xfId="0" applyFont="true" applyBorder="false" applyAlignment="true" applyProtection="false">
      <alignment horizontal="general" vertical="center" textRotation="0" wrapText="false" indent="0" shrinkToFit="false"/>
      <protection locked="true" hidden="false"/>
    </xf>
    <xf numFmtId="169" fontId="28" fillId="0" borderId="0" xfId="0" applyFont="true" applyBorder="true" applyAlignment="true" applyProtection="false">
      <alignment horizontal="center" vertical="center" textRotation="0" wrapText="false" indent="0" shrinkToFit="false"/>
      <protection locked="true" hidden="false"/>
    </xf>
    <xf numFmtId="169" fontId="22" fillId="0" borderId="5" xfId="0" applyFont="true" applyBorder="true" applyAlignment="true" applyProtection="false">
      <alignment horizontal="center" vertical="center" textRotation="0" wrapText="false" indent="0" shrinkToFit="false"/>
      <protection locked="true" hidden="false"/>
    </xf>
    <xf numFmtId="169" fontId="22" fillId="16" borderId="6" xfId="0" applyFont="true" applyBorder="true" applyAlignment="true" applyProtection="false">
      <alignment horizontal="left" vertical="center" textRotation="0" wrapText="false" indent="0" shrinkToFit="false"/>
      <protection locked="true" hidden="false"/>
    </xf>
    <xf numFmtId="169" fontId="22" fillId="16" borderId="6" xfId="0" applyFont="true" applyBorder="true" applyAlignment="true" applyProtection="false">
      <alignment horizontal="right" vertical="center"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31" fillId="0" borderId="0" xfId="0" applyFont="true" applyBorder="false" applyAlignment="false" applyProtection="false">
      <alignment horizontal="general" vertical="bottom" textRotation="0" wrapText="false" indent="0" shrinkToFit="false"/>
      <protection locked="true" hidden="false"/>
    </xf>
    <xf numFmtId="164" fontId="40" fillId="0" borderId="0" xfId="63" applyFont="true" applyBorder="false" applyAlignment="true" applyProtection="false">
      <alignment horizontal="general" vertical="center" textRotation="0" wrapText="false" indent="0" shrinkToFit="false"/>
      <protection locked="true" hidden="false"/>
    </xf>
    <xf numFmtId="164" fontId="40" fillId="0" borderId="0" xfId="63" applyFont="true" applyBorder="false" applyAlignment="false" applyProtection="false">
      <alignment horizontal="general" vertical="bottom" textRotation="0" wrapText="false" indent="0" shrinkToFit="false"/>
      <protection locked="true" hidden="false"/>
    </xf>
    <xf numFmtId="164" fontId="40" fillId="0" borderId="0" xfId="0" applyFont="true" applyBorder="false" applyAlignment="false" applyProtection="false">
      <alignment horizontal="general" vertical="bottom" textRotation="0" wrapText="false" indent="0" shrinkToFit="false"/>
      <protection locked="true" hidden="false"/>
    </xf>
    <xf numFmtId="164" fontId="40" fillId="0" borderId="0" xfId="0" applyFont="true" applyBorder="false" applyAlignment="true" applyProtection="false">
      <alignment horizontal="general" vertical="center" textRotation="0" wrapText="false" indent="0" shrinkToFit="false"/>
      <protection locked="true" hidden="false"/>
    </xf>
    <xf numFmtId="169" fontId="35" fillId="0" borderId="10" xfId="0" applyFont="true" applyBorder="true" applyAlignment="true" applyProtection="false">
      <alignment horizontal="center" vertical="center" textRotation="0" wrapText="false" indent="0" shrinkToFit="false"/>
      <protection locked="true" hidden="false"/>
    </xf>
    <xf numFmtId="164" fontId="41" fillId="0" borderId="0" xfId="0" applyFont="true" applyBorder="false" applyAlignment="true" applyProtection="false">
      <alignment horizontal="general" vertical="center" textRotation="0" wrapText="false" indent="0" shrinkToFit="false"/>
      <protection locked="true" hidden="false"/>
    </xf>
    <xf numFmtId="164" fontId="41" fillId="0" borderId="0" xfId="0" applyFont="true" applyBorder="false" applyAlignment="false" applyProtection="false">
      <alignment horizontal="general" vertical="bottom" textRotation="0" wrapText="false" indent="0" shrinkToFit="false"/>
      <protection locked="true" hidden="false"/>
    </xf>
    <xf numFmtId="169" fontId="35" fillId="11" borderId="8" xfId="0" applyFont="true" applyBorder="true" applyAlignment="true" applyProtection="false">
      <alignment horizontal="center" vertical="center" textRotation="0" wrapText="false" indent="0" shrinkToFit="false"/>
      <protection locked="true" hidden="false"/>
    </xf>
    <xf numFmtId="169" fontId="35" fillId="0" borderId="0" xfId="0" applyFont="true" applyBorder="true" applyAlignment="true" applyProtection="false">
      <alignment horizontal="center" vertical="center" textRotation="0" wrapText="false" indent="0" shrinkToFit="false"/>
      <protection locked="true" hidden="false"/>
    </xf>
    <xf numFmtId="164" fontId="35" fillId="9" borderId="7" xfId="0" applyFont="true" applyBorder="true" applyAlignment="true" applyProtection="false">
      <alignment horizontal="center" vertical="center" textRotation="0" wrapText="true" indent="0" shrinkToFit="false"/>
      <protection locked="true" hidden="false"/>
    </xf>
    <xf numFmtId="164" fontId="35" fillId="0" borderId="0" xfId="0" applyFont="true" applyBorder="true" applyAlignment="true" applyProtection="false">
      <alignment horizontal="center" vertical="center" textRotation="0" wrapText="true" indent="0" shrinkToFit="false"/>
      <protection locked="true" hidden="false"/>
    </xf>
    <xf numFmtId="164" fontId="0" fillId="0" borderId="5" xfId="0" applyFont="true" applyBorder="true" applyAlignment="true" applyProtection="false">
      <alignment horizontal="center" vertical="center" textRotation="0" wrapText="true" indent="0" shrinkToFit="false"/>
      <protection locked="true" hidden="false"/>
    </xf>
    <xf numFmtId="164" fontId="6" fillId="0" borderId="5" xfId="0" applyFont="true" applyBorder="true" applyAlignment="true" applyProtection="false">
      <alignment horizontal="general" vertical="center" textRotation="0" wrapText="true" indent="0" shrinkToFit="false"/>
      <protection locked="true" hidden="false"/>
    </xf>
    <xf numFmtId="164" fontId="6" fillId="0" borderId="5" xfId="0" applyFont="true" applyBorder="true" applyAlignment="true" applyProtection="false">
      <alignment horizontal="center" vertical="center" textRotation="0" wrapText="true" indent="0" shrinkToFit="false"/>
      <protection locked="true" hidden="false"/>
    </xf>
    <xf numFmtId="164" fontId="42" fillId="13" borderId="12" xfId="0" applyFont="true" applyBorder="true" applyAlignment="true" applyProtection="false">
      <alignment horizontal="left" vertical="center"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30" fillId="0" borderId="0" xfId="0" applyFont="true" applyBorder="true" applyAlignment="true" applyProtection="false">
      <alignment horizontal="general" vertical="center" textRotation="0" wrapText="true" indent="0" shrinkToFit="false"/>
      <protection locked="true" hidden="false"/>
    </xf>
    <xf numFmtId="164" fontId="33" fillId="8" borderId="7" xfId="0" applyFont="true" applyBorder="true" applyAlignment="true" applyProtection="false">
      <alignment horizontal="center" vertical="center" textRotation="0" wrapText="true" indent="0" shrinkToFit="false"/>
      <protection locked="true" hidden="false"/>
    </xf>
    <xf numFmtId="169" fontId="35" fillId="0" borderId="7" xfId="0" applyFont="true" applyBorder="true" applyAlignment="true" applyProtection="false">
      <alignment horizontal="center" vertical="center" textRotation="0" wrapText="true" indent="0" shrinkToFit="false"/>
      <protection locked="true" hidden="false"/>
    </xf>
    <xf numFmtId="169" fontId="35" fillId="0" borderId="0"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general" vertical="center" textRotation="0" wrapText="true" indent="0" shrinkToFit="false"/>
      <protection locked="true" hidden="false"/>
    </xf>
    <xf numFmtId="169" fontId="35" fillId="11" borderId="6" xfId="0" applyFont="true" applyBorder="true" applyAlignment="true" applyProtection="false">
      <alignment horizontal="center" vertical="center" textRotation="0" wrapText="true" indent="0" shrinkToFit="false"/>
      <protection locked="true" hidden="false"/>
    </xf>
    <xf numFmtId="164" fontId="37" fillId="0" borderId="15" xfId="0" applyFont="true" applyBorder="true" applyAlignment="true" applyProtection="false">
      <alignment horizontal="center" vertical="center" textRotation="0" wrapText="true" indent="0" shrinkToFit="false"/>
      <protection locked="true" hidden="false"/>
    </xf>
    <xf numFmtId="164" fontId="37" fillId="14" borderId="15" xfId="0" applyFont="true" applyBorder="true" applyAlignment="true" applyProtection="true">
      <alignment horizontal="center" vertical="center" textRotation="0" wrapText="true" indent="0" shrinkToFit="false"/>
      <protection locked="false" hidden="false"/>
    </xf>
    <xf numFmtId="164" fontId="22" fillId="13" borderId="12" xfId="0" applyFont="true" applyBorder="true" applyAlignment="true" applyProtection="false">
      <alignment horizontal="left" vertical="center" textRotation="0" wrapText="false" indent="0" shrinkToFit="false"/>
      <protection locked="true" hidden="false"/>
    </xf>
    <xf numFmtId="169" fontId="22" fillId="16" borderId="6" xfId="0" applyFont="true" applyBorder="true" applyAlignment="true" applyProtection="true">
      <alignment horizontal="left" vertical="center" textRotation="0" wrapText="false" indent="0" shrinkToFit="false"/>
      <protection locked="true" hidden="false"/>
    </xf>
    <xf numFmtId="164" fontId="32" fillId="0" borderId="0" xfId="63" applyFont="true" applyBorder="true" applyAlignment="true" applyProtection="false">
      <alignment horizontal="left" vertical="center" textRotation="0" wrapText="true" indent="0" shrinkToFit="false"/>
      <protection locked="true" hidden="false"/>
    </xf>
    <xf numFmtId="164" fontId="33" fillId="0" borderId="0" xfId="0" applyFont="true" applyBorder="true" applyAlignment="true" applyProtection="false">
      <alignment horizontal="general" vertical="center" textRotation="0" wrapText="true" indent="0" shrinkToFit="false"/>
      <protection locked="true" hidden="false"/>
    </xf>
    <xf numFmtId="164" fontId="22" fillId="9" borderId="9"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true" applyAlignment="true" applyProtection="false">
      <alignment horizontal="general" vertical="center" textRotation="0" wrapText="true" indent="0" shrinkToFit="false"/>
      <protection locked="true" hidden="false"/>
    </xf>
    <xf numFmtId="169" fontId="35" fillId="11" borderId="7" xfId="0" applyFont="true" applyBorder="true" applyAlignment="true" applyProtection="false">
      <alignment horizontal="center" vertical="center" textRotation="0" wrapText="true" indent="0" shrinkToFit="false"/>
      <protection locked="true" hidden="false"/>
    </xf>
    <xf numFmtId="164" fontId="43" fillId="12" borderId="11" xfId="0" applyFont="true" applyBorder="true" applyAlignment="true" applyProtection="true">
      <alignment horizontal="left" vertical="center" textRotation="0" wrapText="true" indent="0" shrinkToFit="false"/>
      <protection locked="true" hidden="false"/>
    </xf>
    <xf numFmtId="164" fontId="44" fillId="0" borderId="5" xfId="0" applyFont="true" applyBorder="true" applyAlignment="true" applyProtection="false">
      <alignment horizontal="center" vertical="center" textRotation="0" wrapText="true" indent="0" shrinkToFit="false"/>
      <protection locked="true" hidden="false"/>
    </xf>
    <xf numFmtId="164" fontId="44" fillId="0" borderId="5" xfId="0" applyFont="true" applyBorder="true" applyAlignment="true" applyProtection="false">
      <alignment horizontal="left" vertical="center" textRotation="0" wrapText="true" indent="0" shrinkToFit="false"/>
      <protection locked="true" hidden="false"/>
    </xf>
    <xf numFmtId="164" fontId="25" fillId="0" borderId="5"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general" vertical="center" textRotation="0" wrapText="false" indent="0" shrinkToFit="false"/>
      <protection locked="true" hidden="false"/>
    </xf>
    <xf numFmtId="164" fontId="44" fillId="0" borderId="5" xfId="0" applyFont="true" applyBorder="true" applyAlignment="true" applyProtection="false">
      <alignment horizontal="general" vertical="center" textRotation="0" wrapText="true" indent="0" shrinkToFit="false"/>
      <protection locked="true" hidden="false"/>
    </xf>
    <xf numFmtId="171" fontId="44" fillId="0" borderId="5" xfId="0" applyFont="true" applyBorder="true" applyAlignment="true" applyProtection="false">
      <alignment horizontal="general" vertical="center" textRotation="0" wrapText="true" indent="0" shrinkToFit="false"/>
      <protection locked="tru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16" fillId="0" borderId="7" xfId="0" applyFont="true" applyBorder="true" applyAlignment="true" applyProtection="true">
      <alignment horizontal="center" vertical="center" textRotation="0" wrapText="true" indent="0" shrinkToFit="false"/>
      <protection locked="true" hidden="false"/>
    </xf>
    <xf numFmtId="168" fontId="16" fillId="7" borderId="13" xfId="0" applyFont="true" applyBorder="true" applyAlignment="true" applyProtection="true">
      <alignment horizontal="center" vertical="center" textRotation="0" wrapText="false" indent="0" shrinkToFit="false"/>
      <protection locked="false" hidden="false"/>
    </xf>
    <xf numFmtId="164" fontId="45" fillId="4" borderId="7" xfId="63" applyFont="true" applyBorder="true" applyAlignment="true" applyProtection="true">
      <alignment horizontal="center" vertical="center" textRotation="0" wrapText="true" indent="0" shrinkToFit="false"/>
      <protection locked="true" hidden="false"/>
    </xf>
    <xf numFmtId="164" fontId="46" fillId="0" borderId="0" xfId="0" applyFont="true" applyBorder="true" applyAlignment="true" applyProtection="true">
      <alignment horizontal="left" vertical="center" textRotation="0" wrapText="true" indent="0" shrinkToFit="false"/>
      <protection locked="true" hidden="false"/>
    </xf>
    <xf numFmtId="164" fontId="15" fillId="0" borderId="0" xfId="0" applyFont="true" applyBorder="false" applyAlignment="true" applyProtection="true">
      <alignment horizontal="general" vertical="bottom" textRotation="0" wrapText="true" indent="0" shrinkToFit="false"/>
      <protection locked="true" hidden="false"/>
    </xf>
    <xf numFmtId="164" fontId="15" fillId="0" borderId="0" xfId="0" applyFont="true" applyBorder="true" applyAlignment="false" applyProtection="true">
      <alignment horizontal="general" vertical="bottom" textRotation="0" wrapText="false" indent="0" shrinkToFit="false"/>
      <protection locked="true" hidden="false"/>
    </xf>
    <xf numFmtId="164" fontId="45" fillId="9" borderId="7" xfId="0" applyFont="true" applyBorder="true" applyAlignment="true" applyProtection="true">
      <alignment horizontal="center" vertical="center" textRotation="0" wrapText="true" indent="0" shrinkToFit="false"/>
      <protection locked="true" hidden="false"/>
    </xf>
    <xf numFmtId="164" fontId="45" fillId="9" borderId="7" xfId="0" applyFont="true" applyBorder="true" applyAlignment="true" applyProtection="false">
      <alignment horizontal="center" vertical="center" textRotation="0" wrapText="true" indent="0" shrinkToFit="false"/>
      <protection locked="true" hidden="false"/>
    </xf>
    <xf numFmtId="164" fontId="15" fillId="0" borderId="16" xfId="0" applyFont="true" applyBorder="true" applyAlignment="true" applyProtection="true">
      <alignment horizontal="center" vertical="center" textRotation="0" wrapText="false" indent="0" shrinkToFit="false"/>
      <protection locked="true" hidden="false"/>
    </xf>
    <xf numFmtId="167" fontId="29" fillId="7" borderId="11" xfId="64" applyFont="true" applyBorder="true" applyAlignment="true" applyProtection="true">
      <alignment horizontal="center" vertical="bottom" textRotation="0" wrapText="false" indent="0" shrinkToFit="false"/>
      <protection locked="false" hidden="false"/>
    </xf>
    <xf numFmtId="169" fontId="26" fillId="13" borderId="17" xfId="0" applyFont="true" applyBorder="true" applyAlignment="true" applyProtection="true">
      <alignment horizontal="left" vertical="center" textRotation="0" wrapText="false" indent="0" shrinkToFit="false"/>
      <protection locked="true" hidden="false"/>
    </xf>
    <xf numFmtId="169" fontId="26" fillId="20" borderId="17" xfId="0" applyFont="true" applyBorder="true" applyAlignment="true" applyProtection="true">
      <alignment horizontal="left" vertical="center" textRotation="0" wrapText="false" indent="0" shrinkToFit="false"/>
      <protection locked="true" hidden="false"/>
    </xf>
    <xf numFmtId="164" fontId="15" fillId="0" borderId="6" xfId="0" applyFont="true" applyBorder="true" applyAlignment="true" applyProtection="true">
      <alignment horizontal="center" vertical="center" textRotation="0" wrapText="false" indent="0" shrinkToFit="false"/>
      <protection locked="true" hidden="false"/>
    </xf>
    <xf numFmtId="172" fontId="17" fillId="0" borderId="5" xfId="0" applyFont="true" applyBorder="true" applyAlignment="true" applyProtection="true">
      <alignment horizontal="center" vertical="center" textRotation="0" wrapText="true" indent="0" shrinkToFit="false"/>
      <protection locked="true" hidden="false"/>
    </xf>
    <xf numFmtId="170" fontId="17" fillId="0" borderId="5" xfId="0" applyFont="true" applyBorder="true" applyAlignment="true" applyProtection="true">
      <alignment horizontal="center" vertical="center" textRotation="0" wrapText="true" indent="0" shrinkToFit="false"/>
      <protection locked="true" hidden="false"/>
    </xf>
    <xf numFmtId="164" fontId="27" fillId="21" borderId="6" xfId="0" applyFont="true" applyBorder="true" applyAlignment="true" applyProtection="true">
      <alignment horizontal="center" vertical="center" textRotation="0" wrapText="true" indent="0" shrinkToFit="false"/>
      <protection locked="true" hidden="false"/>
    </xf>
    <xf numFmtId="164" fontId="15" fillId="0" borderId="11" xfId="0" applyFont="true" applyBorder="true" applyAlignment="true" applyProtection="true">
      <alignment horizontal="left" vertical="center" textRotation="0" wrapText="false" indent="0" shrinkToFit="false"/>
      <protection locked="true" hidden="false"/>
    </xf>
    <xf numFmtId="168" fontId="22" fillId="21" borderId="6" xfId="0" applyFont="true" applyBorder="true" applyAlignment="true" applyProtection="true">
      <alignment horizontal="center" vertical="center" textRotation="0" wrapText="false" indent="0" shrinkToFit="false"/>
      <protection locked="true" hidden="false"/>
    </xf>
    <xf numFmtId="171" fontId="22" fillId="21" borderId="6" xfId="0" applyFont="true" applyBorder="true" applyAlignment="true" applyProtection="true">
      <alignment horizontal="right" vertical="center" textRotation="0" wrapText="false" indent="0" shrinkToFit="false"/>
      <protection locked="true" hidden="false"/>
    </xf>
    <xf numFmtId="164" fontId="15" fillId="0" borderId="5" xfId="0" applyFont="true" applyBorder="true" applyAlignment="true" applyProtection="true">
      <alignment horizontal="left" vertical="center" textRotation="0" wrapText="false" indent="0" shrinkToFit="false"/>
      <protection locked="true" hidden="false"/>
    </xf>
    <xf numFmtId="164" fontId="15" fillId="0" borderId="5" xfId="0" applyFont="true" applyBorder="true" applyAlignment="true" applyProtection="false">
      <alignment horizontal="center" vertical="center" textRotation="0" wrapText="true" indent="0" shrinkToFit="false"/>
      <protection locked="true" hidden="false"/>
    </xf>
    <xf numFmtId="164" fontId="15" fillId="0" borderId="5" xfId="0" applyFont="true" applyBorder="true" applyAlignment="true" applyProtection="true">
      <alignment horizontal="center" vertical="center" textRotation="0" wrapText="false" indent="0" shrinkToFit="false"/>
      <protection locked="true" hidden="false"/>
    </xf>
    <xf numFmtId="172" fontId="15" fillId="0" borderId="5" xfId="0" applyFont="true" applyBorder="true" applyAlignment="true" applyProtection="true">
      <alignment horizontal="right" vertical="center" textRotation="0" wrapText="false" indent="0" shrinkToFit="false"/>
      <protection locked="true" hidden="false"/>
    </xf>
    <xf numFmtId="164" fontId="26" fillId="20" borderId="17" xfId="0" applyFont="true" applyBorder="true" applyAlignment="true" applyProtection="true">
      <alignment horizontal="left" vertical="center" textRotation="0" wrapText="false" indent="0" shrinkToFit="false"/>
      <protection locked="true" hidden="false"/>
    </xf>
    <xf numFmtId="169" fontId="44" fillId="0" borderId="0" xfId="0" applyFont="true" applyBorder="true" applyAlignment="true" applyProtection="true">
      <alignment horizontal="center" vertical="center" textRotation="0" wrapText="false" indent="0" shrinkToFit="false"/>
      <protection locked="true" hidden="false"/>
    </xf>
    <xf numFmtId="170" fontId="15" fillId="0" borderId="0" xfId="0" applyFont="true" applyBorder="true" applyAlignment="true" applyProtection="true">
      <alignment horizontal="left" vertical="center" textRotation="0" wrapText="true" indent="0" shrinkToFit="false"/>
      <protection locked="true" hidden="false"/>
    </xf>
    <xf numFmtId="169" fontId="28" fillId="0" borderId="0" xfId="0" applyFont="true" applyBorder="true" applyAlignment="true" applyProtection="true">
      <alignment horizontal="center" vertical="center" textRotation="0" wrapText="false" indent="0" shrinkToFit="false"/>
      <protection locked="true" hidden="false"/>
    </xf>
    <xf numFmtId="169" fontId="22" fillId="0" borderId="5" xfId="0" applyFont="true" applyBorder="true" applyAlignment="true" applyProtection="true">
      <alignment horizontal="center" vertical="center" textRotation="0" wrapText="false" indent="0" shrinkToFit="false"/>
      <protection locked="true" hidden="false"/>
    </xf>
    <xf numFmtId="169" fontId="17" fillId="17" borderId="6" xfId="0" applyFont="true" applyBorder="true" applyAlignment="true" applyProtection="true">
      <alignment horizontal="left" vertical="center" textRotation="0" wrapText="false" indent="0" shrinkToFit="false"/>
      <protection locked="true" hidden="false"/>
    </xf>
    <xf numFmtId="169" fontId="17" fillId="17" borderId="6" xfId="0" applyFont="true" applyBorder="true" applyAlignment="true" applyProtection="true">
      <alignment horizontal="right" vertical="center" textRotation="0" wrapText="false" indent="0" shrinkToFit="false"/>
      <protection locked="true" hidden="false"/>
    </xf>
    <xf numFmtId="169" fontId="17" fillId="17" borderId="6" xfId="0" applyFont="true" applyBorder="true" applyAlignment="true" applyProtection="false">
      <alignment horizontal="right" vertical="center" textRotation="0" wrapText="false" indent="0" shrinkToFit="false"/>
      <protection locked="true" hidden="false"/>
    </xf>
    <xf numFmtId="164" fontId="17" fillId="17" borderId="6" xfId="0" applyFont="true" applyBorder="true" applyAlignment="true" applyProtection="false">
      <alignment horizontal="left" vertical="center" textRotation="0" wrapText="false" indent="0" shrinkToFit="false"/>
      <protection locked="true" hidden="false"/>
    </xf>
  </cellXfs>
  <cellStyles count="70">
    <cellStyle name="Normal" xfId="0" builtinId="0"/>
    <cellStyle name="Comma" xfId="15" builtinId="3"/>
    <cellStyle name="Comma [0]" xfId="16" builtinId="6"/>
    <cellStyle name="Currency" xfId="17" builtinId="4"/>
    <cellStyle name="Currency [0]" xfId="18" builtinId="7"/>
    <cellStyle name="Percent" xfId="19" builtinId="5"/>
    <cellStyle name="Calcul 10" xfId="20"/>
    <cellStyle name="Calcul 2" xfId="21"/>
    <cellStyle name="Calcul 3" xfId="22"/>
    <cellStyle name="Calcul 4" xfId="23"/>
    <cellStyle name="Calcul 5" xfId="24"/>
    <cellStyle name="Calcul 6" xfId="25"/>
    <cellStyle name="Calcul 7" xfId="26"/>
    <cellStyle name="Calcul 8" xfId="27"/>
    <cellStyle name="Calcul 9" xfId="28"/>
    <cellStyle name="Entrée 10" xfId="29"/>
    <cellStyle name="Entrée 2" xfId="30"/>
    <cellStyle name="Entrée 3" xfId="31"/>
    <cellStyle name="Entrée 4" xfId="32"/>
    <cellStyle name="Entrée 5" xfId="33"/>
    <cellStyle name="Entrée 6" xfId="34"/>
    <cellStyle name="Entrée 7" xfId="35"/>
    <cellStyle name="Entrée 8" xfId="36"/>
    <cellStyle name="Entrée 9" xfId="37"/>
    <cellStyle name="Euro" xfId="38"/>
    <cellStyle name="Euro 10" xfId="39"/>
    <cellStyle name="Euro 2" xfId="40"/>
    <cellStyle name="Euro 3" xfId="41"/>
    <cellStyle name="Euro 4" xfId="42"/>
    <cellStyle name="Euro 5" xfId="43"/>
    <cellStyle name="Euro 6" xfId="44"/>
    <cellStyle name="Euro 7" xfId="45"/>
    <cellStyle name="Euro 8" xfId="46"/>
    <cellStyle name="Euro 9" xfId="47"/>
    <cellStyle name="Milliers 2" xfId="48"/>
    <cellStyle name="Normal 2" xfId="49"/>
    <cellStyle name="Normal 2 10" xfId="50"/>
    <cellStyle name="Normal 2 2" xfId="51"/>
    <cellStyle name="Normal 2 3" xfId="52"/>
    <cellStyle name="Normal 2 4" xfId="53"/>
    <cellStyle name="Normal 2 5" xfId="54"/>
    <cellStyle name="Normal 2 6" xfId="55"/>
    <cellStyle name="Normal 2 7" xfId="56"/>
    <cellStyle name="Normal 2 8" xfId="57"/>
    <cellStyle name="Normal 2 9" xfId="58"/>
    <cellStyle name="Normal 3" xfId="59"/>
    <cellStyle name="Normal 4" xfId="60"/>
    <cellStyle name="Normal 5" xfId="61"/>
    <cellStyle name="Normal 6" xfId="62"/>
    <cellStyle name="Normal 7" xfId="63"/>
    <cellStyle name="Pourcentage 2" xfId="64"/>
    <cellStyle name="Pourcentage 3" xfId="65"/>
    <cellStyle name="Sortie 10" xfId="66"/>
    <cellStyle name="Sortie 2" xfId="67"/>
    <cellStyle name="Sortie 3" xfId="68"/>
    <cellStyle name="Sortie 4" xfId="69"/>
    <cellStyle name="Sortie 5" xfId="70"/>
    <cellStyle name="Sortie 6" xfId="71"/>
    <cellStyle name="Sortie 7" xfId="72"/>
    <cellStyle name="Sortie 8" xfId="73"/>
    <cellStyle name="Sortie 9" xfId="74"/>
    <cellStyle name="Total 10" xfId="75"/>
    <cellStyle name="Total 2" xfId="76"/>
    <cellStyle name="Total 3" xfId="77"/>
    <cellStyle name="Total 4" xfId="78"/>
    <cellStyle name="Total 5" xfId="79"/>
    <cellStyle name="Total 6" xfId="80"/>
    <cellStyle name="Total 7" xfId="81"/>
    <cellStyle name="Total 8" xfId="82"/>
    <cellStyle name="Total 9" xfId="83"/>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EEECE1"/>
      <rgbColor rgb="FF993366"/>
      <rgbColor rgb="FFFFFFCC"/>
      <rgbColor rgb="FFDEEBF7"/>
      <rgbColor rgb="FF660066"/>
      <rgbColor rgb="FFFEF1E7"/>
      <rgbColor rgb="FF0066CC"/>
      <rgbColor rgb="FFD9D9D9"/>
      <rgbColor rgb="FF000080"/>
      <rgbColor rgb="FFFF00FF"/>
      <rgbColor rgb="FFFFFFA6"/>
      <rgbColor rgb="FF00FFFF"/>
      <rgbColor rgb="FF800080"/>
      <rgbColor rgb="FF800000"/>
      <rgbColor rgb="FF008080"/>
      <rgbColor rgb="FF0000FF"/>
      <rgbColor rgb="FF00CCFF"/>
      <rgbColor rgb="FFCEE8E8"/>
      <rgbColor rgb="FFE2F0D9"/>
      <rgbColor rgb="FFFFFF99"/>
      <rgbColor rgb="FF8EB4E3"/>
      <rgbColor rgb="FFFCD5B5"/>
      <rgbColor rgb="FFBFBFBF"/>
      <rgbColor rgb="FFFFCC99"/>
      <rgbColor rgb="FF3366FF"/>
      <rgbColor rgb="FF69F0AE"/>
      <rgbColor rgb="FF81D41A"/>
      <rgbColor rgb="FFDDE8CB"/>
      <rgbColor rgb="FFFF9900"/>
      <rgbColor rgb="FFFF6600"/>
      <rgbColor rgb="FF666699"/>
      <rgbColor rgb="FF92D050"/>
      <rgbColor rgb="FF1F497D"/>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externalLink" Target="externalLinks/externalLink1.xml"/><Relationship Id="rId11"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5.wm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0</xdr:rowOff>
    </xdr:from>
    <xdr:to>
      <xdr:col>2</xdr:col>
      <xdr:colOff>127800</xdr:colOff>
      <xdr:row>0</xdr:row>
      <xdr:rowOff>1105920</xdr:rowOff>
    </xdr:to>
    <xdr:pic>
      <xdr:nvPicPr>
        <xdr:cNvPr id="0" name="Image 1" descr=""/>
        <xdr:cNvPicPr/>
      </xdr:nvPicPr>
      <xdr:blipFill>
        <a:blip r:embed="rId1"/>
        <a:stretch/>
      </xdr:blipFill>
      <xdr:spPr>
        <a:xfrm>
          <a:off x="0" y="0"/>
          <a:ext cx="1739520" cy="1105920"/>
        </a:xfrm>
        <a:prstGeom prst="rect">
          <a:avLst/>
        </a:prstGeom>
        <a:ln w="9360">
          <a:noFill/>
        </a:ln>
      </xdr:spPr>
    </xdr:pic>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SDASEM/04%20-%20BAIP/02%20-%20Section%20IMMO/C:/SAILMI/SDASEM/05%20-%20BMSICC/8_%20REDACTEURS/Dounia%20AHRAM/AOO/AOO%20AC%20MATECH_archiv&#233;/2_Passation/Publication/PUBLICATION%204/DCE/AE%20+%20AF/Lot%201/AE_Annexe%20II_AF_Lot%201_MATECH_Vconsult.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sheetDataSet>
  </externalBook>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J23"/>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21" activeCellId="0" sqref="A21"/>
    </sheetView>
  </sheetViews>
  <sheetFormatPr defaultColWidth="11.01171875" defaultRowHeight="12.75" zeroHeight="false" outlineLevelRow="0" outlineLevelCol="0"/>
  <cols>
    <col collapsed="false" customWidth="true" hidden="false" outlineLevel="0" max="2" min="1" style="1" width="11.42"/>
    <col collapsed="false" customWidth="true" hidden="false" outlineLevel="0" max="3" min="3" style="1" width="17.71"/>
    <col collapsed="false" customWidth="true" hidden="false" outlineLevel="0" max="4" min="4" style="1" width="16.42"/>
    <col collapsed="false" customWidth="true" hidden="false" outlineLevel="0" max="5" min="5" style="1" width="19.42"/>
    <col collapsed="false" customWidth="true" hidden="false" outlineLevel="0" max="6" min="6" style="1" width="18"/>
    <col collapsed="false" customWidth="true" hidden="false" outlineLevel="0" max="7" min="7" style="1" width="16.71"/>
  </cols>
  <sheetData>
    <row r="1" customFormat="false" ht="138.75" hidden="false" customHeight="true" outlineLevel="0" collapsed="false">
      <c r="A1" s="2" t="s">
        <v>0</v>
      </c>
      <c r="B1" s="2"/>
      <c r="C1" s="2"/>
      <c r="D1" s="2"/>
      <c r="E1" s="2"/>
      <c r="F1" s="2"/>
      <c r="G1" s="2"/>
    </row>
    <row r="2" customFormat="false" ht="90" hidden="false" customHeight="true" outlineLevel="0" collapsed="false">
      <c r="A2" s="3" t="s">
        <v>1</v>
      </c>
      <c r="B2" s="3"/>
      <c r="C2" s="3"/>
      <c r="D2" s="3"/>
      <c r="E2" s="3"/>
      <c r="F2" s="3"/>
      <c r="G2" s="3"/>
    </row>
    <row r="3" customFormat="false" ht="22.5" hidden="false" customHeight="true" outlineLevel="0" collapsed="false">
      <c r="A3" s="4" t="s">
        <v>2</v>
      </c>
      <c r="B3" s="4"/>
      <c r="C3" s="4"/>
      <c r="D3" s="4"/>
      <c r="E3" s="4"/>
      <c r="F3" s="4"/>
      <c r="G3" s="4"/>
    </row>
    <row r="4" customFormat="false" ht="12.75" hidden="false" customHeight="true" outlineLevel="0" collapsed="false">
      <c r="A4" s="5" t="s">
        <v>3</v>
      </c>
      <c r="B4" s="5"/>
      <c r="C4" s="5"/>
      <c r="D4" s="5"/>
      <c r="E4" s="5"/>
      <c r="F4" s="5"/>
      <c r="G4" s="5"/>
    </row>
    <row r="5" customFormat="false" ht="12.75" hidden="false" customHeight="false" outlineLevel="0" collapsed="false">
      <c r="A5" s="5"/>
      <c r="B5" s="5"/>
      <c r="C5" s="5"/>
      <c r="D5" s="5"/>
      <c r="E5" s="5"/>
      <c r="F5" s="5"/>
      <c r="G5" s="5"/>
    </row>
    <row r="6" customFormat="false" ht="12.75" hidden="false" customHeight="false" outlineLevel="0" collapsed="false">
      <c r="A6" s="5"/>
      <c r="B6" s="5"/>
      <c r="C6" s="5"/>
      <c r="D6" s="5"/>
      <c r="E6" s="5"/>
      <c r="F6" s="5"/>
      <c r="G6" s="5"/>
    </row>
    <row r="7" customFormat="false" ht="12.75" hidden="false" customHeight="false" outlineLevel="0" collapsed="false">
      <c r="A7" s="5"/>
      <c r="B7" s="5"/>
      <c r="C7" s="5"/>
      <c r="D7" s="5"/>
      <c r="E7" s="5"/>
      <c r="F7" s="5"/>
      <c r="G7" s="5"/>
    </row>
    <row r="8" customFormat="false" ht="12.75" hidden="false" customHeight="false" outlineLevel="0" collapsed="false">
      <c r="A8" s="5"/>
      <c r="B8" s="5"/>
      <c r="C8" s="5"/>
      <c r="D8" s="5"/>
      <c r="E8" s="5"/>
      <c r="F8" s="5"/>
      <c r="G8" s="5"/>
    </row>
    <row r="9" customFormat="false" ht="12.75" hidden="false" customHeight="false" outlineLevel="0" collapsed="false">
      <c r="A9" s="5"/>
      <c r="B9" s="5"/>
      <c r="C9" s="5"/>
      <c r="D9" s="5"/>
      <c r="E9" s="5"/>
      <c r="F9" s="5"/>
      <c r="G9" s="5"/>
      <c r="J9" s="6" t="s">
        <v>4</v>
      </c>
    </row>
    <row r="10" customFormat="false" ht="12.75" hidden="false" customHeight="false" outlineLevel="0" collapsed="false">
      <c r="A10" s="5"/>
      <c r="B10" s="5"/>
      <c r="C10" s="5"/>
      <c r="D10" s="5"/>
      <c r="E10" s="5"/>
      <c r="F10" s="5"/>
      <c r="G10" s="5"/>
    </row>
    <row r="11" customFormat="false" ht="12.75" hidden="false" customHeight="false" outlineLevel="0" collapsed="false">
      <c r="A11" s="5"/>
      <c r="B11" s="5"/>
      <c r="C11" s="5"/>
      <c r="D11" s="5"/>
      <c r="E11" s="5"/>
      <c r="F11" s="5"/>
      <c r="G11" s="5"/>
    </row>
    <row r="12" customFormat="false" ht="12.75" hidden="false" customHeight="false" outlineLevel="0" collapsed="false">
      <c r="A12" s="5"/>
      <c r="B12" s="5"/>
      <c r="C12" s="5"/>
      <c r="D12" s="5"/>
      <c r="E12" s="5"/>
      <c r="F12" s="5"/>
      <c r="G12" s="5"/>
    </row>
    <row r="13" customFormat="false" ht="12.75" hidden="false" customHeight="false" outlineLevel="0" collapsed="false">
      <c r="A13" s="5"/>
      <c r="B13" s="5"/>
      <c r="C13" s="5"/>
      <c r="D13" s="5"/>
      <c r="E13" s="5"/>
      <c r="F13" s="5"/>
      <c r="G13" s="5"/>
    </row>
    <row r="14" customFormat="false" ht="12.75" hidden="false" customHeight="false" outlineLevel="0" collapsed="false">
      <c r="A14" s="5"/>
      <c r="B14" s="5"/>
      <c r="C14" s="5"/>
      <c r="D14" s="5"/>
      <c r="E14" s="5"/>
      <c r="F14" s="5"/>
      <c r="G14" s="5"/>
    </row>
    <row r="15" customFormat="false" ht="12.75" hidden="false" customHeight="false" outlineLevel="0" collapsed="false">
      <c r="A15" s="5"/>
      <c r="B15" s="5"/>
      <c r="C15" s="5"/>
      <c r="D15" s="5"/>
      <c r="E15" s="5"/>
      <c r="F15" s="5"/>
      <c r="G15" s="5"/>
    </row>
    <row r="16" customFormat="false" ht="12.75" hidden="false" customHeight="false" outlineLevel="0" collapsed="false">
      <c r="A16" s="5"/>
      <c r="B16" s="5"/>
      <c r="C16" s="5"/>
      <c r="D16" s="5"/>
      <c r="E16" s="5"/>
      <c r="F16" s="5"/>
      <c r="G16" s="5"/>
    </row>
    <row r="17" customFormat="false" ht="12.75" hidden="false" customHeight="false" outlineLevel="0" collapsed="false">
      <c r="A17" s="5"/>
      <c r="B17" s="5"/>
      <c r="C17" s="5"/>
      <c r="D17" s="5"/>
      <c r="E17" s="5"/>
      <c r="F17" s="5"/>
      <c r="G17" s="5"/>
    </row>
    <row r="18" customFormat="false" ht="12.75" hidden="false" customHeight="false" outlineLevel="0" collapsed="false">
      <c r="A18" s="5"/>
      <c r="B18" s="5"/>
      <c r="C18" s="5"/>
      <c r="D18" s="5"/>
      <c r="E18" s="5"/>
      <c r="F18" s="5"/>
      <c r="G18" s="5"/>
    </row>
    <row r="19" customFormat="false" ht="99" hidden="false" customHeight="true" outlineLevel="0" collapsed="false">
      <c r="A19" s="5"/>
      <c r="B19" s="5"/>
      <c r="C19" s="5"/>
      <c r="D19" s="5"/>
      <c r="E19" s="5"/>
      <c r="F19" s="5"/>
      <c r="G19" s="5"/>
    </row>
    <row r="20" customFormat="false" ht="15" hidden="false" customHeight="true" outlineLevel="0" collapsed="false">
      <c r="A20" s="7" t="s">
        <v>5</v>
      </c>
      <c r="B20" s="7"/>
      <c r="C20" s="7"/>
      <c r="D20" s="7"/>
      <c r="E20" s="7"/>
      <c r="F20" s="7"/>
      <c r="G20" s="7"/>
    </row>
    <row r="21" customFormat="false" ht="15.75" hidden="false" customHeight="false" outlineLevel="0" collapsed="false">
      <c r="A21" s="8"/>
      <c r="B21" s="8"/>
      <c r="C21" s="8"/>
      <c r="D21" s="8"/>
      <c r="E21" s="8"/>
      <c r="F21" s="8"/>
      <c r="G21" s="8"/>
    </row>
    <row r="23" customFormat="false" ht="18" hidden="false" customHeight="false" outlineLevel="0" collapsed="false">
      <c r="A23" s="9" t="s">
        <v>6</v>
      </c>
      <c r="B23" s="9"/>
      <c r="C23" s="9"/>
      <c r="D23" s="9"/>
      <c r="E23" s="9"/>
      <c r="F23" s="9"/>
      <c r="G23" s="9"/>
    </row>
  </sheetData>
  <sheetProtection sheet="true" password="ca4c" objects="true" scenarios="true" selectLockedCells="true"/>
  <mergeCells count="7">
    <mergeCell ref="A1:G1"/>
    <mergeCell ref="A2:G2"/>
    <mergeCell ref="A3:G3"/>
    <mergeCell ref="A4:G19"/>
    <mergeCell ref="A20:G20"/>
    <mergeCell ref="A21:G21"/>
    <mergeCell ref="A23:G23"/>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1048576"/>
  <sheetViews>
    <sheetView showFormulas="false" showGridLines="true" showRowColHeaders="true" showZeros="true" rightToLeft="false" tabSelected="false" showOutlineSymbols="true" defaultGridColor="true" view="normal" topLeftCell="A25" colorId="64" zoomScale="75" zoomScaleNormal="75" zoomScalePageLayoutView="100" workbookViewId="0">
      <selection pane="topLeft" activeCell="A40" activeCellId="0" sqref="A40"/>
    </sheetView>
  </sheetViews>
  <sheetFormatPr defaultColWidth="10.8671875" defaultRowHeight="12.75" zeroHeight="false" outlineLevelRow="0" outlineLevelCol="0"/>
  <cols>
    <col collapsed="false" customWidth="true" hidden="false" outlineLevel="0" max="1" min="1" style="10" width="13.86"/>
    <col collapsed="false" customWidth="true" hidden="false" outlineLevel="0" max="2" min="2" style="11" width="65.57"/>
    <col collapsed="false" customWidth="true" hidden="false" outlineLevel="0" max="8" min="3" style="10" width="24"/>
    <col collapsed="false" customWidth="true" hidden="false" outlineLevel="0" max="9" min="9" style="11" width="13.43"/>
    <col collapsed="false" customWidth="true" hidden="false" outlineLevel="0" max="10" min="10" style="11" width="24"/>
    <col collapsed="false" customWidth="true" hidden="false" outlineLevel="0" max="11" min="11" style="11" width="15"/>
    <col collapsed="false" customWidth="true" hidden="false" outlineLevel="0" max="12" min="12" style="11" width="11.42"/>
    <col collapsed="false" customWidth="true" hidden="false" outlineLevel="0" max="13" min="13" style="11" width="18.85"/>
    <col collapsed="false" customWidth="true" hidden="false" outlineLevel="0" max="14" min="14" style="11" width="8.57"/>
    <col collapsed="false" customWidth="true" hidden="false" outlineLevel="0" max="15" min="15" style="11" width="16.86"/>
    <col collapsed="false" customWidth="true" hidden="false" outlineLevel="0" max="16" min="16" style="11" width="11.71"/>
    <col collapsed="false" customWidth="true" hidden="false" outlineLevel="0" max="17" min="17" style="12" width="18.58"/>
    <col collapsed="false" customWidth="true" hidden="false" outlineLevel="0" max="18" min="18" style="12" width="8.42"/>
    <col collapsed="false" customWidth="true" hidden="false" outlineLevel="0" max="19" min="19" style="12" width="15.42"/>
    <col collapsed="false" customWidth="true" hidden="false" outlineLevel="0" max="20" min="20" style="12" width="12.86"/>
    <col collapsed="false" customWidth="false" hidden="false" outlineLevel="0" max="1022" min="21" style="12" width="10.85"/>
    <col collapsed="false" customWidth="true" hidden="false" outlineLevel="0" max="1023" min="1023" style="13" width="11.57"/>
    <col collapsed="false" customWidth="true" hidden="false" outlineLevel="0" max="1024" min="1024" style="0" width="11.57"/>
  </cols>
  <sheetData>
    <row r="1" s="16" customFormat="true" ht="33.75" hidden="false" customHeight="true" outlineLevel="0" collapsed="false">
      <c r="A1" s="14" t="s">
        <v>7</v>
      </c>
      <c r="B1" s="14"/>
      <c r="C1" s="14"/>
      <c r="D1" s="14"/>
      <c r="E1" s="14"/>
      <c r="F1" s="14"/>
      <c r="G1" s="14"/>
      <c r="H1" s="14"/>
      <c r="I1" s="14"/>
      <c r="J1" s="14"/>
      <c r="K1" s="15"/>
      <c r="L1" s="15"/>
      <c r="M1" s="15"/>
      <c r="N1" s="15"/>
      <c r="O1" s="15"/>
      <c r="P1" s="15"/>
      <c r="AMI1" s="13"/>
    </row>
    <row r="2" s="16" customFormat="true" ht="33.75" hidden="false" customHeight="true" outlineLevel="0" collapsed="false">
      <c r="A2" s="17" t="s">
        <v>8</v>
      </c>
      <c r="B2" s="17"/>
      <c r="C2" s="18" t="n">
        <f aca="false">INSTRUCTIONS!A21</f>
        <v>0</v>
      </c>
      <c r="D2" s="18"/>
      <c r="E2" s="18"/>
      <c r="F2" s="18"/>
      <c r="G2" s="18"/>
      <c r="H2" s="18"/>
      <c r="I2" s="18"/>
      <c r="J2" s="18"/>
      <c r="K2" s="15"/>
      <c r="L2" s="15"/>
      <c r="M2" s="15"/>
      <c r="N2" s="15"/>
      <c r="O2" s="15"/>
      <c r="P2" s="15"/>
      <c r="AMI2" s="13"/>
    </row>
    <row r="3" s="16" customFormat="true" ht="68.25" hidden="false" customHeight="true" outlineLevel="0" collapsed="false">
      <c r="A3" s="19" t="s">
        <v>9</v>
      </c>
      <c r="B3" s="19"/>
      <c r="C3" s="19"/>
      <c r="D3" s="19"/>
      <c r="E3" s="19"/>
      <c r="F3" s="19"/>
      <c r="G3" s="19"/>
      <c r="H3" s="19"/>
      <c r="I3" s="19"/>
      <c r="J3" s="19"/>
      <c r="K3" s="15"/>
      <c r="L3" s="15"/>
      <c r="M3" s="15"/>
      <c r="N3" s="15"/>
      <c r="O3" s="15"/>
      <c r="P3" s="15"/>
      <c r="AMI3" s="13"/>
    </row>
    <row r="4" s="23" customFormat="true" ht="46.5" hidden="false" customHeight="true" outlineLevel="0" collapsed="false">
      <c r="A4" s="20" t="s">
        <v>10</v>
      </c>
      <c r="B4" s="20"/>
      <c r="C4" s="20"/>
      <c r="D4" s="20"/>
      <c r="E4" s="20"/>
      <c r="F4" s="20"/>
      <c r="G4" s="20"/>
      <c r="H4" s="20"/>
      <c r="I4" s="20"/>
      <c r="J4" s="20"/>
      <c r="K4" s="21"/>
      <c r="L4" s="21"/>
      <c r="M4" s="21"/>
      <c r="N4" s="21"/>
      <c r="O4" s="21"/>
      <c r="P4" s="21"/>
      <c r="Q4" s="22"/>
      <c r="AMI4" s="13"/>
    </row>
    <row r="5" s="23" customFormat="true" ht="33.75" hidden="false" customHeight="true" outlineLevel="0" collapsed="false">
      <c r="A5" s="24"/>
      <c r="B5" s="25"/>
      <c r="C5" s="25"/>
      <c r="D5" s="25"/>
      <c r="E5" s="25"/>
      <c r="F5" s="25"/>
      <c r="G5" s="25"/>
      <c r="H5" s="25"/>
      <c r="I5" s="25"/>
      <c r="J5" s="25"/>
      <c r="K5" s="21"/>
      <c r="L5" s="21"/>
      <c r="M5" s="21"/>
      <c r="N5" s="21"/>
      <c r="O5" s="21"/>
      <c r="P5" s="21"/>
      <c r="Q5" s="22"/>
      <c r="AMI5" s="13"/>
    </row>
    <row r="6" s="23" customFormat="true" ht="36.75" hidden="false" customHeight="true" outlineLevel="0" collapsed="false">
      <c r="A6" s="26" t="s">
        <v>11</v>
      </c>
      <c r="B6" s="26"/>
      <c r="C6" s="26"/>
      <c r="D6" s="26"/>
      <c r="E6" s="26"/>
      <c r="F6" s="26"/>
      <c r="G6" s="26"/>
      <c r="H6" s="26"/>
      <c r="I6" s="26"/>
      <c r="J6" s="26"/>
      <c r="K6" s="27"/>
      <c r="L6" s="27"/>
      <c r="M6" s="27"/>
      <c r="N6" s="27"/>
      <c r="O6" s="27"/>
      <c r="P6" s="27"/>
      <c r="AMI6" s="13"/>
    </row>
    <row r="7" s="32" customFormat="true" ht="46.5" hidden="false" customHeight="true" outlineLevel="0" collapsed="false">
      <c r="A7" s="28" t="s">
        <v>12</v>
      </c>
      <c r="B7" s="28" t="s">
        <v>13</v>
      </c>
      <c r="C7" s="28" t="s">
        <v>14</v>
      </c>
      <c r="D7" s="28"/>
      <c r="E7" s="28" t="s">
        <v>15</v>
      </c>
      <c r="F7" s="28" t="s">
        <v>16</v>
      </c>
      <c r="G7" s="28" t="s">
        <v>17</v>
      </c>
      <c r="H7" s="29" t="s">
        <v>18</v>
      </c>
      <c r="I7" s="30" t="s">
        <v>19</v>
      </c>
      <c r="J7" s="29" t="s">
        <v>20</v>
      </c>
      <c r="K7" s="31"/>
      <c r="L7" s="31"/>
      <c r="M7" s="31"/>
      <c r="N7" s="31"/>
      <c r="O7" s="31"/>
      <c r="P7" s="31"/>
      <c r="AMI7" s="13"/>
    </row>
    <row r="8" s="32" customFormat="true" ht="31.5" hidden="false" customHeight="true" outlineLevel="0" collapsed="false">
      <c r="A8" s="33" t="s">
        <v>21</v>
      </c>
      <c r="B8" s="34" t="s">
        <v>22</v>
      </c>
      <c r="C8" s="34"/>
      <c r="D8" s="34"/>
      <c r="E8" s="34"/>
      <c r="F8" s="34"/>
      <c r="G8" s="34"/>
      <c r="H8" s="34"/>
      <c r="I8" s="34"/>
      <c r="J8" s="34"/>
      <c r="K8" s="31"/>
      <c r="L8" s="31"/>
      <c r="M8" s="31"/>
      <c r="N8" s="31"/>
      <c r="O8" s="31"/>
      <c r="P8" s="31"/>
      <c r="AMI8" s="13"/>
    </row>
    <row r="9" s="32" customFormat="true" ht="31.5" hidden="false" customHeight="true" outlineLevel="0" collapsed="false">
      <c r="A9" s="35" t="s">
        <v>23</v>
      </c>
      <c r="B9" s="35"/>
      <c r="C9" s="35"/>
      <c r="D9" s="35"/>
      <c r="E9" s="35"/>
      <c r="F9" s="35"/>
      <c r="G9" s="35"/>
      <c r="H9" s="35"/>
      <c r="I9" s="35"/>
      <c r="J9" s="35"/>
      <c r="K9" s="36"/>
      <c r="L9" s="31"/>
      <c r="M9" s="31"/>
      <c r="N9" s="31"/>
      <c r="O9" s="31"/>
      <c r="P9" s="31"/>
      <c r="AMI9" s="13"/>
    </row>
    <row r="10" customFormat="false" ht="29.25" hidden="false" customHeight="true" outlineLevel="0" collapsed="false">
      <c r="A10" s="37" t="s">
        <v>24</v>
      </c>
      <c r="B10" s="38" t="s">
        <v>25</v>
      </c>
      <c r="C10" s="38"/>
      <c r="D10" s="38"/>
      <c r="E10" s="38"/>
      <c r="F10" s="38"/>
      <c r="G10" s="38"/>
      <c r="H10" s="38"/>
      <c r="I10" s="38"/>
      <c r="J10" s="38"/>
      <c r="K10" s="31"/>
      <c r="L10" s="31"/>
      <c r="M10" s="31"/>
      <c r="N10" s="31"/>
      <c r="O10" s="31"/>
    </row>
    <row r="11" s="11" customFormat="true" ht="61.5" hidden="false" customHeight="true" outlineLevel="0" collapsed="false">
      <c r="A11" s="39" t="s">
        <v>24</v>
      </c>
      <c r="B11" s="40" t="s">
        <v>26</v>
      </c>
      <c r="C11" s="41" t="s">
        <v>27</v>
      </c>
      <c r="D11" s="41"/>
      <c r="E11" s="42" t="s">
        <v>28</v>
      </c>
      <c r="F11" s="43"/>
      <c r="G11" s="42" t="n">
        <v>50</v>
      </c>
      <c r="H11" s="44" t="n">
        <f aca="false">F11*G11</f>
        <v>0</v>
      </c>
      <c r="I11" s="44" t="n">
        <f aca="false">H11*0.2</f>
        <v>0</v>
      </c>
      <c r="J11" s="44" t="n">
        <f aca="false">H11*1.2</f>
        <v>0</v>
      </c>
      <c r="AMI11" s="13"/>
    </row>
    <row r="12" s="11" customFormat="true" ht="50.25" hidden="false" customHeight="true" outlineLevel="0" collapsed="false">
      <c r="A12" s="39" t="s">
        <v>29</v>
      </c>
      <c r="B12" s="40" t="s">
        <v>30</v>
      </c>
      <c r="C12" s="41" t="s">
        <v>31</v>
      </c>
      <c r="D12" s="41"/>
      <c r="E12" s="42" t="s">
        <v>28</v>
      </c>
      <c r="F12" s="45"/>
      <c r="G12" s="42" t="n">
        <v>50</v>
      </c>
      <c r="H12" s="44" t="n">
        <f aca="false">F12*G12</f>
        <v>0</v>
      </c>
      <c r="I12" s="44" t="n">
        <f aca="false">H12*0.2</f>
        <v>0</v>
      </c>
      <c r="J12" s="44" t="n">
        <f aca="false">H12*1.2</f>
        <v>0</v>
      </c>
      <c r="AMI12" s="13"/>
    </row>
    <row r="13" s="11" customFormat="true" ht="50.25" hidden="false" customHeight="true" outlineLevel="0" collapsed="false">
      <c r="A13" s="39" t="s">
        <v>32</v>
      </c>
      <c r="B13" s="40" t="s">
        <v>33</v>
      </c>
      <c r="C13" s="41" t="s">
        <v>31</v>
      </c>
      <c r="D13" s="41"/>
      <c r="E13" s="42" t="s">
        <v>28</v>
      </c>
      <c r="F13" s="45"/>
      <c r="G13" s="42" t="n">
        <v>50</v>
      </c>
      <c r="H13" s="44" t="n">
        <f aca="false">F13*G13</f>
        <v>0</v>
      </c>
      <c r="I13" s="44" t="n">
        <f aca="false">H13*0.2</f>
        <v>0</v>
      </c>
      <c r="J13" s="44" t="n">
        <f aca="false">H13*1.2</f>
        <v>0</v>
      </c>
      <c r="AMI13" s="13"/>
    </row>
    <row r="14" customFormat="false" ht="29.25" hidden="false" customHeight="true" outlineLevel="0" collapsed="false">
      <c r="A14" s="37" t="s">
        <v>34</v>
      </c>
      <c r="B14" s="38" t="s">
        <v>35</v>
      </c>
      <c r="C14" s="38"/>
      <c r="D14" s="38"/>
      <c r="E14" s="38"/>
      <c r="F14" s="38"/>
      <c r="G14" s="38"/>
      <c r="H14" s="38"/>
      <c r="I14" s="38"/>
      <c r="J14" s="38"/>
    </row>
    <row r="15" customFormat="false" ht="61.5" hidden="false" customHeight="true" outlineLevel="0" collapsed="false">
      <c r="A15" s="39" t="s">
        <v>34</v>
      </c>
      <c r="B15" s="40" t="s">
        <v>26</v>
      </c>
      <c r="C15" s="41" t="s">
        <v>27</v>
      </c>
      <c r="D15" s="41"/>
      <c r="E15" s="42" t="s">
        <v>28</v>
      </c>
      <c r="F15" s="45"/>
      <c r="G15" s="42" t="n">
        <v>20</v>
      </c>
      <c r="H15" s="44" t="n">
        <f aca="false">F15*G15</f>
        <v>0</v>
      </c>
      <c r="I15" s="44" t="n">
        <f aca="false">H15*0.2</f>
        <v>0</v>
      </c>
      <c r="J15" s="44" t="n">
        <f aca="false">H15*1.2</f>
        <v>0</v>
      </c>
    </row>
    <row r="16" customFormat="false" ht="50.25" hidden="false" customHeight="true" outlineLevel="0" collapsed="false">
      <c r="A16" s="39" t="s">
        <v>36</v>
      </c>
      <c r="B16" s="40" t="s">
        <v>30</v>
      </c>
      <c r="C16" s="41" t="s">
        <v>31</v>
      </c>
      <c r="D16" s="41"/>
      <c r="E16" s="42" t="s">
        <v>28</v>
      </c>
      <c r="F16" s="45"/>
      <c r="G16" s="42" t="n">
        <v>20</v>
      </c>
      <c r="H16" s="44" t="n">
        <f aca="false">F16*G16</f>
        <v>0</v>
      </c>
      <c r="I16" s="44" t="n">
        <f aca="false">H16*0.2</f>
        <v>0</v>
      </c>
      <c r="J16" s="44" t="n">
        <f aca="false">H16*1.2</f>
        <v>0</v>
      </c>
    </row>
    <row r="17" customFormat="false" ht="50.25" hidden="false" customHeight="true" outlineLevel="0" collapsed="false">
      <c r="A17" s="39" t="s">
        <v>37</v>
      </c>
      <c r="B17" s="40" t="s">
        <v>33</v>
      </c>
      <c r="C17" s="41" t="s">
        <v>31</v>
      </c>
      <c r="D17" s="41"/>
      <c r="E17" s="42" t="s">
        <v>28</v>
      </c>
      <c r="F17" s="45"/>
      <c r="G17" s="42" t="n">
        <v>20</v>
      </c>
      <c r="H17" s="44" t="n">
        <f aca="false">F17*G17</f>
        <v>0</v>
      </c>
      <c r="I17" s="44" t="n">
        <f aca="false">H17*0.2</f>
        <v>0</v>
      </c>
      <c r="J17" s="44" t="n">
        <f aca="false">H17*1.2</f>
        <v>0</v>
      </c>
    </row>
    <row r="18" customFormat="false" ht="42" hidden="false" customHeight="true" outlineLevel="0" collapsed="false">
      <c r="A18" s="37" t="s">
        <v>38</v>
      </c>
      <c r="B18" s="38" t="s">
        <v>39</v>
      </c>
      <c r="C18" s="38"/>
      <c r="D18" s="38"/>
      <c r="E18" s="38"/>
      <c r="F18" s="38"/>
      <c r="G18" s="38"/>
      <c r="H18" s="38"/>
      <c r="I18" s="38"/>
      <c r="J18" s="38"/>
    </row>
    <row r="19" customFormat="false" ht="50.25" hidden="false" customHeight="true" outlineLevel="0" collapsed="false">
      <c r="A19" s="46" t="s">
        <v>38</v>
      </c>
      <c r="B19" s="40" t="s">
        <v>40</v>
      </c>
      <c r="C19" s="41" t="s">
        <v>31</v>
      </c>
      <c r="D19" s="41"/>
      <c r="E19" s="42" t="s">
        <v>28</v>
      </c>
      <c r="F19" s="45"/>
      <c r="G19" s="42" t="n">
        <v>20</v>
      </c>
      <c r="H19" s="44" t="n">
        <f aca="false">F19*G19</f>
        <v>0</v>
      </c>
      <c r="I19" s="44" t="n">
        <f aca="false">H19*0.2</f>
        <v>0</v>
      </c>
      <c r="J19" s="44" t="n">
        <f aca="false">H19*1.2</f>
        <v>0</v>
      </c>
    </row>
    <row r="20" customFormat="false" ht="50.25" hidden="false" customHeight="true" outlineLevel="0" collapsed="false">
      <c r="A20" s="46" t="s">
        <v>41</v>
      </c>
      <c r="B20" s="47" t="s">
        <v>42</v>
      </c>
      <c r="C20" s="41" t="s">
        <v>31</v>
      </c>
      <c r="D20" s="41"/>
      <c r="E20" s="42" t="s">
        <v>28</v>
      </c>
      <c r="F20" s="45"/>
      <c r="G20" s="42" t="n">
        <v>20</v>
      </c>
      <c r="H20" s="44" t="n">
        <f aca="false">F20*G20</f>
        <v>0</v>
      </c>
      <c r="I20" s="44" t="n">
        <f aca="false">H20*0.2</f>
        <v>0</v>
      </c>
      <c r="J20" s="44" t="n">
        <f aca="false">H20*1.2</f>
        <v>0</v>
      </c>
    </row>
    <row r="21" customFormat="false" ht="31.5" hidden="false" customHeight="true" outlineLevel="0" collapsed="false">
      <c r="C21" s="48" t="s">
        <v>43</v>
      </c>
      <c r="D21" s="48"/>
      <c r="E21" s="48"/>
      <c r="F21" s="49"/>
      <c r="G21" s="50"/>
      <c r="H21" s="51" t="n">
        <f aca="false">SUM(H11:H20)</f>
        <v>0</v>
      </c>
      <c r="I21" s="51" t="n">
        <f aca="false">SUM(I11:I20)</f>
        <v>0</v>
      </c>
      <c r="J21" s="51" t="n">
        <f aca="false">SUM(J11:J20)</f>
        <v>0</v>
      </c>
      <c r="Q21" s="11"/>
      <c r="R21" s="11"/>
      <c r="AMI21" s="12"/>
      <c r="AMJ21" s="12"/>
    </row>
    <row r="22" customFormat="false" ht="29.25" hidden="false" customHeight="true" outlineLevel="0" collapsed="false">
      <c r="A22" s="33" t="s">
        <v>44</v>
      </c>
      <c r="B22" s="34" t="s">
        <v>45</v>
      </c>
      <c r="C22" s="34"/>
      <c r="D22" s="34"/>
      <c r="E22" s="34"/>
      <c r="F22" s="34"/>
      <c r="G22" s="34"/>
      <c r="H22" s="34"/>
      <c r="I22" s="34"/>
      <c r="J22" s="34"/>
    </row>
    <row r="23" customFormat="false" ht="42" hidden="false" customHeight="true" outlineLevel="0" collapsed="false">
      <c r="A23" s="37" t="s">
        <v>46</v>
      </c>
      <c r="B23" s="52" t="s">
        <v>47</v>
      </c>
      <c r="C23" s="52"/>
      <c r="D23" s="52"/>
      <c r="E23" s="52"/>
      <c r="F23" s="52"/>
      <c r="G23" s="52"/>
      <c r="H23" s="52"/>
      <c r="I23" s="52"/>
      <c r="J23" s="52"/>
    </row>
    <row r="24" customFormat="false" ht="42" hidden="false" customHeight="true" outlineLevel="0" collapsed="false">
      <c r="A24" s="46" t="s">
        <v>48</v>
      </c>
      <c r="B24" s="46" t="s">
        <v>49</v>
      </c>
      <c r="C24" s="53" t="s">
        <v>50</v>
      </c>
      <c r="D24" s="53"/>
      <c r="E24" s="42" t="s">
        <v>51</v>
      </c>
      <c r="F24" s="45"/>
      <c r="G24" s="42" t="n">
        <v>10</v>
      </c>
      <c r="H24" s="44" t="n">
        <f aca="false">F24*G24</f>
        <v>0</v>
      </c>
      <c r="I24" s="44" t="n">
        <f aca="false">H24*0.2</f>
        <v>0</v>
      </c>
      <c r="J24" s="44" t="n">
        <f aca="false">H24*1.2</f>
        <v>0</v>
      </c>
    </row>
    <row r="25" customFormat="false" ht="42" hidden="false" customHeight="true" outlineLevel="0" collapsed="false">
      <c r="A25" s="46" t="s">
        <v>52</v>
      </c>
      <c r="B25" s="46" t="s">
        <v>53</v>
      </c>
      <c r="C25" s="53" t="s">
        <v>50</v>
      </c>
      <c r="D25" s="53"/>
      <c r="E25" s="42" t="s">
        <v>54</v>
      </c>
      <c r="F25" s="45"/>
      <c r="G25" s="42" t="n">
        <v>5</v>
      </c>
      <c r="H25" s="44" t="n">
        <f aca="false">F25*G25</f>
        <v>0</v>
      </c>
      <c r="I25" s="44" t="n">
        <f aca="false">H25*0.2</f>
        <v>0</v>
      </c>
      <c r="J25" s="44" t="n">
        <f aca="false">H25*1.2</f>
        <v>0</v>
      </c>
    </row>
    <row r="26" customFormat="false" ht="29.25" hidden="false" customHeight="true" outlineLevel="0" collapsed="false">
      <c r="A26" s="46" t="s">
        <v>55</v>
      </c>
      <c r="B26" s="46" t="s">
        <v>56</v>
      </c>
      <c r="C26" s="53" t="s">
        <v>50</v>
      </c>
      <c r="D26" s="53"/>
      <c r="E26" s="42" t="s">
        <v>57</v>
      </c>
      <c r="F26" s="54"/>
      <c r="G26" s="42" t="n">
        <v>2</v>
      </c>
      <c r="H26" s="44" t="n">
        <f aca="false">F26*G26</f>
        <v>0</v>
      </c>
      <c r="I26" s="44" t="n">
        <f aca="false">H26*0.2</f>
        <v>0</v>
      </c>
      <c r="J26" s="44" t="n">
        <f aca="false">H26*1.2</f>
        <v>0</v>
      </c>
    </row>
    <row r="27" customFormat="false" ht="42" hidden="false" customHeight="true" outlineLevel="0" collapsed="false">
      <c r="A27" s="37" t="s">
        <v>58</v>
      </c>
      <c r="B27" s="52" t="s">
        <v>59</v>
      </c>
      <c r="C27" s="52"/>
      <c r="D27" s="52"/>
      <c r="E27" s="52"/>
      <c r="F27" s="52"/>
      <c r="G27" s="52"/>
      <c r="H27" s="52"/>
      <c r="I27" s="52"/>
      <c r="J27" s="52"/>
    </row>
    <row r="28" customFormat="false" ht="42" hidden="false" customHeight="true" outlineLevel="0" collapsed="false">
      <c r="A28" s="46" t="s">
        <v>60</v>
      </c>
      <c r="B28" s="46" t="s">
        <v>61</v>
      </c>
      <c r="C28" s="53" t="s">
        <v>50</v>
      </c>
      <c r="D28" s="53"/>
      <c r="E28" s="42" t="s">
        <v>51</v>
      </c>
      <c r="F28" s="54"/>
      <c r="G28" s="42" t="n">
        <v>20</v>
      </c>
      <c r="H28" s="44" t="n">
        <f aca="false">F28*G28</f>
        <v>0</v>
      </c>
      <c r="I28" s="44" t="n">
        <f aca="false">H28*0.2</f>
        <v>0</v>
      </c>
      <c r="J28" s="44" t="n">
        <f aca="false">H28*1.2</f>
        <v>0</v>
      </c>
    </row>
    <row r="29" customFormat="false" ht="42" hidden="false" customHeight="true" outlineLevel="0" collapsed="false">
      <c r="A29" s="46" t="s">
        <v>62</v>
      </c>
      <c r="B29" s="46" t="s">
        <v>63</v>
      </c>
      <c r="C29" s="53" t="s">
        <v>50</v>
      </c>
      <c r="D29" s="53"/>
      <c r="E29" s="42" t="s">
        <v>54</v>
      </c>
      <c r="F29" s="54"/>
      <c r="G29" s="42" t="n">
        <v>20</v>
      </c>
      <c r="H29" s="44" t="n">
        <f aca="false">F29*G29</f>
        <v>0</v>
      </c>
      <c r="I29" s="44" t="n">
        <f aca="false">H29*0.2</f>
        <v>0</v>
      </c>
      <c r="J29" s="44" t="n">
        <f aca="false">H29*1.2</f>
        <v>0</v>
      </c>
    </row>
    <row r="30" customFormat="false" ht="29.25" hidden="false" customHeight="true" outlineLevel="0" collapsed="false">
      <c r="A30" s="46" t="s">
        <v>64</v>
      </c>
      <c r="B30" s="46" t="s">
        <v>65</v>
      </c>
      <c r="C30" s="53" t="s">
        <v>50</v>
      </c>
      <c r="D30" s="53"/>
      <c r="E30" s="42" t="s">
        <v>57</v>
      </c>
      <c r="F30" s="54"/>
      <c r="G30" s="42" t="n">
        <v>20</v>
      </c>
      <c r="H30" s="44" t="n">
        <f aca="false">F30*G30</f>
        <v>0</v>
      </c>
      <c r="I30" s="44" t="n">
        <f aca="false">H30*0.2</f>
        <v>0</v>
      </c>
      <c r="J30" s="44" t="n">
        <f aca="false">H30*1.2</f>
        <v>0</v>
      </c>
    </row>
    <row r="31" customFormat="false" ht="42" hidden="false" customHeight="true" outlineLevel="0" collapsed="false">
      <c r="A31" s="37" t="s">
        <v>66</v>
      </c>
      <c r="B31" s="52" t="s">
        <v>67</v>
      </c>
      <c r="C31" s="52"/>
      <c r="D31" s="52"/>
      <c r="E31" s="52"/>
      <c r="F31" s="52"/>
      <c r="G31" s="52"/>
      <c r="H31" s="52"/>
      <c r="I31" s="52"/>
      <c r="J31" s="52"/>
    </row>
    <row r="32" customFormat="false" ht="42" hidden="false" customHeight="true" outlineLevel="0" collapsed="false">
      <c r="A32" s="46" t="s">
        <v>48</v>
      </c>
      <c r="B32" s="46" t="s">
        <v>68</v>
      </c>
      <c r="C32" s="53" t="s">
        <v>50</v>
      </c>
      <c r="D32" s="53"/>
      <c r="E32" s="42" t="s">
        <v>51</v>
      </c>
      <c r="F32" s="54"/>
      <c r="G32" s="42" t="n">
        <v>10</v>
      </c>
      <c r="H32" s="44" t="n">
        <f aca="false">F32*G32</f>
        <v>0</v>
      </c>
      <c r="I32" s="44" t="n">
        <f aca="false">H32*0.2</f>
        <v>0</v>
      </c>
      <c r="J32" s="44" t="n">
        <f aca="false">H32*1.2</f>
        <v>0</v>
      </c>
    </row>
    <row r="33" customFormat="false" ht="26.25" hidden="false" customHeight="true" outlineLevel="0" collapsed="false">
      <c r="A33" s="46" t="s">
        <v>52</v>
      </c>
      <c r="B33" s="46" t="s">
        <v>69</v>
      </c>
      <c r="C33" s="53" t="s">
        <v>50</v>
      </c>
      <c r="D33" s="53"/>
      <c r="E33" s="42" t="s">
        <v>54</v>
      </c>
      <c r="F33" s="54"/>
      <c r="G33" s="42" t="n">
        <v>5</v>
      </c>
      <c r="H33" s="44" t="n">
        <f aca="false">F33*G33</f>
        <v>0</v>
      </c>
      <c r="I33" s="44" t="n">
        <f aca="false">H33*0.2</f>
        <v>0</v>
      </c>
      <c r="J33" s="44" t="n">
        <f aca="false">H33*1.2</f>
        <v>0</v>
      </c>
    </row>
    <row r="34" customFormat="false" ht="38.25" hidden="false" customHeight="true" outlineLevel="0" collapsed="false">
      <c r="A34" s="46" t="s">
        <v>55</v>
      </c>
      <c r="B34" s="46" t="s">
        <v>70</v>
      </c>
      <c r="C34" s="53" t="s">
        <v>50</v>
      </c>
      <c r="D34" s="53"/>
      <c r="E34" s="42" t="s">
        <v>57</v>
      </c>
      <c r="F34" s="54"/>
      <c r="G34" s="42" t="n">
        <v>2</v>
      </c>
      <c r="H34" s="44" t="n">
        <v>0</v>
      </c>
      <c r="I34" s="44" t="n">
        <f aca="false">H34*0.2</f>
        <v>0</v>
      </c>
      <c r="J34" s="44" t="n">
        <f aca="false">H34*1.2</f>
        <v>0</v>
      </c>
    </row>
    <row r="35" customFormat="false" ht="31.5" hidden="false" customHeight="true" outlineLevel="0" collapsed="false">
      <c r="C35" s="48" t="s">
        <v>71</v>
      </c>
      <c r="D35" s="48"/>
      <c r="E35" s="48"/>
      <c r="F35" s="49"/>
      <c r="G35" s="50"/>
      <c r="H35" s="51" t="n">
        <f aca="false">SUM(H24:H34)</f>
        <v>0</v>
      </c>
      <c r="I35" s="51" t="n">
        <f aca="false">SUM(I24:I34)</f>
        <v>0</v>
      </c>
      <c r="J35" s="51" t="n">
        <f aca="false">SUM(J24:J34)</f>
        <v>0</v>
      </c>
      <c r="Q35" s="11"/>
      <c r="R35" s="11"/>
      <c r="AMI35" s="12"/>
      <c r="AMJ35" s="12"/>
    </row>
    <row r="36" customFormat="false" ht="29.25" hidden="false" customHeight="true" outlineLevel="0" collapsed="false">
      <c r="C36" s="11"/>
      <c r="D36" s="11"/>
      <c r="E36" s="11"/>
      <c r="F36" s="11"/>
      <c r="G36" s="11"/>
      <c r="H36" s="11"/>
      <c r="Q36" s="11"/>
      <c r="R36" s="11"/>
      <c r="AMI36" s="12"/>
      <c r="AMJ36" s="12"/>
    </row>
    <row r="37" customFormat="false" ht="39" hidden="false" customHeight="true" outlineLevel="0" collapsed="false">
      <c r="A37" s="55" t="s">
        <v>72</v>
      </c>
      <c r="B37" s="55"/>
      <c r="C37" s="55"/>
      <c r="D37" s="55"/>
      <c r="E37" s="55"/>
      <c r="F37" s="55"/>
      <c r="G37" s="55"/>
      <c r="H37" s="55"/>
      <c r="I37" s="55"/>
      <c r="J37" s="55"/>
      <c r="M37" s="31"/>
      <c r="N37" s="31"/>
      <c r="Q37" s="11"/>
      <c r="W37" s="32"/>
      <c r="X37" s="32"/>
      <c r="Y37" s="32"/>
      <c r="Z37" s="32"/>
      <c r="AA37" s="32"/>
      <c r="AB37" s="32"/>
      <c r="AC37" s="32"/>
      <c r="AD37" s="32"/>
      <c r="AE37" s="32"/>
      <c r="AF37" s="32"/>
      <c r="AG37" s="32"/>
      <c r="AH37" s="32"/>
      <c r="AI37" s="32"/>
      <c r="AJ37" s="32"/>
      <c r="AK37" s="32"/>
      <c r="AL37" s="32"/>
      <c r="AMI37" s="12"/>
      <c r="AMJ37" s="12"/>
    </row>
    <row r="38" customFormat="false" ht="39" hidden="false" customHeight="true" outlineLevel="0" collapsed="false">
      <c r="A38" s="56"/>
      <c r="B38" s="56"/>
      <c r="C38" s="56"/>
      <c r="D38" s="56"/>
      <c r="E38" s="56"/>
      <c r="F38" s="56"/>
      <c r="G38" s="56"/>
      <c r="H38" s="57" t="s">
        <v>73</v>
      </c>
      <c r="I38" s="57" t="s">
        <v>74</v>
      </c>
      <c r="J38" s="57" t="s">
        <v>75</v>
      </c>
      <c r="M38" s="31"/>
      <c r="N38" s="31"/>
      <c r="Q38" s="11"/>
      <c r="W38" s="32"/>
      <c r="X38" s="32"/>
      <c r="Y38" s="32"/>
      <c r="Z38" s="32"/>
      <c r="AA38" s="32"/>
      <c r="AB38" s="32"/>
      <c r="AC38" s="32"/>
      <c r="AD38" s="32"/>
      <c r="AE38" s="32"/>
      <c r="AF38" s="32"/>
      <c r="AG38" s="32"/>
      <c r="AH38" s="32"/>
      <c r="AI38" s="32"/>
      <c r="AJ38" s="32"/>
      <c r="AK38" s="32"/>
      <c r="AL38" s="32"/>
      <c r="AMI38" s="12"/>
      <c r="AMJ38" s="12"/>
    </row>
    <row r="39" customFormat="false" ht="31.5" hidden="false" customHeight="true" outlineLevel="0" collapsed="false">
      <c r="A39" s="58" t="s">
        <v>76</v>
      </c>
      <c r="B39" s="58"/>
      <c r="C39" s="58"/>
      <c r="D39" s="58"/>
      <c r="E39" s="58"/>
      <c r="F39" s="58"/>
      <c r="G39" s="58"/>
      <c r="H39" s="59" t="n">
        <f aca="false">SUM(H40:H41)</f>
        <v>0</v>
      </c>
      <c r="I39" s="59" t="n">
        <f aca="false">SUM(I40:I41)</f>
        <v>0</v>
      </c>
      <c r="J39" s="59" t="n">
        <f aca="false">SUM(J40:J41)</f>
        <v>0</v>
      </c>
      <c r="M39" s="31"/>
      <c r="N39" s="31"/>
      <c r="Q39" s="11"/>
      <c r="W39" s="32"/>
      <c r="X39" s="32"/>
      <c r="Y39" s="32"/>
      <c r="Z39" s="32"/>
      <c r="AA39" s="32"/>
      <c r="AB39" s="32"/>
      <c r="AC39" s="32"/>
      <c r="AD39" s="32"/>
      <c r="AE39" s="32"/>
      <c r="AF39" s="32"/>
      <c r="AG39" s="32"/>
      <c r="AH39" s="32"/>
      <c r="AI39" s="32"/>
      <c r="AJ39" s="32"/>
      <c r="AK39" s="32"/>
      <c r="AL39" s="32"/>
      <c r="AMI39" s="12"/>
      <c r="AMJ39" s="12"/>
    </row>
    <row r="40" s="62" customFormat="true" ht="33" hidden="false" customHeight="true" outlineLevel="0" collapsed="false">
      <c r="A40" s="60" t="s">
        <v>77</v>
      </c>
      <c r="B40" s="60"/>
      <c r="C40" s="60"/>
      <c r="D40" s="60"/>
      <c r="E40" s="60"/>
      <c r="F40" s="60"/>
      <c r="G40" s="60"/>
      <c r="H40" s="61" t="n">
        <f aca="false">H21</f>
        <v>0</v>
      </c>
      <c r="I40" s="61" t="n">
        <f aca="false">I21</f>
        <v>0</v>
      </c>
      <c r="J40" s="61" t="n">
        <f aca="false">J21</f>
        <v>0</v>
      </c>
    </row>
    <row r="41" s="1" customFormat="true" ht="33" hidden="false" customHeight="true" outlineLevel="0" collapsed="false">
      <c r="A41" s="60" t="s">
        <v>78</v>
      </c>
      <c r="B41" s="60"/>
      <c r="C41" s="60"/>
      <c r="D41" s="60"/>
      <c r="E41" s="60"/>
      <c r="F41" s="60"/>
      <c r="G41" s="60"/>
      <c r="H41" s="61" t="n">
        <f aca="false">H35</f>
        <v>0</v>
      </c>
      <c r="I41" s="61" t="n">
        <f aca="false">I35</f>
        <v>0</v>
      </c>
      <c r="J41" s="61" t="n">
        <f aca="false">J35</f>
        <v>0</v>
      </c>
    </row>
    <row r="42" customFormat="false" ht="29.25" hidden="false" customHeight="true" outlineLevel="0" collapsed="false">
      <c r="A42" s="63"/>
      <c r="B42" s="64"/>
    </row>
    <row r="43" customFormat="false" ht="29.25" hidden="false" customHeight="true" outlineLevel="0" collapsed="false">
      <c r="A43" s="63"/>
      <c r="B43" s="65"/>
    </row>
    <row r="44" customFormat="false" ht="29.25" hidden="false" customHeight="true" outlineLevel="0" collapsed="false">
      <c r="A44" s="66"/>
      <c r="B44" s="67"/>
    </row>
    <row r="1048576" customFormat="false" ht="12.75" hidden="false" customHeight="true" outlineLevel="0" collapsed="false"/>
  </sheetData>
  <mergeCells count="40">
    <mergeCell ref="A1:J1"/>
    <mergeCell ref="A2:B2"/>
    <mergeCell ref="C2:J2"/>
    <mergeCell ref="A3:J3"/>
    <mergeCell ref="A4:J4"/>
    <mergeCell ref="A6:J6"/>
    <mergeCell ref="C7:D7"/>
    <mergeCell ref="B8:J8"/>
    <mergeCell ref="A9:J9"/>
    <mergeCell ref="B10:J10"/>
    <mergeCell ref="C11:D11"/>
    <mergeCell ref="C12:D12"/>
    <mergeCell ref="C13:D13"/>
    <mergeCell ref="B14:J14"/>
    <mergeCell ref="C15:D15"/>
    <mergeCell ref="C16:D16"/>
    <mergeCell ref="C17:D17"/>
    <mergeCell ref="B18:J18"/>
    <mergeCell ref="C19:D19"/>
    <mergeCell ref="C20:D20"/>
    <mergeCell ref="C21:E21"/>
    <mergeCell ref="B22:J22"/>
    <mergeCell ref="B23:J23"/>
    <mergeCell ref="C24:D24"/>
    <mergeCell ref="C25:D25"/>
    <mergeCell ref="C26:D26"/>
    <mergeCell ref="B27:J27"/>
    <mergeCell ref="C28:D28"/>
    <mergeCell ref="C29:D29"/>
    <mergeCell ref="C30:D30"/>
    <mergeCell ref="B31:J31"/>
    <mergeCell ref="C32:D32"/>
    <mergeCell ref="C33:D33"/>
    <mergeCell ref="C34:D34"/>
    <mergeCell ref="C35:E35"/>
    <mergeCell ref="A37:J37"/>
    <mergeCell ref="A38:G38"/>
    <mergeCell ref="A39:G39"/>
    <mergeCell ref="A40:G40"/>
    <mergeCell ref="A41:G41"/>
  </mergeCells>
  <printOptions headings="false" gridLines="false" gridLinesSet="true" horizontalCentered="true" verticalCentered="false"/>
  <pageMargins left="0.196527777777778" right="0.196527777777778" top="0.39375" bottom="0.39375" header="0.511811023622047" footer="0.315277777777778"/>
  <pageSetup paperSize="9" scale="100" fitToWidth="1" fitToHeight="1" pageOrder="downThenOver" orientation="portrait" blackAndWhite="false" draft="false" cellComments="none" horizontalDpi="300" verticalDpi="300" copies="1"/>
  <headerFooter differentFirst="false" differentOddEven="false">
    <oddHeader/>
    <oddFooter>&amp;L&amp;9Mtce SBNA&amp;C&amp;9AE/annexe II/Presta 1-3-4-5&amp;R&amp;9&amp;P/&amp;N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79"/>
  <sheetViews>
    <sheetView showFormulas="false" showGridLines="true" showRowColHeaders="true" showZeros="true" rightToLeft="false" tabSelected="false" showOutlineSymbols="true" defaultGridColor="true" view="normal" topLeftCell="A64" colorId="64" zoomScale="75" zoomScaleNormal="75" zoomScalePageLayoutView="100" workbookViewId="0">
      <selection pane="topLeft" activeCell="A77" activeCellId="0" sqref="A77"/>
    </sheetView>
  </sheetViews>
  <sheetFormatPr defaultColWidth="10.8671875" defaultRowHeight="12.75" zeroHeight="false" outlineLevelRow="0" outlineLevelCol="0"/>
  <cols>
    <col collapsed="false" customWidth="true" hidden="false" outlineLevel="0" max="1" min="1" style="68" width="13.01"/>
    <col collapsed="false" customWidth="true" hidden="false" outlineLevel="0" max="2" min="2" style="68" width="75.29"/>
    <col collapsed="false" customWidth="true" hidden="false" outlineLevel="0" max="3" min="3" style="68" width="21.86"/>
    <col collapsed="false" customWidth="true" hidden="false" outlineLevel="0" max="4" min="4" style="68" width="22.86"/>
    <col collapsed="false" customWidth="true" hidden="false" outlineLevel="0" max="8" min="5" style="68" width="27"/>
    <col collapsed="false" customWidth="true" hidden="false" outlineLevel="0" max="9" min="9" style="68" width="15.42"/>
    <col collapsed="false" customWidth="true" hidden="false" outlineLevel="0" max="10" min="10" style="68" width="28.57"/>
    <col collapsed="false" customWidth="false" hidden="false" outlineLevel="0" max="1024" min="11" style="1" width="10.85"/>
  </cols>
  <sheetData>
    <row r="1" s="15" customFormat="true" ht="36.75" hidden="false" customHeight="true" outlineLevel="0" collapsed="false">
      <c r="A1" s="14" t="s">
        <v>79</v>
      </c>
      <c r="B1" s="14"/>
      <c r="C1" s="14"/>
      <c r="D1" s="14"/>
      <c r="E1" s="14"/>
      <c r="F1" s="14"/>
      <c r="G1" s="14"/>
      <c r="H1" s="14"/>
      <c r="I1" s="14"/>
      <c r="J1" s="14"/>
      <c r="AMI1" s="69"/>
      <c r="AMJ1" s="1"/>
    </row>
    <row r="2" s="15" customFormat="true" ht="36.75" hidden="false" customHeight="true" outlineLevel="0" collapsed="false">
      <c r="A2" s="70" t="s">
        <v>8</v>
      </c>
      <c r="B2" s="70"/>
      <c r="C2" s="18" t="n">
        <f aca="false">INSTRUCTIONS!A21</f>
        <v>0</v>
      </c>
      <c r="D2" s="18"/>
      <c r="E2" s="18"/>
      <c r="F2" s="18"/>
      <c r="G2" s="18"/>
      <c r="H2" s="18"/>
      <c r="I2" s="18"/>
      <c r="J2" s="18"/>
      <c r="AMI2" s="69"/>
      <c r="AMJ2" s="1"/>
    </row>
    <row r="3" customFormat="false" ht="71.25" hidden="false" customHeight="true" outlineLevel="0" collapsed="false">
      <c r="A3" s="19" t="s">
        <v>9</v>
      </c>
      <c r="B3" s="19"/>
      <c r="C3" s="19"/>
      <c r="D3" s="19"/>
      <c r="E3" s="19"/>
      <c r="F3" s="19"/>
      <c r="G3" s="19"/>
      <c r="H3" s="19"/>
      <c r="I3" s="19"/>
      <c r="J3" s="19"/>
      <c r="K3" s="71"/>
    </row>
    <row r="4" customFormat="false" ht="36.75" hidden="false" customHeight="true" outlineLevel="0" collapsed="false">
      <c r="B4" s="72"/>
      <c r="C4" s="73"/>
      <c r="D4" s="73"/>
      <c r="E4" s="73"/>
      <c r="F4" s="73"/>
      <c r="G4" s="73"/>
      <c r="H4" s="73"/>
      <c r="I4" s="72"/>
      <c r="J4" s="72"/>
      <c r="K4" s="71"/>
    </row>
    <row r="5" customFormat="false" ht="44.25" hidden="false" customHeight="true" outlineLevel="0" collapsed="false">
      <c r="A5" s="74" t="s">
        <v>10</v>
      </c>
      <c r="B5" s="74"/>
      <c r="C5" s="74"/>
      <c r="D5" s="74"/>
      <c r="E5" s="74"/>
      <c r="F5" s="74"/>
      <c r="G5" s="74"/>
      <c r="H5" s="74"/>
      <c r="I5" s="74"/>
      <c r="J5" s="74"/>
      <c r="K5" s="71"/>
    </row>
    <row r="6" customFormat="false" ht="36.75" hidden="false" customHeight="true" outlineLevel="0" collapsed="false">
      <c r="A6" s="75"/>
      <c r="B6" s="75"/>
      <c r="C6" s="75"/>
      <c r="D6" s="75"/>
      <c r="E6" s="75"/>
      <c r="F6" s="75"/>
      <c r="G6" s="75"/>
      <c r="H6" s="75"/>
      <c r="I6" s="75"/>
      <c r="J6" s="75"/>
      <c r="K6" s="71"/>
    </row>
    <row r="7" customFormat="false" ht="39" hidden="false" customHeight="true" outlineLevel="0" collapsed="false">
      <c r="A7" s="76" t="s">
        <v>80</v>
      </c>
      <c r="B7" s="76"/>
      <c r="C7" s="76"/>
      <c r="D7" s="76"/>
      <c r="E7" s="76"/>
      <c r="F7" s="76"/>
      <c r="G7" s="76"/>
      <c r="H7" s="76"/>
      <c r="I7" s="76"/>
      <c r="J7" s="76"/>
      <c r="K7" s="71"/>
    </row>
    <row r="8" customFormat="false" ht="36.75" hidden="false" customHeight="true" outlineLevel="0" collapsed="false">
      <c r="A8" s="77" t="s">
        <v>81</v>
      </c>
      <c r="B8" s="77"/>
      <c r="C8" s="77"/>
      <c r="D8" s="77"/>
      <c r="E8" s="77"/>
      <c r="F8" s="77"/>
      <c r="G8" s="77"/>
      <c r="H8" s="77"/>
      <c r="I8" s="77"/>
      <c r="J8" s="77"/>
      <c r="K8" s="72"/>
    </row>
    <row r="9" customFormat="false" ht="46.5" hidden="false" customHeight="true" outlineLevel="0" collapsed="false">
      <c r="A9" s="78" t="s">
        <v>12</v>
      </c>
      <c r="B9" s="78" t="s">
        <v>13</v>
      </c>
      <c r="C9" s="78" t="s">
        <v>14</v>
      </c>
      <c r="D9" s="78"/>
      <c r="E9" s="78" t="s">
        <v>15</v>
      </c>
      <c r="F9" s="30" t="s">
        <v>82</v>
      </c>
      <c r="G9" s="78" t="s">
        <v>17</v>
      </c>
      <c r="H9" s="29" t="s">
        <v>18</v>
      </c>
      <c r="I9" s="30" t="s">
        <v>19</v>
      </c>
      <c r="J9" s="29" t="s">
        <v>20</v>
      </c>
    </row>
    <row r="10" customFormat="false" ht="33" hidden="false" customHeight="true" outlineLevel="0" collapsed="false">
      <c r="A10" s="79" t="s">
        <v>83</v>
      </c>
      <c r="B10" s="80" t="s">
        <v>84</v>
      </c>
      <c r="C10" s="80"/>
      <c r="D10" s="80"/>
      <c r="E10" s="80"/>
      <c r="F10" s="80"/>
      <c r="G10" s="80"/>
      <c r="H10" s="80"/>
      <c r="I10" s="80"/>
      <c r="J10" s="80"/>
      <c r="Q10" s="68"/>
      <c r="R10" s="68"/>
    </row>
    <row r="11" customFormat="false" ht="33" hidden="false" customHeight="true" outlineLevel="0" collapsed="false">
      <c r="A11" s="81" t="s">
        <v>23</v>
      </c>
      <c r="B11" s="81"/>
      <c r="C11" s="81"/>
      <c r="D11" s="81"/>
      <c r="E11" s="81"/>
      <c r="F11" s="81"/>
      <c r="G11" s="81"/>
      <c r="H11" s="81"/>
      <c r="I11" s="81"/>
      <c r="J11" s="81"/>
    </row>
    <row r="12" customFormat="false" ht="32.25" hidden="false" customHeight="true" outlineLevel="0" collapsed="false">
      <c r="A12" s="82" t="s">
        <v>85</v>
      </c>
      <c r="B12" s="83" t="s">
        <v>86</v>
      </c>
      <c r="C12" s="84"/>
      <c r="D12" s="84"/>
      <c r="E12" s="85" t="s">
        <v>87</v>
      </c>
      <c r="F12" s="86"/>
      <c r="G12" s="85" t="n">
        <v>5</v>
      </c>
      <c r="H12" s="87" t="n">
        <f aca="false">F12*G12</f>
        <v>0</v>
      </c>
      <c r="I12" s="87" t="n">
        <f aca="false">H12*0.2</f>
        <v>0</v>
      </c>
      <c r="J12" s="87" t="n">
        <f aca="false">H12*1.2</f>
        <v>0</v>
      </c>
    </row>
    <row r="13" customFormat="false" ht="32.25" hidden="false" customHeight="true" outlineLevel="0" collapsed="false">
      <c r="A13" s="88" t="s">
        <v>88</v>
      </c>
      <c r="B13" s="89" t="s">
        <v>89</v>
      </c>
      <c r="C13" s="90"/>
      <c r="D13" s="90"/>
      <c r="E13" s="85" t="s">
        <v>87</v>
      </c>
      <c r="F13" s="86"/>
      <c r="G13" s="85" t="n">
        <v>5</v>
      </c>
      <c r="H13" s="87" t="n">
        <f aca="false">F13*G13</f>
        <v>0</v>
      </c>
      <c r="I13" s="87" t="n">
        <f aca="false">H13*0.2</f>
        <v>0</v>
      </c>
      <c r="J13" s="87" t="n">
        <f aca="false">H13*1.2</f>
        <v>0</v>
      </c>
    </row>
    <row r="14" customFormat="false" ht="32.25" hidden="false" customHeight="true" outlineLevel="0" collapsed="false">
      <c r="A14" s="88" t="s">
        <v>90</v>
      </c>
      <c r="B14" s="83" t="s">
        <v>91</v>
      </c>
      <c r="C14" s="90"/>
      <c r="D14" s="90"/>
      <c r="E14" s="85" t="s">
        <v>87</v>
      </c>
      <c r="F14" s="86"/>
      <c r="G14" s="85" t="n">
        <v>5</v>
      </c>
      <c r="H14" s="87" t="n">
        <f aca="false">F14*G14</f>
        <v>0</v>
      </c>
      <c r="I14" s="87" t="n">
        <f aca="false">H14*0.2</f>
        <v>0</v>
      </c>
      <c r="J14" s="87" t="n">
        <f aca="false">H14*1.2</f>
        <v>0</v>
      </c>
    </row>
    <row r="15" customFormat="false" ht="32.25" hidden="false" customHeight="true" outlineLevel="0" collapsed="false">
      <c r="A15" s="88" t="s">
        <v>92</v>
      </c>
      <c r="B15" s="83" t="s">
        <v>93</v>
      </c>
      <c r="C15" s="90"/>
      <c r="D15" s="90"/>
      <c r="E15" s="85" t="s">
        <v>87</v>
      </c>
      <c r="F15" s="86"/>
      <c r="G15" s="85" t="n">
        <v>3</v>
      </c>
      <c r="H15" s="87" t="n">
        <f aca="false">F15*G15</f>
        <v>0</v>
      </c>
      <c r="I15" s="87" t="n">
        <f aca="false">H15*0.2</f>
        <v>0</v>
      </c>
      <c r="J15" s="87" t="n">
        <f aca="false">H15*1.2</f>
        <v>0</v>
      </c>
    </row>
    <row r="16" customFormat="false" ht="32.25" hidden="false" customHeight="true" outlineLevel="0" collapsed="false">
      <c r="A16" s="88" t="s">
        <v>94</v>
      </c>
      <c r="B16" s="83" t="s">
        <v>95</v>
      </c>
      <c r="C16" s="90"/>
      <c r="D16" s="90"/>
      <c r="E16" s="85" t="s">
        <v>87</v>
      </c>
      <c r="F16" s="86"/>
      <c r="G16" s="85" t="n">
        <v>2</v>
      </c>
      <c r="H16" s="87" t="n">
        <f aca="false">F16*G16</f>
        <v>0</v>
      </c>
      <c r="I16" s="87" t="n">
        <f aca="false">H16*0.2</f>
        <v>0</v>
      </c>
      <c r="J16" s="87" t="n">
        <f aca="false">H16*1.2</f>
        <v>0</v>
      </c>
    </row>
    <row r="17" customFormat="false" ht="32.25" hidden="false" customHeight="true" outlineLevel="0" collapsed="false">
      <c r="A17" s="88" t="s">
        <v>96</v>
      </c>
      <c r="B17" s="89" t="s">
        <v>97</v>
      </c>
      <c r="C17" s="90"/>
      <c r="D17" s="90"/>
      <c r="E17" s="85" t="s">
        <v>87</v>
      </c>
      <c r="F17" s="86"/>
      <c r="G17" s="85" t="n">
        <v>5</v>
      </c>
      <c r="H17" s="87" t="n">
        <f aca="false">F17*G17</f>
        <v>0</v>
      </c>
      <c r="I17" s="87" t="n">
        <f aca="false">H17*0.2</f>
        <v>0</v>
      </c>
      <c r="J17" s="87" t="n">
        <f aca="false">H17*1.2</f>
        <v>0</v>
      </c>
    </row>
    <row r="18" customFormat="false" ht="32.25" hidden="false" customHeight="true" outlineLevel="0" collapsed="false">
      <c r="A18" s="88" t="s">
        <v>98</v>
      </c>
      <c r="B18" s="89" t="s">
        <v>99</v>
      </c>
      <c r="C18" s="90"/>
      <c r="D18" s="90"/>
      <c r="E18" s="85" t="s">
        <v>87</v>
      </c>
      <c r="F18" s="86"/>
      <c r="G18" s="85" t="n">
        <v>3</v>
      </c>
      <c r="H18" s="87" t="n">
        <f aca="false">F18*G18</f>
        <v>0</v>
      </c>
      <c r="I18" s="87" t="n">
        <f aca="false">H18*0.2</f>
        <v>0</v>
      </c>
      <c r="J18" s="87" t="n">
        <f aca="false">H18*1.2</f>
        <v>0</v>
      </c>
    </row>
    <row r="19" customFormat="false" ht="32.25" hidden="false" customHeight="true" outlineLevel="0" collapsed="false">
      <c r="A19" s="88" t="s">
        <v>100</v>
      </c>
      <c r="B19" s="89" t="s">
        <v>101</v>
      </c>
      <c r="C19" s="90"/>
      <c r="D19" s="90"/>
      <c r="E19" s="85" t="s">
        <v>87</v>
      </c>
      <c r="F19" s="86"/>
      <c r="G19" s="85" t="n">
        <v>2</v>
      </c>
      <c r="H19" s="87" t="n">
        <f aca="false">F19*G19</f>
        <v>0</v>
      </c>
      <c r="I19" s="87" t="n">
        <f aca="false">H19*0.2</f>
        <v>0</v>
      </c>
      <c r="J19" s="87" t="n">
        <f aca="false">H19*1.2</f>
        <v>0</v>
      </c>
    </row>
    <row r="20" customFormat="false" ht="33" hidden="false" customHeight="true" outlineLevel="0" collapsed="false">
      <c r="A20" s="91"/>
      <c r="B20" s="92"/>
      <c r="C20" s="93" t="s">
        <v>102</v>
      </c>
      <c r="D20" s="93"/>
      <c r="E20" s="93"/>
      <c r="F20" s="93"/>
      <c r="G20" s="93"/>
      <c r="H20" s="94" t="n">
        <f aca="false">SUM(H12:H19)</f>
        <v>0</v>
      </c>
      <c r="I20" s="94" t="n">
        <f aca="false">SUM(I12:I19)</f>
        <v>0</v>
      </c>
      <c r="J20" s="94" t="n">
        <f aca="false">SUM(J12:J19)</f>
        <v>0</v>
      </c>
    </row>
    <row r="21" customFormat="false" ht="32.25" hidden="false" customHeight="true" outlineLevel="0" collapsed="false">
      <c r="A21" s="91"/>
      <c r="B21" s="95"/>
      <c r="C21" s="96"/>
      <c r="D21" s="96"/>
      <c r="E21" s="96"/>
      <c r="F21" s="96"/>
      <c r="G21" s="96"/>
      <c r="H21" s="96"/>
      <c r="I21" s="96"/>
      <c r="J21" s="96"/>
    </row>
    <row r="22" customFormat="false" ht="36.75" hidden="false" customHeight="true" outlineLevel="0" collapsed="false">
      <c r="A22" s="77" t="s">
        <v>103</v>
      </c>
      <c r="B22" s="77"/>
      <c r="C22" s="77"/>
      <c r="D22" s="77"/>
      <c r="E22" s="77"/>
      <c r="F22" s="77"/>
      <c r="G22" s="77"/>
      <c r="H22" s="77"/>
      <c r="I22" s="77"/>
      <c r="J22" s="77"/>
    </row>
    <row r="23" customFormat="false" ht="33" hidden="false" customHeight="true" outlineLevel="0" collapsed="false">
      <c r="A23" s="97" t="s">
        <v>104</v>
      </c>
      <c r="B23" s="98" t="s">
        <v>105</v>
      </c>
      <c r="C23" s="98"/>
      <c r="D23" s="98"/>
      <c r="E23" s="98"/>
      <c r="F23" s="98"/>
      <c r="G23" s="98"/>
      <c r="H23" s="98"/>
      <c r="I23" s="98"/>
      <c r="J23" s="98"/>
    </row>
    <row r="24" customFormat="false" ht="33" hidden="false" customHeight="true" outlineLevel="0" collapsed="false">
      <c r="A24" s="99" t="s">
        <v>23</v>
      </c>
      <c r="B24" s="99"/>
      <c r="C24" s="99"/>
      <c r="D24" s="99"/>
      <c r="E24" s="99"/>
      <c r="F24" s="99"/>
      <c r="G24" s="99"/>
      <c r="H24" s="99"/>
      <c r="I24" s="99"/>
      <c r="J24" s="99"/>
    </row>
    <row r="25" customFormat="false" ht="46.5" hidden="false" customHeight="true" outlineLevel="0" collapsed="false">
      <c r="A25" s="78" t="s">
        <v>12</v>
      </c>
      <c r="B25" s="78" t="s">
        <v>13</v>
      </c>
      <c r="C25" s="78" t="s">
        <v>14</v>
      </c>
      <c r="D25" s="78"/>
      <c r="E25" s="78" t="s">
        <v>15</v>
      </c>
      <c r="F25" s="30" t="s">
        <v>82</v>
      </c>
      <c r="G25" s="78" t="s">
        <v>17</v>
      </c>
      <c r="H25" s="29" t="s">
        <v>18</v>
      </c>
      <c r="I25" s="30" t="s">
        <v>19</v>
      </c>
      <c r="J25" s="29" t="s">
        <v>20</v>
      </c>
    </row>
    <row r="26" customFormat="false" ht="32.25" hidden="false" customHeight="true" outlineLevel="0" collapsed="false">
      <c r="A26" s="100" t="s">
        <v>106</v>
      </c>
      <c r="B26" s="101" t="s">
        <v>107</v>
      </c>
      <c r="C26" s="90"/>
      <c r="D26" s="90"/>
      <c r="E26" s="102" t="s">
        <v>87</v>
      </c>
      <c r="F26" s="103"/>
      <c r="G26" s="102" t="n">
        <v>20</v>
      </c>
      <c r="H26" s="87" t="n">
        <f aca="false">F26*G26</f>
        <v>0</v>
      </c>
      <c r="I26" s="87" t="n">
        <f aca="false">H26*0.2</f>
        <v>0</v>
      </c>
      <c r="J26" s="87" t="n">
        <f aca="false">H26*1.2</f>
        <v>0</v>
      </c>
    </row>
    <row r="27" customFormat="false" ht="32.25" hidden="false" customHeight="true" outlineLevel="0" collapsed="false">
      <c r="A27" s="100" t="s">
        <v>108</v>
      </c>
      <c r="B27" s="101" t="s">
        <v>109</v>
      </c>
      <c r="C27" s="90"/>
      <c r="D27" s="90"/>
      <c r="E27" s="102" t="s">
        <v>87</v>
      </c>
      <c r="F27" s="103"/>
      <c r="G27" s="102" t="n">
        <v>5</v>
      </c>
      <c r="H27" s="87" t="n">
        <f aca="false">F27*G27</f>
        <v>0</v>
      </c>
      <c r="I27" s="87" t="n">
        <f aca="false">H27*0.2</f>
        <v>0</v>
      </c>
      <c r="J27" s="87" t="n">
        <f aca="false">H27*1.2</f>
        <v>0</v>
      </c>
    </row>
    <row r="28" customFormat="false" ht="41.25" hidden="false" customHeight="true" outlineLevel="0" collapsed="false">
      <c r="A28" s="100" t="s">
        <v>110</v>
      </c>
      <c r="B28" s="101" t="s">
        <v>111</v>
      </c>
      <c r="C28" s="90"/>
      <c r="D28" s="90"/>
      <c r="E28" s="102" t="s">
        <v>87</v>
      </c>
      <c r="F28" s="103"/>
      <c r="G28" s="102" t="n">
        <v>5</v>
      </c>
      <c r="H28" s="87" t="n">
        <f aca="false">F28*G28</f>
        <v>0</v>
      </c>
      <c r="I28" s="87" t="n">
        <f aca="false">H28*0.2</f>
        <v>0</v>
      </c>
      <c r="J28" s="87" t="n">
        <f aca="false">H28*1.2</f>
        <v>0</v>
      </c>
    </row>
    <row r="29" customFormat="false" ht="41.25" hidden="false" customHeight="true" outlineLevel="0" collapsed="false">
      <c r="A29" s="100" t="s">
        <v>112</v>
      </c>
      <c r="B29" s="101" t="s">
        <v>113</v>
      </c>
      <c r="C29" s="90"/>
      <c r="D29" s="90"/>
      <c r="E29" s="102" t="s">
        <v>87</v>
      </c>
      <c r="F29" s="103"/>
      <c r="G29" s="102" t="n">
        <v>5</v>
      </c>
      <c r="H29" s="87" t="n">
        <f aca="false">F29*G29</f>
        <v>0</v>
      </c>
      <c r="I29" s="87" t="n">
        <f aca="false">H29*0.2</f>
        <v>0</v>
      </c>
      <c r="J29" s="87" t="n">
        <f aca="false">H29*1.2</f>
        <v>0</v>
      </c>
    </row>
    <row r="30" customFormat="false" ht="41.25" hidden="false" customHeight="true" outlineLevel="0" collapsed="false">
      <c r="A30" s="100" t="s">
        <v>114</v>
      </c>
      <c r="B30" s="101" t="s">
        <v>115</v>
      </c>
      <c r="C30" s="90"/>
      <c r="D30" s="90"/>
      <c r="E30" s="102" t="s">
        <v>87</v>
      </c>
      <c r="F30" s="103"/>
      <c r="G30" s="102" t="n">
        <v>5</v>
      </c>
      <c r="H30" s="87" t="n">
        <f aca="false">F30*G30</f>
        <v>0</v>
      </c>
      <c r="I30" s="87" t="n">
        <f aca="false">H30*0.2</f>
        <v>0</v>
      </c>
      <c r="J30" s="87" t="n">
        <f aca="false">H30*1.2</f>
        <v>0</v>
      </c>
    </row>
    <row r="31" customFormat="false" ht="41.25" hidden="false" customHeight="true" outlineLevel="0" collapsed="false">
      <c r="A31" s="100" t="s">
        <v>116</v>
      </c>
      <c r="B31" s="101" t="s">
        <v>117</v>
      </c>
      <c r="C31" s="90"/>
      <c r="D31" s="90"/>
      <c r="E31" s="102" t="s">
        <v>87</v>
      </c>
      <c r="F31" s="103"/>
      <c r="G31" s="102" t="n">
        <v>5</v>
      </c>
      <c r="H31" s="87" t="n">
        <f aca="false">F31*G31</f>
        <v>0</v>
      </c>
      <c r="I31" s="87" t="n">
        <f aca="false">H31*0.2</f>
        <v>0</v>
      </c>
      <c r="J31" s="87" t="n">
        <f aca="false">H31*1.2</f>
        <v>0</v>
      </c>
    </row>
    <row r="32" customFormat="false" ht="41.25" hidden="false" customHeight="true" outlineLevel="0" collapsed="false">
      <c r="A32" s="100" t="s">
        <v>118</v>
      </c>
      <c r="B32" s="101" t="s">
        <v>119</v>
      </c>
      <c r="C32" s="90"/>
      <c r="D32" s="90"/>
      <c r="E32" s="102" t="s">
        <v>87</v>
      </c>
      <c r="F32" s="103"/>
      <c r="G32" s="102" t="n">
        <v>5</v>
      </c>
      <c r="H32" s="87" t="n">
        <f aca="false">F32*G32</f>
        <v>0</v>
      </c>
      <c r="I32" s="87" t="n">
        <f aca="false">H32*0.2</f>
        <v>0</v>
      </c>
      <c r="J32" s="87" t="n">
        <f aca="false">H32*1.2</f>
        <v>0</v>
      </c>
    </row>
    <row r="33" customFormat="false" ht="41.25" hidden="false" customHeight="true" outlineLevel="0" collapsed="false">
      <c r="A33" s="100" t="s">
        <v>120</v>
      </c>
      <c r="B33" s="101" t="s">
        <v>121</v>
      </c>
      <c r="C33" s="90"/>
      <c r="D33" s="90"/>
      <c r="E33" s="102" t="s">
        <v>87</v>
      </c>
      <c r="F33" s="103"/>
      <c r="G33" s="102" t="n">
        <v>5</v>
      </c>
      <c r="H33" s="87" t="n">
        <f aca="false">F33*G33</f>
        <v>0</v>
      </c>
      <c r="I33" s="87" t="n">
        <f aca="false">H33*0.2</f>
        <v>0</v>
      </c>
      <c r="J33" s="87" t="n">
        <f aca="false">H33*1.2</f>
        <v>0</v>
      </c>
    </row>
    <row r="34" customFormat="false" ht="32.25" hidden="false" customHeight="true" outlineLevel="0" collapsed="false">
      <c r="A34" s="100" t="s">
        <v>122</v>
      </c>
      <c r="B34" s="101" t="s">
        <v>123</v>
      </c>
      <c r="C34" s="90"/>
      <c r="D34" s="90"/>
      <c r="E34" s="102" t="s">
        <v>87</v>
      </c>
      <c r="F34" s="103"/>
      <c r="G34" s="102" t="n">
        <v>5</v>
      </c>
      <c r="H34" s="87" t="n">
        <f aca="false">F34*G34</f>
        <v>0</v>
      </c>
      <c r="I34" s="87" t="n">
        <f aca="false">H34*0.2</f>
        <v>0</v>
      </c>
      <c r="J34" s="87" t="n">
        <f aca="false">H34*1.2</f>
        <v>0</v>
      </c>
    </row>
    <row r="35" customFormat="false" ht="41.25" hidden="false" customHeight="true" outlineLevel="0" collapsed="false">
      <c r="A35" s="100" t="s">
        <v>124</v>
      </c>
      <c r="B35" s="101" t="s">
        <v>125</v>
      </c>
      <c r="C35" s="90"/>
      <c r="D35" s="90"/>
      <c r="E35" s="102" t="s">
        <v>87</v>
      </c>
      <c r="F35" s="103"/>
      <c r="G35" s="102" t="n">
        <v>5</v>
      </c>
      <c r="H35" s="87" t="n">
        <f aca="false">F35*G35</f>
        <v>0</v>
      </c>
      <c r="I35" s="87" t="n">
        <f aca="false">H35*0.2</f>
        <v>0</v>
      </c>
      <c r="J35" s="87" t="n">
        <f aca="false">H35*1.2</f>
        <v>0</v>
      </c>
    </row>
    <row r="36" customFormat="false" ht="32.25" hidden="false" customHeight="true" outlineLevel="0" collapsed="false">
      <c r="A36" s="100" t="s">
        <v>126</v>
      </c>
      <c r="B36" s="101" t="s">
        <v>127</v>
      </c>
      <c r="C36" s="90"/>
      <c r="D36" s="90"/>
      <c r="E36" s="102" t="s">
        <v>87</v>
      </c>
      <c r="F36" s="103"/>
      <c r="G36" s="102" t="n">
        <v>5</v>
      </c>
      <c r="H36" s="87" t="n">
        <f aca="false">F36*G36</f>
        <v>0</v>
      </c>
      <c r="I36" s="87" t="n">
        <f aca="false">H36*0.2</f>
        <v>0</v>
      </c>
      <c r="J36" s="87" t="n">
        <f aca="false">H36*1.2</f>
        <v>0</v>
      </c>
    </row>
    <row r="37" customFormat="false" ht="41.25" hidden="false" customHeight="true" outlineLevel="0" collapsed="false">
      <c r="A37" s="100" t="s">
        <v>128</v>
      </c>
      <c r="B37" s="101" t="s">
        <v>129</v>
      </c>
      <c r="C37" s="90"/>
      <c r="D37" s="90"/>
      <c r="E37" s="102" t="s">
        <v>87</v>
      </c>
      <c r="F37" s="103"/>
      <c r="G37" s="102" t="n">
        <v>5</v>
      </c>
      <c r="H37" s="87" t="n">
        <f aca="false">F37*G37</f>
        <v>0</v>
      </c>
      <c r="I37" s="87" t="n">
        <f aca="false">H37*0.2</f>
        <v>0</v>
      </c>
      <c r="J37" s="87" t="n">
        <f aca="false">H37*1.2</f>
        <v>0</v>
      </c>
    </row>
    <row r="38" customFormat="false" ht="52.5" hidden="false" customHeight="true" outlineLevel="0" collapsed="false">
      <c r="A38" s="100" t="s">
        <v>130</v>
      </c>
      <c r="B38" s="104" t="s">
        <v>131</v>
      </c>
      <c r="C38" s="90"/>
      <c r="D38" s="90"/>
      <c r="E38" s="102" t="s">
        <v>87</v>
      </c>
      <c r="F38" s="103"/>
      <c r="G38" s="102" t="n">
        <v>1</v>
      </c>
      <c r="H38" s="87" t="n">
        <f aca="false">F38*G38</f>
        <v>0</v>
      </c>
      <c r="I38" s="87" t="n">
        <f aca="false">H38*0.2</f>
        <v>0</v>
      </c>
      <c r="J38" s="87" t="n">
        <f aca="false">H38*1.2</f>
        <v>0</v>
      </c>
    </row>
    <row r="39" customFormat="false" ht="52.5" hidden="false" customHeight="true" outlineLevel="0" collapsed="false">
      <c r="A39" s="100" t="s">
        <v>132</v>
      </c>
      <c r="B39" s="104" t="s">
        <v>133</v>
      </c>
      <c r="C39" s="90"/>
      <c r="D39" s="90"/>
      <c r="E39" s="102" t="s">
        <v>87</v>
      </c>
      <c r="F39" s="103"/>
      <c r="G39" s="102" t="n">
        <v>10</v>
      </c>
      <c r="H39" s="87" t="n">
        <f aca="false">F39*G39</f>
        <v>0</v>
      </c>
      <c r="I39" s="87" t="n">
        <f aca="false">H39*0.2</f>
        <v>0</v>
      </c>
      <c r="J39" s="87" t="n">
        <f aca="false">H39*1.2</f>
        <v>0</v>
      </c>
    </row>
    <row r="40" customFormat="false" ht="52.5" hidden="false" customHeight="true" outlineLevel="0" collapsed="false">
      <c r="A40" s="100" t="s">
        <v>134</v>
      </c>
      <c r="B40" s="104" t="s">
        <v>135</v>
      </c>
      <c r="C40" s="90"/>
      <c r="D40" s="90"/>
      <c r="E40" s="102" t="s">
        <v>87</v>
      </c>
      <c r="F40" s="103"/>
      <c r="G40" s="102" t="n">
        <v>1</v>
      </c>
      <c r="H40" s="87" t="n">
        <f aca="false">F40*G40</f>
        <v>0</v>
      </c>
      <c r="I40" s="87" t="n">
        <f aca="false">H40*0.2</f>
        <v>0</v>
      </c>
      <c r="J40" s="87" t="n">
        <f aca="false">H40*1.2</f>
        <v>0</v>
      </c>
    </row>
    <row r="41" customFormat="false" ht="52.5" hidden="false" customHeight="true" outlineLevel="0" collapsed="false">
      <c r="A41" s="100" t="s">
        <v>136</v>
      </c>
      <c r="B41" s="104" t="s">
        <v>137</v>
      </c>
      <c r="C41" s="90"/>
      <c r="D41" s="90"/>
      <c r="E41" s="102" t="s">
        <v>87</v>
      </c>
      <c r="F41" s="103"/>
      <c r="G41" s="102" t="n">
        <v>10</v>
      </c>
      <c r="H41" s="87" t="n">
        <f aca="false">F41*G41</f>
        <v>0</v>
      </c>
      <c r="I41" s="87" t="n">
        <f aca="false">H41*0.2</f>
        <v>0</v>
      </c>
      <c r="J41" s="87" t="n">
        <f aca="false">H41*1.2</f>
        <v>0</v>
      </c>
    </row>
    <row r="42" customFormat="false" ht="52.5" hidden="false" customHeight="true" outlineLevel="0" collapsed="false">
      <c r="A42" s="100" t="s">
        <v>138</v>
      </c>
      <c r="B42" s="104" t="s">
        <v>139</v>
      </c>
      <c r="C42" s="90"/>
      <c r="D42" s="90"/>
      <c r="E42" s="102" t="s">
        <v>87</v>
      </c>
      <c r="F42" s="103"/>
      <c r="G42" s="102" t="n">
        <v>1</v>
      </c>
      <c r="H42" s="87" t="n">
        <f aca="false">F42*G42</f>
        <v>0</v>
      </c>
      <c r="I42" s="87" t="n">
        <f aca="false">H42*0.2</f>
        <v>0</v>
      </c>
      <c r="J42" s="87" t="n">
        <f aca="false">H42*1.2</f>
        <v>0</v>
      </c>
    </row>
    <row r="43" customFormat="false" ht="52.5" hidden="false" customHeight="true" outlineLevel="0" collapsed="false">
      <c r="A43" s="100" t="s">
        <v>140</v>
      </c>
      <c r="B43" s="104" t="s">
        <v>141</v>
      </c>
      <c r="C43" s="90"/>
      <c r="D43" s="90"/>
      <c r="E43" s="102" t="s">
        <v>87</v>
      </c>
      <c r="F43" s="103"/>
      <c r="G43" s="102" t="n">
        <v>10</v>
      </c>
      <c r="H43" s="87" t="n">
        <f aca="false">F43*G43</f>
        <v>0</v>
      </c>
      <c r="I43" s="87" t="n">
        <f aca="false">H43*0.2</f>
        <v>0</v>
      </c>
      <c r="J43" s="87" t="n">
        <f aca="false">H43*1.2</f>
        <v>0</v>
      </c>
    </row>
    <row r="44" customFormat="false" ht="52.5" hidden="false" customHeight="true" outlineLevel="0" collapsed="false">
      <c r="A44" s="100" t="s">
        <v>142</v>
      </c>
      <c r="B44" s="104" t="s">
        <v>143</v>
      </c>
      <c r="C44" s="90"/>
      <c r="D44" s="90"/>
      <c r="E44" s="102" t="s">
        <v>87</v>
      </c>
      <c r="F44" s="103"/>
      <c r="G44" s="102" t="n">
        <v>1</v>
      </c>
      <c r="H44" s="87" t="n">
        <f aca="false">F44*G44</f>
        <v>0</v>
      </c>
      <c r="I44" s="87" t="n">
        <f aca="false">H44*0.2</f>
        <v>0</v>
      </c>
      <c r="J44" s="87" t="n">
        <f aca="false">H44*1.2</f>
        <v>0</v>
      </c>
    </row>
    <row r="45" customFormat="false" ht="52.5" hidden="false" customHeight="true" outlineLevel="0" collapsed="false">
      <c r="A45" s="100" t="s">
        <v>144</v>
      </c>
      <c r="B45" s="104" t="s">
        <v>145</v>
      </c>
      <c r="C45" s="90"/>
      <c r="D45" s="90"/>
      <c r="E45" s="102" t="s">
        <v>87</v>
      </c>
      <c r="F45" s="103"/>
      <c r="G45" s="102" t="n">
        <v>10</v>
      </c>
      <c r="H45" s="87" t="n">
        <f aca="false">F45*G45</f>
        <v>0</v>
      </c>
      <c r="I45" s="87" t="n">
        <f aca="false">H45*0.2</f>
        <v>0</v>
      </c>
      <c r="J45" s="87" t="n">
        <f aca="false">H45*1.2</f>
        <v>0</v>
      </c>
    </row>
    <row r="46" customFormat="false" ht="52.5" hidden="false" customHeight="true" outlineLevel="0" collapsed="false">
      <c r="A46" s="100" t="s">
        <v>146</v>
      </c>
      <c r="B46" s="104" t="s">
        <v>147</v>
      </c>
      <c r="C46" s="90"/>
      <c r="D46" s="90"/>
      <c r="E46" s="102" t="s">
        <v>87</v>
      </c>
      <c r="F46" s="103"/>
      <c r="G46" s="102" t="n">
        <v>1</v>
      </c>
      <c r="H46" s="87" t="n">
        <f aca="false">F46*G46</f>
        <v>0</v>
      </c>
      <c r="I46" s="87" t="n">
        <f aca="false">H46*0.2</f>
        <v>0</v>
      </c>
      <c r="J46" s="87" t="n">
        <f aca="false">H46*1.2</f>
        <v>0</v>
      </c>
    </row>
    <row r="47" customFormat="false" ht="52.5" hidden="false" customHeight="true" outlineLevel="0" collapsed="false">
      <c r="A47" s="100" t="s">
        <v>148</v>
      </c>
      <c r="B47" s="104" t="s">
        <v>149</v>
      </c>
      <c r="C47" s="90"/>
      <c r="D47" s="90"/>
      <c r="E47" s="102" t="s">
        <v>87</v>
      </c>
      <c r="F47" s="103"/>
      <c r="G47" s="102" t="n">
        <v>10</v>
      </c>
      <c r="H47" s="87" t="n">
        <f aca="false">F47*G47</f>
        <v>0</v>
      </c>
      <c r="I47" s="87" t="n">
        <f aca="false">H47*0.2</f>
        <v>0</v>
      </c>
      <c r="J47" s="87" t="n">
        <f aca="false">H47*1.2</f>
        <v>0</v>
      </c>
    </row>
    <row r="48" customFormat="false" ht="32.25" hidden="false" customHeight="true" outlineLevel="0" collapsed="false">
      <c r="A48" s="100" t="s">
        <v>150</v>
      </c>
      <c r="B48" s="101" t="s">
        <v>151</v>
      </c>
      <c r="C48" s="90"/>
      <c r="D48" s="90"/>
      <c r="E48" s="102" t="s">
        <v>152</v>
      </c>
      <c r="F48" s="103"/>
      <c r="G48" s="102" t="n">
        <v>60</v>
      </c>
      <c r="H48" s="87" t="n">
        <f aca="false">F48*G48</f>
        <v>0</v>
      </c>
      <c r="I48" s="87" t="n">
        <f aca="false">H48*0.2</f>
        <v>0</v>
      </c>
      <c r="J48" s="87" t="n">
        <f aca="false">H48*1.2</f>
        <v>0</v>
      </c>
    </row>
    <row r="49" customFormat="false" ht="41.25" hidden="false" customHeight="true" outlineLevel="0" collapsed="false">
      <c r="A49" s="100" t="s">
        <v>153</v>
      </c>
      <c r="B49" s="101" t="s">
        <v>154</v>
      </c>
      <c r="C49" s="90"/>
      <c r="D49" s="90"/>
      <c r="E49" s="102" t="s">
        <v>155</v>
      </c>
      <c r="F49" s="103"/>
      <c r="G49" s="102" t="n">
        <v>50</v>
      </c>
      <c r="H49" s="87" t="n">
        <f aca="false">F49*G49</f>
        <v>0</v>
      </c>
      <c r="I49" s="87" t="n">
        <f aca="false">H49*0.2</f>
        <v>0</v>
      </c>
      <c r="J49" s="87" t="n">
        <f aca="false">H49*1.2</f>
        <v>0</v>
      </c>
    </row>
    <row r="50" customFormat="false" ht="41.25" hidden="false" customHeight="true" outlineLevel="0" collapsed="false">
      <c r="A50" s="100" t="s">
        <v>156</v>
      </c>
      <c r="B50" s="101" t="s">
        <v>157</v>
      </c>
      <c r="C50" s="90"/>
      <c r="D50" s="90"/>
      <c r="E50" s="102" t="s">
        <v>155</v>
      </c>
      <c r="F50" s="103"/>
      <c r="G50" s="102" t="n">
        <v>50</v>
      </c>
      <c r="H50" s="87" t="n">
        <f aca="false">F50*G50</f>
        <v>0</v>
      </c>
      <c r="I50" s="87" t="n">
        <f aca="false">H50*0.2</f>
        <v>0</v>
      </c>
      <c r="J50" s="87" t="n">
        <f aca="false">H50*1.2</f>
        <v>0</v>
      </c>
    </row>
    <row r="51" customFormat="false" ht="41.25" hidden="false" customHeight="true" outlineLevel="0" collapsed="false">
      <c r="A51" s="100" t="s">
        <v>158</v>
      </c>
      <c r="B51" s="101" t="s">
        <v>159</v>
      </c>
      <c r="C51" s="90"/>
      <c r="D51" s="90"/>
      <c r="E51" s="102" t="s">
        <v>155</v>
      </c>
      <c r="F51" s="103"/>
      <c r="G51" s="102" t="n">
        <v>50</v>
      </c>
      <c r="H51" s="87" t="n">
        <f aca="false">F51*G51</f>
        <v>0</v>
      </c>
      <c r="I51" s="87" t="n">
        <f aca="false">H51*0.2</f>
        <v>0</v>
      </c>
      <c r="J51" s="87" t="n">
        <f aca="false">H51*1.2</f>
        <v>0</v>
      </c>
    </row>
    <row r="52" customFormat="false" ht="41.25" hidden="false" customHeight="true" outlineLevel="0" collapsed="false">
      <c r="A52" s="100" t="s">
        <v>160</v>
      </c>
      <c r="B52" s="101" t="s">
        <v>161</v>
      </c>
      <c r="C52" s="90"/>
      <c r="D52" s="90"/>
      <c r="E52" s="102" t="s">
        <v>155</v>
      </c>
      <c r="F52" s="103"/>
      <c r="G52" s="102" t="n">
        <v>50</v>
      </c>
      <c r="H52" s="87" t="n">
        <f aca="false">F52*G52</f>
        <v>0</v>
      </c>
      <c r="I52" s="87" t="n">
        <f aca="false">H52*0.2</f>
        <v>0</v>
      </c>
      <c r="J52" s="87" t="n">
        <f aca="false">H52*1.2</f>
        <v>0</v>
      </c>
    </row>
    <row r="53" customFormat="false" ht="41.25" hidden="false" customHeight="true" outlineLevel="0" collapsed="false">
      <c r="A53" s="100" t="s">
        <v>162</v>
      </c>
      <c r="B53" s="101" t="s">
        <v>163</v>
      </c>
      <c r="C53" s="90"/>
      <c r="D53" s="90"/>
      <c r="E53" s="102" t="s">
        <v>155</v>
      </c>
      <c r="F53" s="103"/>
      <c r="G53" s="102" t="n">
        <v>50</v>
      </c>
      <c r="H53" s="87" t="n">
        <f aca="false">F53*G53</f>
        <v>0</v>
      </c>
      <c r="I53" s="87" t="n">
        <f aca="false">H53*0.2</f>
        <v>0</v>
      </c>
      <c r="J53" s="87" t="n">
        <f aca="false">H53*1.2</f>
        <v>0</v>
      </c>
    </row>
    <row r="54" customFormat="false" ht="33" hidden="false" customHeight="true" outlineLevel="0" collapsed="false">
      <c r="A54" s="91"/>
      <c r="B54" s="92"/>
      <c r="C54" s="93" t="s">
        <v>164</v>
      </c>
      <c r="D54" s="93"/>
      <c r="E54" s="93"/>
      <c r="F54" s="93"/>
      <c r="G54" s="93"/>
      <c r="H54" s="94" t="n">
        <f aca="false">SUM(H26:H53)</f>
        <v>0</v>
      </c>
      <c r="I54" s="94" t="n">
        <f aca="false">SUM(I26:I53)</f>
        <v>0</v>
      </c>
      <c r="J54" s="94" t="n">
        <f aca="false">SUM(J26:J53)</f>
        <v>0</v>
      </c>
    </row>
    <row r="55" customFormat="false" ht="32.25" hidden="false" customHeight="true" outlineLevel="0" collapsed="false">
      <c r="A55" s="91"/>
      <c r="B55" s="95"/>
      <c r="C55" s="96"/>
      <c r="D55" s="96"/>
      <c r="E55" s="96"/>
      <c r="F55" s="96"/>
      <c r="G55" s="96"/>
      <c r="H55" s="96"/>
      <c r="I55" s="96"/>
      <c r="J55" s="96"/>
    </row>
    <row r="57" customFormat="false" ht="36.75" hidden="false" customHeight="true" outlineLevel="0" collapsed="false">
      <c r="A57" s="77" t="s">
        <v>165</v>
      </c>
      <c r="B57" s="77"/>
      <c r="C57" s="77"/>
      <c r="D57" s="77"/>
      <c r="E57" s="77"/>
      <c r="F57" s="77"/>
      <c r="G57" s="77"/>
      <c r="H57" s="77"/>
      <c r="I57" s="77"/>
      <c r="J57" s="77"/>
    </row>
    <row r="58" customFormat="false" ht="46.5" hidden="false" customHeight="true" outlineLevel="0" collapsed="false">
      <c r="A58" s="78" t="s">
        <v>12</v>
      </c>
      <c r="B58" s="78" t="s">
        <v>13</v>
      </c>
      <c r="C58" s="78" t="s">
        <v>14</v>
      </c>
      <c r="D58" s="78"/>
      <c r="E58" s="78" t="s">
        <v>15</v>
      </c>
      <c r="F58" s="30" t="s">
        <v>82</v>
      </c>
      <c r="G58" s="78" t="s">
        <v>17</v>
      </c>
      <c r="H58" s="29" t="s">
        <v>18</v>
      </c>
      <c r="I58" s="30" t="s">
        <v>19</v>
      </c>
      <c r="J58" s="29" t="s">
        <v>20</v>
      </c>
    </row>
    <row r="59" customFormat="false" ht="33" hidden="false" customHeight="true" outlineLevel="0" collapsed="false">
      <c r="A59" s="97" t="s">
        <v>166</v>
      </c>
      <c r="B59" s="98" t="s">
        <v>167</v>
      </c>
      <c r="C59" s="98"/>
      <c r="D59" s="98"/>
      <c r="E59" s="98"/>
      <c r="F59" s="98"/>
      <c r="G59" s="98"/>
      <c r="H59" s="98"/>
      <c r="I59" s="98"/>
      <c r="J59" s="98"/>
    </row>
    <row r="60" customFormat="false" ht="33" hidden="false" customHeight="true" outlineLevel="0" collapsed="false">
      <c r="A60" s="99" t="s">
        <v>23</v>
      </c>
      <c r="B60" s="99"/>
      <c r="C60" s="99"/>
      <c r="D60" s="99"/>
      <c r="E60" s="99"/>
      <c r="F60" s="99"/>
      <c r="G60" s="99"/>
      <c r="H60" s="99"/>
      <c r="I60" s="99"/>
      <c r="J60" s="99"/>
    </row>
    <row r="61" customFormat="false" ht="36" hidden="false" customHeight="true" outlineLevel="0" collapsed="false">
      <c r="A61" s="100" t="s">
        <v>168</v>
      </c>
      <c r="B61" s="104" t="s">
        <v>169</v>
      </c>
      <c r="C61" s="105"/>
      <c r="D61" s="105"/>
      <c r="E61" s="102" t="s">
        <v>87</v>
      </c>
      <c r="F61" s="106"/>
      <c r="G61" s="102" t="n">
        <v>20</v>
      </c>
      <c r="H61" s="87" t="n">
        <f aca="false">F61*G61</f>
        <v>0</v>
      </c>
      <c r="I61" s="87" t="n">
        <f aca="false">H61*0.2</f>
        <v>0</v>
      </c>
      <c r="J61" s="87" t="n">
        <f aca="false">H61*1.2</f>
        <v>0</v>
      </c>
    </row>
    <row r="62" customFormat="false" ht="38.25" hidden="false" customHeight="false" outlineLevel="0" collapsed="false">
      <c r="A62" s="100" t="s">
        <v>170</v>
      </c>
      <c r="B62" s="104" t="s">
        <v>171</v>
      </c>
      <c r="C62" s="105"/>
      <c r="D62" s="105"/>
      <c r="E62" s="102" t="s">
        <v>87</v>
      </c>
      <c r="F62" s="106"/>
      <c r="G62" s="102" t="n">
        <v>60</v>
      </c>
      <c r="H62" s="87" t="n">
        <f aca="false">F62*G62</f>
        <v>0</v>
      </c>
      <c r="I62" s="87" t="n">
        <f aca="false">H62*0.2</f>
        <v>0</v>
      </c>
      <c r="J62" s="87" t="n">
        <f aca="false">H62*1.2</f>
        <v>0</v>
      </c>
    </row>
    <row r="63" customFormat="false" ht="38.25" hidden="false" customHeight="false" outlineLevel="0" collapsed="false">
      <c r="A63" s="100" t="s">
        <v>172</v>
      </c>
      <c r="B63" s="104" t="s">
        <v>173</v>
      </c>
      <c r="C63" s="105"/>
      <c r="D63" s="105"/>
      <c r="E63" s="102" t="s">
        <v>87</v>
      </c>
      <c r="F63" s="106"/>
      <c r="G63" s="102" t="n">
        <v>20</v>
      </c>
      <c r="H63" s="87" t="n">
        <f aca="false">F63*G63</f>
        <v>0</v>
      </c>
      <c r="I63" s="87" t="n">
        <f aca="false">H63*0.2</f>
        <v>0</v>
      </c>
      <c r="J63" s="87" t="n">
        <f aca="false">H63*1.2</f>
        <v>0</v>
      </c>
    </row>
    <row r="64" customFormat="false" ht="38.25" hidden="false" customHeight="false" outlineLevel="0" collapsed="false">
      <c r="A64" s="100" t="s">
        <v>174</v>
      </c>
      <c r="B64" s="104" t="s">
        <v>175</v>
      </c>
      <c r="C64" s="105"/>
      <c r="D64" s="105"/>
      <c r="E64" s="102" t="s">
        <v>87</v>
      </c>
      <c r="F64" s="106"/>
      <c r="G64" s="102" t="n">
        <v>60</v>
      </c>
      <c r="H64" s="87" t="n">
        <f aca="false">F64*G64</f>
        <v>0</v>
      </c>
      <c r="I64" s="87" t="n">
        <f aca="false">H64*0.2</f>
        <v>0</v>
      </c>
      <c r="J64" s="87" t="n">
        <f aca="false">H64*1.2</f>
        <v>0</v>
      </c>
    </row>
    <row r="65" customFormat="false" ht="38.25" hidden="false" customHeight="false" outlineLevel="0" collapsed="false">
      <c r="A65" s="100" t="s">
        <v>176</v>
      </c>
      <c r="B65" s="104" t="s">
        <v>177</v>
      </c>
      <c r="C65" s="105"/>
      <c r="D65" s="105"/>
      <c r="E65" s="102" t="s">
        <v>87</v>
      </c>
      <c r="F65" s="106"/>
      <c r="G65" s="102" t="n">
        <v>20</v>
      </c>
      <c r="H65" s="87" t="n">
        <f aca="false">F65*G65</f>
        <v>0</v>
      </c>
      <c r="I65" s="87" t="n">
        <f aca="false">H65*0.2</f>
        <v>0</v>
      </c>
      <c r="J65" s="87" t="n">
        <f aca="false">H65*1.2</f>
        <v>0</v>
      </c>
    </row>
    <row r="66" customFormat="false" ht="38.25" hidden="false" customHeight="false" outlineLevel="0" collapsed="false">
      <c r="A66" s="100" t="s">
        <v>178</v>
      </c>
      <c r="B66" s="104" t="s">
        <v>179</v>
      </c>
      <c r="C66" s="105"/>
      <c r="D66" s="105"/>
      <c r="E66" s="102" t="s">
        <v>87</v>
      </c>
      <c r="F66" s="106"/>
      <c r="G66" s="102" t="n">
        <v>60</v>
      </c>
      <c r="H66" s="87" t="n">
        <f aca="false">F66*G66</f>
        <v>0</v>
      </c>
      <c r="I66" s="87" t="n">
        <f aca="false">H66*0.2</f>
        <v>0</v>
      </c>
      <c r="J66" s="87" t="n">
        <f aca="false">H66*1.2</f>
        <v>0</v>
      </c>
    </row>
    <row r="67" customFormat="false" ht="38.25" hidden="false" customHeight="false" outlineLevel="0" collapsed="false">
      <c r="A67" s="100" t="s">
        <v>180</v>
      </c>
      <c r="B67" s="104" t="s">
        <v>181</v>
      </c>
      <c r="C67" s="105"/>
      <c r="D67" s="105"/>
      <c r="E67" s="102" t="s">
        <v>87</v>
      </c>
      <c r="F67" s="106"/>
      <c r="G67" s="102" t="n">
        <v>20</v>
      </c>
      <c r="H67" s="87" t="n">
        <f aca="false">F67*G67</f>
        <v>0</v>
      </c>
      <c r="I67" s="87" t="n">
        <f aca="false">H67*0.2</f>
        <v>0</v>
      </c>
      <c r="J67" s="87" t="n">
        <f aca="false">H67*1.2</f>
        <v>0</v>
      </c>
    </row>
    <row r="68" customFormat="false" ht="38.25" hidden="false" customHeight="false" outlineLevel="0" collapsed="false">
      <c r="A68" s="100" t="s">
        <v>182</v>
      </c>
      <c r="B68" s="104" t="s">
        <v>183</v>
      </c>
      <c r="C68" s="105"/>
      <c r="D68" s="105"/>
      <c r="E68" s="102" t="s">
        <v>87</v>
      </c>
      <c r="F68" s="106"/>
      <c r="G68" s="102" t="n">
        <v>60</v>
      </c>
      <c r="H68" s="87" t="n">
        <f aca="false">F68*G68</f>
        <v>0</v>
      </c>
      <c r="I68" s="87" t="n">
        <f aca="false">H68*0.2</f>
        <v>0</v>
      </c>
      <c r="J68" s="87" t="n">
        <f aca="false">H68*1.2</f>
        <v>0</v>
      </c>
    </row>
    <row r="69" customFormat="false" ht="38.25" hidden="false" customHeight="false" outlineLevel="0" collapsed="false">
      <c r="A69" s="100" t="s">
        <v>184</v>
      </c>
      <c r="B69" s="104" t="s">
        <v>185</v>
      </c>
      <c r="C69" s="105"/>
      <c r="D69" s="105"/>
      <c r="E69" s="102" t="s">
        <v>87</v>
      </c>
      <c r="F69" s="106"/>
      <c r="G69" s="102" t="n">
        <v>20</v>
      </c>
      <c r="H69" s="87" t="n">
        <f aca="false">F69*G69</f>
        <v>0</v>
      </c>
      <c r="I69" s="87" t="n">
        <f aca="false">H69*0.2</f>
        <v>0</v>
      </c>
      <c r="J69" s="87" t="n">
        <f aca="false">H69*1.2</f>
        <v>0</v>
      </c>
    </row>
    <row r="70" customFormat="false" ht="38.25" hidden="false" customHeight="false" outlineLevel="0" collapsed="false">
      <c r="A70" s="100" t="s">
        <v>186</v>
      </c>
      <c r="B70" s="104" t="s">
        <v>187</v>
      </c>
      <c r="C70" s="105"/>
      <c r="D70" s="105"/>
      <c r="E70" s="102" t="s">
        <v>87</v>
      </c>
      <c r="F70" s="106"/>
      <c r="G70" s="102" t="n">
        <v>60</v>
      </c>
      <c r="H70" s="87" t="n">
        <f aca="false">F70*G70</f>
        <v>0</v>
      </c>
      <c r="I70" s="87" t="n">
        <f aca="false">H70*0.2</f>
        <v>0</v>
      </c>
      <c r="J70" s="87" t="n">
        <f aca="false">H70*1.2</f>
        <v>0</v>
      </c>
    </row>
    <row r="71" customFormat="false" ht="33" hidden="false" customHeight="true" outlineLevel="0" collapsed="false">
      <c r="A71" s="91"/>
      <c r="B71" s="92"/>
      <c r="C71" s="93" t="s">
        <v>164</v>
      </c>
      <c r="D71" s="93"/>
      <c r="E71" s="93"/>
      <c r="F71" s="93"/>
      <c r="G71" s="93"/>
      <c r="H71" s="94" t="n">
        <f aca="false">SUM(H61:H70)</f>
        <v>0</v>
      </c>
      <c r="I71" s="94" t="n">
        <f aca="false">SUM(I61:I70)</f>
        <v>0</v>
      </c>
      <c r="J71" s="94" t="n">
        <f aca="false">SUM(J61:J70)</f>
        <v>0</v>
      </c>
    </row>
    <row r="72" customFormat="false" ht="32.25" hidden="false" customHeight="true" outlineLevel="0" collapsed="false">
      <c r="A72" s="91"/>
      <c r="B72" s="95"/>
      <c r="C72" s="96"/>
      <c r="D72" s="96"/>
      <c r="E72" s="96"/>
      <c r="F72" s="96"/>
      <c r="G72" s="96"/>
      <c r="H72" s="96"/>
      <c r="I72" s="96"/>
      <c r="J72" s="96"/>
    </row>
    <row r="74" s="62" customFormat="true" ht="41.25" hidden="false" customHeight="true" outlineLevel="0" collapsed="false">
      <c r="A74" s="107" t="s">
        <v>188</v>
      </c>
      <c r="B74" s="107"/>
      <c r="C74" s="107"/>
      <c r="D74" s="107"/>
      <c r="E74" s="107"/>
      <c r="F74" s="107"/>
      <c r="G74" s="107"/>
      <c r="H74" s="107"/>
      <c r="I74" s="107"/>
      <c r="J74" s="107"/>
      <c r="M74" s="108"/>
      <c r="N74" s="108"/>
      <c r="W74" s="108"/>
      <c r="X74" s="108"/>
      <c r="Y74" s="108"/>
      <c r="Z74" s="108"/>
      <c r="AA74" s="108"/>
      <c r="AB74" s="108"/>
      <c r="AC74" s="108"/>
      <c r="AD74" s="108"/>
      <c r="AE74" s="108"/>
      <c r="AF74" s="108"/>
      <c r="AG74" s="108"/>
      <c r="AH74" s="108"/>
      <c r="AI74" s="108"/>
      <c r="AJ74" s="108"/>
      <c r="AK74" s="108"/>
      <c r="AL74" s="108"/>
    </row>
    <row r="75" s="62" customFormat="true" ht="41.25" hidden="false" customHeight="true" outlineLevel="0" collapsed="false">
      <c r="A75" s="109"/>
      <c r="B75" s="109"/>
      <c r="C75" s="109"/>
      <c r="D75" s="109"/>
      <c r="E75" s="109"/>
      <c r="F75" s="109"/>
      <c r="G75" s="109"/>
      <c r="H75" s="110" t="s">
        <v>73</v>
      </c>
      <c r="I75" s="110" t="s">
        <v>189</v>
      </c>
      <c r="J75" s="110" t="s">
        <v>75</v>
      </c>
      <c r="M75" s="108"/>
      <c r="N75" s="108"/>
      <c r="W75" s="108"/>
      <c r="X75" s="108"/>
      <c r="Y75" s="108"/>
      <c r="Z75" s="108"/>
      <c r="AA75" s="108"/>
      <c r="AB75" s="108"/>
      <c r="AC75" s="108"/>
      <c r="AD75" s="108"/>
      <c r="AE75" s="108"/>
      <c r="AF75" s="108"/>
      <c r="AG75" s="108"/>
      <c r="AH75" s="108"/>
      <c r="AI75" s="108"/>
      <c r="AJ75" s="108"/>
      <c r="AK75" s="108"/>
      <c r="AL75" s="108"/>
    </row>
    <row r="76" s="62" customFormat="true" ht="33" hidden="false" customHeight="true" outlineLevel="0" collapsed="false">
      <c r="A76" s="111" t="s">
        <v>190</v>
      </c>
      <c r="B76" s="111"/>
      <c r="C76" s="111"/>
      <c r="D76" s="111"/>
      <c r="E76" s="111"/>
      <c r="F76" s="111"/>
      <c r="G76" s="111"/>
      <c r="H76" s="112" t="n">
        <f aca="false">SUM(H77:H79)</f>
        <v>0</v>
      </c>
      <c r="I76" s="112" t="n">
        <f aca="false">SUM(I77:I79)</f>
        <v>0</v>
      </c>
      <c r="J76" s="112" t="n">
        <f aca="false">SUM(J77:J79)</f>
        <v>0</v>
      </c>
    </row>
    <row r="77" s="62" customFormat="true" ht="33" hidden="false" customHeight="true" outlineLevel="0" collapsed="false">
      <c r="A77" s="60" t="s">
        <v>191</v>
      </c>
      <c r="B77" s="60"/>
      <c r="C77" s="60"/>
      <c r="D77" s="60"/>
      <c r="E77" s="60"/>
      <c r="F77" s="60"/>
      <c r="G77" s="60"/>
      <c r="H77" s="61" t="n">
        <f aca="false">H20</f>
        <v>0</v>
      </c>
      <c r="I77" s="61" t="n">
        <f aca="false">I20</f>
        <v>0</v>
      </c>
      <c r="J77" s="61" t="n">
        <f aca="false">J20</f>
        <v>0</v>
      </c>
    </row>
    <row r="78" customFormat="false" ht="33" hidden="false" customHeight="true" outlineLevel="0" collapsed="false">
      <c r="A78" s="60" t="s">
        <v>192</v>
      </c>
      <c r="B78" s="60"/>
      <c r="C78" s="60"/>
      <c r="D78" s="60"/>
      <c r="E78" s="60"/>
      <c r="F78" s="60"/>
      <c r="G78" s="60"/>
      <c r="H78" s="61" t="n">
        <f aca="false">H54</f>
        <v>0</v>
      </c>
      <c r="I78" s="61" t="n">
        <f aca="false">I54</f>
        <v>0</v>
      </c>
      <c r="J78" s="61" t="n">
        <f aca="false">J54</f>
        <v>0</v>
      </c>
    </row>
    <row r="79" customFormat="false" ht="33" hidden="false" customHeight="true" outlineLevel="0" collapsed="false">
      <c r="A79" s="60" t="s">
        <v>193</v>
      </c>
      <c r="B79" s="60"/>
      <c r="C79" s="60"/>
      <c r="D79" s="60"/>
      <c r="E79" s="60"/>
      <c r="F79" s="60"/>
      <c r="G79" s="60"/>
      <c r="H79" s="61" t="n">
        <f aca="false">H71</f>
        <v>0</v>
      </c>
      <c r="I79" s="61" t="n">
        <f aca="false">I71</f>
        <v>0</v>
      </c>
      <c r="J79" s="61" t="n">
        <f aca="false">J71</f>
        <v>0</v>
      </c>
    </row>
  </sheetData>
  <mergeCells count="73">
    <mergeCell ref="A1:J1"/>
    <mergeCell ref="A2:B2"/>
    <mergeCell ref="C2:J2"/>
    <mergeCell ref="A3:J3"/>
    <mergeCell ref="A5:J5"/>
    <mergeCell ref="A7:J7"/>
    <mergeCell ref="A8:J8"/>
    <mergeCell ref="C9:D9"/>
    <mergeCell ref="B10:J10"/>
    <mergeCell ref="A11:J11"/>
    <mergeCell ref="C12:D12"/>
    <mergeCell ref="C13:D13"/>
    <mergeCell ref="C14:D14"/>
    <mergeCell ref="C15:D15"/>
    <mergeCell ref="C16:D16"/>
    <mergeCell ref="C17:D17"/>
    <mergeCell ref="C18:D18"/>
    <mergeCell ref="C19:D19"/>
    <mergeCell ref="C20:G20"/>
    <mergeCell ref="A22:J22"/>
    <mergeCell ref="B23:J23"/>
    <mergeCell ref="A24:J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G54"/>
    <mergeCell ref="A57:J57"/>
    <mergeCell ref="C58:D58"/>
    <mergeCell ref="B59:J59"/>
    <mergeCell ref="A60:J60"/>
    <mergeCell ref="C61:D61"/>
    <mergeCell ref="C62:D62"/>
    <mergeCell ref="C63:D63"/>
    <mergeCell ref="C64:D64"/>
    <mergeCell ref="C65:D65"/>
    <mergeCell ref="C66:D66"/>
    <mergeCell ref="C67:D67"/>
    <mergeCell ref="C68:D68"/>
    <mergeCell ref="C69:D69"/>
    <mergeCell ref="C70:D70"/>
    <mergeCell ref="C71:G71"/>
    <mergeCell ref="A74:J74"/>
    <mergeCell ref="A75:G75"/>
    <mergeCell ref="A76:G76"/>
    <mergeCell ref="A77:G77"/>
    <mergeCell ref="A78:G78"/>
    <mergeCell ref="A79:G79"/>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I1048576"/>
  <sheetViews>
    <sheetView showFormulas="false" showGridLines="true" showRowColHeaders="true" showZeros="true" rightToLeft="false" tabSelected="false" showOutlineSymbols="true" defaultGridColor="true" view="normal" topLeftCell="A22" colorId="64" zoomScale="75" zoomScaleNormal="75" zoomScalePageLayoutView="100" workbookViewId="0">
      <selection pane="topLeft" activeCell="F16" activeCellId="0" sqref="F16"/>
    </sheetView>
  </sheetViews>
  <sheetFormatPr defaultColWidth="11.01171875" defaultRowHeight="12.75" zeroHeight="false" outlineLevelRow="0" outlineLevelCol="0"/>
  <cols>
    <col collapsed="false" customWidth="true" hidden="false" outlineLevel="0" max="1" min="1" style="0" width="13.86"/>
    <col collapsed="false" customWidth="true" hidden="false" outlineLevel="0" max="2" min="2" style="1" width="65.57"/>
    <col collapsed="false" customWidth="true" hidden="false" outlineLevel="0" max="8" min="3" style="113" width="24"/>
    <col collapsed="false" customWidth="true" hidden="false" outlineLevel="0" max="9" min="9" style="1" width="11.99"/>
    <col collapsed="false" customWidth="true" hidden="false" outlineLevel="0" max="10" min="10" style="1" width="24"/>
    <col collapsed="false" customWidth="true" hidden="false" outlineLevel="0" max="11" min="11" style="1" width="11.99"/>
    <col collapsed="false" customWidth="true" hidden="false" outlineLevel="0" max="12" min="12" style="1" width="19.42"/>
    <col collapsed="false" customWidth="true" hidden="false" outlineLevel="0" max="13" min="13" style="1" width="8"/>
    <col collapsed="false" customWidth="true" hidden="false" outlineLevel="0" max="14" min="14" style="1" width="15"/>
    <col collapsed="false" customWidth="true" hidden="false" outlineLevel="0" max="15" min="15" style="1" width="11.42"/>
    <col collapsed="false" customWidth="true" hidden="false" outlineLevel="0" max="16" min="16" style="1" width="18.85"/>
    <col collapsed="false" customWidth="true" hidden="false" outlineLevel="0" max="17" min="17" style="1" width="8.57"/>
    <col collapsed="false" customWidth="true" hidden="false" outlineLevel="0" max="18" min="18" style="1" width="16.86"/>
    <col collapsed="false" customWidth="true" hidden="false" outlineLevel="0" max="19" min="19" style="1" width="11.71"/>
    <col collapsed="false" customWidth="true" hidden="false" outlineLevel="0" max="20" min="20" style="0" width="18.58"/>
    <col collapsed="false" customWidth="true" hidden="false" outlineLevel="0" max="21" min="21" style="0" width="8.42"/>
    <col collapsed="false" customWidth="true" hidden="false" outlineLevel="0" max="22" min="22" style="0" width="15.42"/>
    <col collapsed="false" customWidth="true" hidden="false" outlineLevel="0" max="23" min="23" style="0" width="12.86"/>
  </cols>
  <sheetData>
    <row r="1" s="16" customFormat="true" ht="31.5" hidden="false" customHeight="true" outlineLevel="0" collapsed="false">
      <c r="A1" s="14" t="s">
        <v>194</v>
      </c>
      <c r="B1" s="14"/>
      <c r="C1" s="14"/>
      <c r="D1" s="14"/>
      <c r="E1" s="14"/>
      <c r="F1" s="14"/>
      <c r="G1" s="14"/>
      <c r="H1" s="14"/>
      <c r="I1" s="14"/>
      <c r="J1" s="14"/>
      <c r="K1" s="15"/>
      <c r="L1" s="15"/>
      <c r="M1" s="15"/>
      <c r="N1" s="15"/>
      <c r="O1" s="15"/>
      <c r="P1" s="15"/>
      <c r="AMI1" s="13"/>
    </row>
    <row r="2" s="16" customFormat="true" ht="31.5" hidden="false" customHeight="true" outlineLevel="0" collapsed="false">
      <c r="A2" s="70" t="s">
        <v>8</v>
      </c>
      <c r="B2" s="70"/>
      <c r="C2" s="18" t="n">
        <f aca="false">INSTRUCTIONS!A21</f>
        <v>0</v>
      </c>
      <c r="D2" s="18"/>
      <c r="E2" s="18"/>
      <c r="F2" s="18"/>
      <c r="G2" s="18"/>
      <c r="H2" s="18"/>
      <c r="I2" s="18"/>
      <c r="J2" s="18"/>
      <c r="K2" s="15"/>
      <c r="L2" s="15"/>
      <c r="M2" s="15"/>
      <c r="N2" s="15"/>
      <c r="O2" s="15"/>
      <c r="P2" s="15"/>
      <c r="AMI2" s="13"/>
    </row>
    <row r="3" s="114" customFormat="true" ht="84.75" hidden="false" customHeight="true" outlineLevel="0" collapsed="false">
      <c r="A3" s="19" t="s">
        <v>9</v>
      </c>
      <c r="B3" s="19"/>
      <c r="C3" s="19"/>
      <c r="D3" s="19"/>
      <c r="E3" s="19"/>
      <c r="F3" s="19"/>
      <c r="G3" s="19"/>
      <c r="H3" s="19"/>
      <c r="I3" s="19"/>
      <c r="J3" s="19"/>
      <c r="K3" s="71"/>
      <c r="L3" s="71"/>
      <c r="M3" s="72"/>
      <c r="N3" s="72"/>
      <c r="O3" s="72"/>
      <c r="P3" s="72"/>
      <c r="Q3" s="72"/>
      <c r="R3" s="72"/>
      <c r="S3" s="72"/>
    </row>
    <row r="4" customFormat="false" ht="31.5" hidden="false" customHeight="true" outlineLevel="0" collapsed="false">
      <c r="A4" s="6"/>
      <c r="B4" s="72"/>
      <c r="C4" s="73"/>
      <c r="D4" s="73"/>
      <c r="E4" s="73"/>
      <c r="F4" s="73"/>
      <c r="G4" s="73"/>
      <c r="H4" s="73"/>
      <c r="I4" s="72"/>
      <c r="J4" s="72"/>
      <c r="K4" s="71"/>
      <c r="L4" s="71"/>
      <c r="T4" s="6"/>
      <c r="U4" s="6"/>
      <c r="V4" s="6"/>
      <c r="W4" s="6"/>
    </row>
    <row r="5" s="117" customFormat="true" ht="41.25" hidden="false" customHeight="true" outlineLevel="0" collapsed="false">
      <c r="A5" s="74" t="s">
        <v>10</v>
      </c>
      <c r="B5" s="74"/>
      <c r="C5" s="74"/>
      <c r="D5" s="74"/>
      <c r="E5" s="74"/>
      <c r="F5" s="74"/>
      <c r="G5" s="74"/>
      <c r="H5" s="74"/>
      <c r="I5" s="74"/>
      <c r="J5" s="74"/>
      <c r="K5" s="71"/>
      <c r="L5" s="71"/>
      <c r="M5" s="115"/>
      <c r="N5" s="115"/>
      <c r="O5" s="115"/>
      <c r="P5" s="115"/>
      <c r="Q5" s="115"/>
      <c r="R5" s="115"/>
      <c r="S5" s="115"/>
      <c r="T5" s="116"/>
    </row>
    <row r="6" s="117" customFormat="true" ht="31.5" hidden="false" customHeight="true" outlineLevel="0" collapsed="false">
      <c r="A6" s="75"/>
      <c r="B6" s="75"/>
      <c r="C6" s="75"/>
      <c r="D6" s="75"/>
      <c r="E6" s="75"/>
      <c r="F6" s="75"/>
      <c r="G6" s="75"/>
      <c r="H6" s="75"/>
      <c r="I6" s="75"/>
      <c r="J6" s="75"/>
      <c r="K6" s="71"/>
      <c r="L6" s="71"/>
      <c r="M6" s="115"/>
      <c r="N6" s="115"/>
      <c r="O6" s="115"/>
      <c r="P6" s="115"/>
      <c r="Q6" s="115"/>
      <c r="R6" s="115"/>
      <c r="S6" s="115"/>
      <c r="T6" s="116"/>
    </row>
    <row r="7" s="117" customFormat="true" ht="33.75" hidden="false" customHeight="true" outlineLevel="0" collapsed="false">
      <c r="A7" s="76" t="s">
        <v>195</v>
      </c>
      <c r="B7" s="76"/>
      <c r="C7" s="76"/>
      <c r="D7" s="76"/>
      <c r="E7" s="76"/>
      <c r="F7" s="76"/>
      <c r="G7" s="76"/>
      <c r="H7" s="76"/>
      <c r="I7" s="76"/>
      <c r="J7" s="76"/>
      <c r="K7" s="71"/>
      <c r="L7" s="71"/>
      <c r="M7" s="118"/>
      <c r="N7" s="118"/>
      <c r="O7" s="118"/>
      <c r="P7" s="118"/>
      <c r="Q7" s="118"/>
      <c r="R7" s="118"/>
      <c r="S7" s="118"/>
    </row>
    <row r="8" s="121" customFormat="true" ht="31.5" hidden="false" customHeight="true" outlineLevel="0" collapsed="false">
      <c r="A8" s="119" t="s">
        <v>196</v>
      </c>
      <c r="B8" s="80" t="s">
        <v>197</v>
      </c>
      <c r="C8" s="80"/>
      <c r="D8" s="80"/>
      <c r="E8" s="80"/>
      <c r="F8" s="80"/>
      <c r="G8" s="80"/>
      <c r="H8" s="80"/>
      <c r="I8" s="80"/>
      <c r="J8" s="80"/>
      <c r="K8" s="71"/>
      <c r="L8" s="71"/>
      <c r="M8" s="120"/>
      <c r="N8" s="120"/>
      <c r="O8" s="120"/>
      <c r="P8" s="120"/>
      <c r="Q8" s="120"/>
      <c r="R8" s="120"/>
      <c r="S8" s="120"/>
    </row>
    <row r="9" s="121" customFormat="true" ht="28.5" hidden="false" customHeight="true" outlineLevel="0" collapsed="false">
      <c r="A9" s="122" t="s">
        <v>23</v>
      </c>
      <c r="B9" s="122"/>
      <c r="C9" s="122"/>
      <c r="D9" s="122"/>
      <c r="E9" s="122"/>
      <c r="F9" s="122"/>
      <c r="G9" s="122"/>
      <c r="H9" s="122"/>
      <c r="I9" s="122"/>
      <c r="J9" s="122"/>
      <c r="K9" s="123"/>
      <c r="L9" s="120"/>
      <c r="M9" s="120"/>
      <c r="N9" s="120"/>
      <c r="O9" s="120"/>
      <c r="P9" s="120"/>
      <c r="Q9" s="120"/>
      <c r="R9" s="120"/>
      <c r="S9" s="120"/>
    </row>
    <row r="10" s="121" customFormat="true" ht="60.75" hidden="false" customHeight="true" outlineLevel="0" collapsed="false">
      <c r="A10" s="124" t="s">
        <v>12</v>
      </c>
      <c r="B10" s="124" t="s">
        <v>13</v>
      </c>
      <c r="C10" s="124" t="s">
        <v>14</v>
      </c>
      <c r="D10" s="124"/>
      <c r="E10" s="30" t="s">
        <v>15</v>
      </c>
      <c r="F10" s="30" t="s">
        <v>82</v>
      </c>
      <c r="G10" s="30" t="s">
        <v>17</v>
      </c>
      <c r="H10" s="29" t="s">
        <v>18</v>
      </c>
      <c r="I10" s="30" t="s">
        <v>19</v>
      </c>
      <c r="J10" s="29" t="s">
        <v>20</v>
      </c>
      <c r="K10" s="125"/>
      <c r="L10" s="120"/>
      <c r="M10" s="120"/>
      <c r="N10" s="120"/>
      <c r="O10" s="120"/>
      <c r="P10" s="120"/>
      <c r="Q10" s="120"/>
      <c r="R10" s="120"/>
      <c r="S10" s="120"/>
    </row>
    <row r="11" customFormat="false" ht="27" hidden="false" customHeight="true" outlineLevel="0" collapsed="false">
      <c r="A11" s="126" t="s">
        <v>198</v>
      </c>
      <c r="B11" s="127" t="s">
        <v>199</v>
      </c>
      <c r="C11" s="105"/>
      <c r="D11" s="105"/>
      <c r="E11" s="102" t="s">
        <v>87</v>
      </c>
      <c r="F11" s="103"/>
      <c r="G11" s="102" t="n">
        <v>10</v>
      </c>
      <c r="H11" s="87" t="n">
        <f aca="false">F11*G11</f>
        <v>0</v>
      </c>
      <c r="I11" s="87" t="n">
        <f aca="false">H11*0.2</f>
        <v>0</v>
      </c>
      <c r="J11" s="87" t="n">
        <f aca="false">H11*1.2</f>
        <v>0</v>
      </c>
      <c r="T11" s="6"/>
      <c r="U11" s="6"/>
      <c r="V11" s="6"/>
      <c r="W11" s="6"/>
    </row>
    <row r="12" customFormat="false" ht="27" hidden="false" customHeight="true" outlineLevel="0" collapsed="false">
      <c r="A12" s="126" t="s">
        <v>200</v>
      </c>
      <c r="B12" s="127" t="s">
        <v>201</v>
      </c>
      <c r="C12" s="105"/>
      <c r="D12" s="105"/>
      <c r="E12" s="102" t="s">
        <v>87</v>
      </c>
      <c r="F12" s="103"/>
      <c r="G12" s="102" t="n">
        <v>5</v>
      </c>
      <c r="H12" s="87" t="n">
        <f aca="false">F12*G12</f>
        <v>0</v>
      </c>
      <c r="I12" s="87" t="n">
        <f aca="false">H12*0.2</f>
        <v>0</v>
      </c>
      <c r="J12" s="87" t="n">
        <f aca="false">H12*1.2</f>
        <v>0</v>
      </c>
      <c r="T12" s="6"/>
      <c r="U12" s="6"/>
      <c r="V12" s="6"/>
      <c r="W12" s="6"/>
    </row>
    <row r="13" customFormat="false" ht="38.25" hidden="false" customHeight="true" outlineLevel="0" collapsed="false">
      <c r="A13" s="128" t="s">
        <v>202</v>
      </c>
      <c r="B13" s="104" t="s">
        <v>203</v>
      </c>
      <c r="C13" s="105"/>
      <c r="D13" s="105"/>
      <c r="E13" s="102" t="s">
        <v>87</v>
      </c>
      <c r="F13" s="103"/>
      <c r="G13" s="102" t="n">
        <v>1</v>
      </c>
      <c r="H13" s="87" t="n">
        <f aca="false">F13*G13</f>
        <v>0</v>
      </c>
      <c r="I13" s="87" t="n">
        <f aca="false">H13*0.2</f>
        <v>0</v>
      </c>
      <c r="J13" s="87" t="n">
        <f aca="false">H13*1.2</f>
        <v>0</v>
      </c>
      <c r="T13" s="6"/>
      <c r="U13" s="6"/>
      <c r="V13" s="6"/>
      <c r="W13" s="6"/>
    </row>
    <row r="14" customFormat="false" ht="61.5" hidden="false" customHeight="true" outlineLevel="0" collapsed="false">
      <c r="A14" s="128" t="s">
        <v>204</v>
      </c>
      <c r="B14" s="104" t="s">
        <v>205</v>
      </c>
      <c r="C14" s="105"/>
      <c r="D14" s="105"/>
      <c r="E14" s="102" t="s">
        <v>87</v>
      </c>
      <c r="F14" s="103"/>
      <c r="G14" s="102" t="n">
        <v>10</v>
      </c>
      <c r="H14" s="87" t="n">
        <f aca="false">F14*G14</f>
        <v>0</v>
      </c>
      <c r="I14" s="87" t="n">
        <f aca="false">H14*0.2</f>
        <v>0</v>
      </c>
      <c r="J14" s="87" t="n">
        <f aca="false">H14*1.2</f>
        <v>0</v>
      </c>
      <c r="T14" s="6"/>
      <c r="U14" s="6"/>
      <c r="V14" s="6"/>
      <c r="W14" s="6"/>
    </row>
    <row r="15" customFormat="false" ht="38.25" hidden="false" customHeight="true" outlineLevel="0" collapsed="false">
      <c r="A15" s="128" t="s">
        <v>206</v>
      </c>
      <c r="B15" s="104" t="s">
        <v>207</v>
      </c>
      <c r="C15" s="105"/>
      <c r="D15" s="105"/>
      <c r="E15" s="102" t="s">
        <v>87</v>
      </c>
      <c r="F15" s="103"/>
      <c r="G15" s="102" t="n">
        <v>60</v>
      </c>
      <c r="H15" s="87" t="n">
        <f aca="false">F15*G15</f>
        <v>0</v>
      </c>
      <c r="I15" s="87" t="n">
        <f aca="false">H15*0.2</f>
        <v>0</v>
      </c>
      <c r="J15" s="87" t="n">
        <f aca="false">H15*1.2</f>
        <v>0</v>
      </c>
      <c r="T15" s="6"/>
      <c r="U15" s="6"/>
      <c r="V15" s="6"/>
      <c r="W15" s="6"/>
    </row>
    <row r="16" customFormat="false" ht="38.25" hidden="false" customHeight="true" outlineLevel="0" collapsed="false">
      <c r="A16" s="128" t="s">
        <v>208</v>
      </c>
      <c r="B16" s="104" t="s">
        <v>209</v>
      </c>
      <c r="C16" s="105"/>
      <c r="D16" s="105"/>
      <c r="E16" s="102" t="s">
        <v>87</v>
      </c>
      <c r="F16" s="103"/>
      <c r="G16" s="102" t="n">
        <v>60</v>
      </c>
      <c r="H16" s="87" t="n">
        <f aca="false">F16*G16</f>
        <v>0</v>
      </c>
      <c r="I16" s="87" t="n">
        <f aca="false">H16*0.2</f>
        <v>0</v>
      </c>
      <c r="J16" s="87" t="n">
        <f aca="false">H16*1.2</f>
        <v>0</v>
      </c>
      <c r="T16" s="6"/>
      <c r="U16" s="6"/>
      <c r="V16" s="6"/>
      <c r="W16" s="6"/>
    </row>
    <row r="17" customFormat="false" ht="38.25" hidden="false" customHeight="true" outlineLevel="0" collapsed="false">
      <c r="A17" s="128" t="s">
        <v>210</v>
      </c>
      <c r="B17" s="46" t="s">
        <v>211</v>
      </c>
      <c r="C17" s="105"/>
      <c r="D17" s="105"/>
      <c r="E17" s="102" t="s">
        <v>87</v>
      </c>
      <c r="F17" s="103"/>
      <c r="G17" s="102" t="n">
        <v>60</v>
      </c>
      <c r="H17" s="87" t="n">
        <f aca="false">F17*G17</f>
        <v>0</v>
      </c>
      <c r="I17" s="87" t="n">
        <f aca="false">H17*0.2</f>
        <v>0</v>
      </c>
      <c r="J17" s="87" t="n">
        <f aca="false">H17*1.2</f>
        <v>0</v>
      </c>
      <c r="T17" s="6"/>
      <c r="U17" s="6"/>
      <c r="V17" s="6"/>
      <c r="W17" s="6"/>
    </row>
    <row r="18" customFormat="false" ht="38.25" hidden="false" customHeight="true" outlineLevel="0" collapsed="false">
      <c r="A18" s="128" t="s">
        <v>212</v>
      </c>
      <c r="B18" s="46" t="s">
        <v>211</v>
      </c>
      <c r="C18" s="105"/>
      <c r="D18" s="105"/>
      <c r="E18" s="102" t="s">
        <v>87</v>
      </c>
      <c r="F18" s="103"/>
      <c r="G18" s="102" t="n">
        <v>30</v>
      </c>
      <c r="H18" s="87" t="n">
        <f aca="false">F18*G18</f>
        <v>0</v>
      </c>
      <c r="I18" s="87" t="n">
        <f aca="false">H18*0.2</f>
        <v>0</v>
      </c>
      <c r="J18" s="87" t="n">
        <f aca="false">H18*1.2</f>
        <v>0</v>
      </c>
      <c r="T18" s="6"/>
      <c r="U18" s="6"/>
      <c r="V18" s="6"/>
      <c r="W18" s="6"/>
    </row>
    <row r="19" customFormat="false" ht="38.25" hidden="false" customHeight="true" outlineLevel="0" collapsed="false">
      <c r="A19" s="128" t="s">
        <v>213</v>
      </c>
      <c r="B19" s="104" t="s">
        <v>214</v>
      </c>
      <c r="C19" s="105"/>
      <c r="D19" s="105"/>
      <c r="E19" s="102" t="s">
        <v>155</v>
      </c>
      <c r="F19" s="103"/>
      <c r="G19" s="102" t="n">
        <v>10</v>
      </c>
      <c r="H19" s="87" t="n">
        <f aca="false">F19*G19</f>
        <v>0</v>
      </c>
      <c r="I19" s="87" t="n">
        <f aca="false">H19*0.2</f>
        <v>0</v>
      </c>
      <c r="J19" s="87" t="n">
        <f aca="false">H19*1.2</f>
        <v>0</v>
      </c>
    </row>
    <row r="20" s="1" customFormat="true" ht="27.75" hidden="false" customHeight="true" outlineLevel="0" collapsed="false">
      <c r="A20" s="91"/>
      <c r="B20" s="92"/>
      <c r="C20" s="129" t="s">
        <v>102</v>
      </c>
      <c r="D20" s="129"/>
      <c r="E20" s="129"/>
      <c r="F20" s="129"/>
      <c r="G20" s="129"/>
      <c r="H20" s="94" t="n">
        <f aca="false">SUM(H11:H19)</f>
        <v>0</v>
      </c>
      <c r="I20" s="94" t="n">
        <f aca="false">SUM(I11:I19)</f>
        <v>0</v>
      </c>
      <c r="J20" s="94" t="n">
        <f aca="false">SUM(J11:J19)</f>
        <v>0</v>
      </c>
    </row>
    <row r="21" customFormat="false" ht="18" hidden="false" customHeight="true" outlineLevel="0" collapsed="false">
      <c r="A21" s="130"/>
      <c r="B21" s="96"/>
    </row>
    <row r="22" s="131" customFormat="true" ht="33" hidden="false" customHeight="true" outlineLevel="0" collapsed="false">
      <c r="A22" s="107" t="s">
        <v>215</v>
      </c>
      <c r="B22" s="107"/>
      <c r="C22" s="107"/>
      <c r="D22" s="107"/>
      <c r="E22" s="107"/>
      <c r="F22" s="107"/>
      <c r="G22" s="107"/>
      <c r="H22" s="107"/>
      <c r="I22" s="107"/>
      <c r="J22" s="107"/>
      <c r="K22" s="62"/>
      <c r="L22" s="62"/>
      <c r="M22" s="108"/>
      <c r="N22" s="108"/>
      <c r="O22" s="62"/>
      <c r="P22" s="62"/>
      <c r="Q22" s="62"/>
      <c r="W22" s="132"/>
      <c r="X22" s="132"/>
      <c r="Y22" s="132"/>
      <c r="Z22" s="132"/>
      <c r="AA22" s="132"/>
      <c r="AB22" s="132"/>
      <c r="AC22" s="132"/>
      <c r="AD22" s="132"/>
      <c r="AE22" s="132"/>
      <c r="AF22" s="132"/>
      <c r="AG22" s="132"/>
      <c r="AH22" s="132"/>
      <c r="AI22" s="132"/>
      <c r="AJ22" s="132"/>
      <c r="AK22" s="132"/>
      <c r="AL22" s="132"/>
    </row>
    <row r="23" s="131" customFormat="true" ht="33" hidden="false" customHeight="true" outlineLevel="0" collapsed="false">
      <c r="A23" s="109"/>
      <c r="B23" s="109"/>
      <c r="C23" s="109"/>
      <c r="D23" s="109"/>
      <c r="E23" s="109"/>
      <c r="F23" s="109"/>
      <c r="G23" s="109"/>
      <c r="H23" s="110" t="s">
        <v>73</v>
      </c>
      <c r="I23" s="110" t="s">
        <v>189</v>
      </c>
      <c r="J23" s="110" t="s">
        <v>75</v>
      </c>
      <c r="K23" s="62"/>
      <c r="L23" s="62"/>
      <c r="M23" s="108"/>
      <c r="N23" s="108"/>
      <c r="O23" s="62"/>
      <c r="P23" s="62"/>
      <c r="Q23" s="62"/>
      <c r="W23" s="132"/>
      <c r="X23" s="132"/>
      <c r="Y23" s="132"/>
      <c r="Z23" s="132"/>
      <c r="AA23" s="132"/>
      <c r="AB23" s="132"/>
      <c r="AC23" s="132"/>
      <c r="AD23" s="132"/>
      <c r="AE23" s="132"/>
      <c r="AF23" s="132"/>
      <c r="AG23" s="132"/>
      <c r="AH23" s="132"/>
      <c r="AI23" s="132"/>
      <c r="AJ23" s="132"/>
      <c r="AK23" s="132"/>
      <c r="AL23" s="132"/>
    </row>
    <row r="24" s="131" customFormat="true" ht="24.75" hidden="false" customHeight="true" outlineLevel="0" collapsed="false">
      <c r="A24" s="111" t="s">
        <v>216</v>
      </c>
      <c r="B24" s="111"/>
      <c r="C24" s="111"/>
      <c r="D24" s="111"/>
      <c r="E24" s="111"/>
      <c r="F24" s="111"/>
      <c r="G24" s="111"/>
      <c r="H24" s="112" t="n">
        <f aca="false">H20</f>
        <v>0</v>
      </c>
      <c r="I24" s="112" t="n">
        <f aca="false">I20</f>
        <v>0</v>
      </c>
      <c r="J24" s="112" t="n">
        <f aca="false">J20</f>
        <v>0</v>
      </c>
      <c r="K24" s="62"/>
      <c r="L24" s="62"/>
      <c r="M24" s="62"/>
      <c r="N24" s="62"/>
      <c r="O24" s="62"/>
      <c r="P24" s="62"/>
      <c r="Q24" s="62"/>
      <c r="R24" s="62"/>
      <c r="S24" s="62"/>
    </row>
    <row r="1048576" customFormat="false" ht="12.75" hidden="false" customHeight="true" outlineLevel="0" collapsed="false"/>
  </sheetData>
  <sheetProtection sheet="true" password="ca4c" objects="true" scenarios="true"/>
  <mergeCells count="22">
    <mergeCell ref="A1:J1"/>
    <mergeCell ref="A2:B2"/>
    <mergeCell ref="C2:J2"/>
    <mergeCell ref="A3:J3"/>
    <mergeCell ref="A5:J5"/>
    <mergeCell ref="A7:J7"/>
    <mergeCell ref="B8:J8"/>
    <mergeCell ref="A9:J9"/>
    <mergeCell ref="C10:D10"/>
    <mergeCell ref="C11:D11"/>
    <mergeCell ref="C12:D12"/>
    <mergeCell ref="C13:D13"/>
    <mergeCell ref="C14:D14"/>
    <mergeCell ref="C15:D15"/>
    <mergeCell ref="C16:D16"/>
    <mergeCell ref="C17:D17"/>
    <mergeCell ref="C18:D18"/>
    <mergeCell ref="C19:D19"/>
    <mergeCell ref="C20:G20"/>
    <mergeCell ref="A22:J22"/>
    <mergeCell ref="A23:G23"/>
    <mergeCell ref="A24:G24"/>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Roman,Normal"&amp;12&amp;A</oddHeader>
    <oddFooter>&amp;C&amp;"Times New Roman,Normal"&amp;12Page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27"/>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F21" activeCellId="0" sqref="F21"/>
    </sheetView>
  </sheetViews>
  <sheetFormatPr defaultColWidth="10.8671875" defaultRowHeight="12.75" zeroHeight="false" outlineLevelRow="0" outlineLevelCol="0"/>
  <cols>
    <col collapsed="false" customWidth="true" hidden="false" outlineLevel="0" max="1" min="1" style="68" width="12.29"/>
    <col collapsed="false" customWidth="true" hidden="false" outlineLevel="0" max="2" min="2" style="68" width="65.57"/>
    <col collapsed="false" customWidth="true" hidden="false" outlineLevel="0" max="8" min="3" style="68" width="23.28"/>
    <col collapsed="false" customWidth="true" hidden="false" outlineLevel="0" max="9" min="9" style="1" width="13.7"/>
    <col collapsed="false" customWidth="true" hidden="false" outlineLevel="0" max="10" min="10" style="68" width="23.28"/>
    <col collapsed="false" customWidth="true" hidden="false" outlineLevel="0" max="11" min="11" style="68" width="29.42"/>
    <col collapsed="false" customWidth="true" hidden="false" outlineLevel="0" max="12" min="12" style="68" width="38.7"/>
    <col collapsed="false" customWidth="false" hidden="false" outlineLevel="0" max="1024" min="13" style="1" width="10.85"/>
  </cols>
  <sheetData>
    <row r="1" s="15" customFormat="true" ht="31.5" hidden="false" customHeight="true" outlineLevel="0" collapsed="false">
      <c r="A1" s="14" t="s">
        <v>217</v>
      </c>
      <c r="B1" s="14"/>
      <c r="C1" s="14"/>
      <c r="D1" s="14"/>
      <c r="E1" s="14"/>
      <c r="F1" s="14"/>
      <c r="G1" s="14"/>
      <c r="H1" s="14"/>
      <c r="I1" s="14"/>
      <c r="J1" s="14"/>
      <c r="AMI1" s="69"/>
      <c r="AMJ1" s="1"/>
    </row>
    <row r="2" s="15" customFormat="true" ht="31.5" hidden="false" customHeight="true" outlineLevel="0" collapsed="false">
      <c r="A2" s="70" t="s">
        <v>8</v>
      </c>
      <c r="B2" s="70"/>
      <c r="C2" s="18" t="n">
        <f aca="false">INSTRUCTIONS!A21</f>
        <v>0</v>
      </c>
      <c r="D2" s="18"/>
      <c r="E2" s="18"/>
      <c r="F2" s="18"/>
      <c r="G2" s="18"/>
      <c r="H2" s="18"/>
      <c r="I2" s="18"/>
      <c r="J2" s="18"/>
      <c r="AMI2" s="69"/>
      <c r="AMJ2" s="1"/>
    </row>
    <row r="3" customFormat="false" ht="84.75" hidden="false" customHeight="true" outlineLevel="0" collapsed="false">
      <c r="A3" s="19" t="s">
        <v>9</v>
      </c>
      <c r="B3" s="19"/>
      <c r="C3" s="19"/>
      <c r="D3" s="19"/>
      <c r="E3" s="19"/>
      <c r="F3" s="19"/>
      <c r="G3" s="19"/>
      <c r="H3" s="19"/>
      <c r="I3" s="19"/>
      <c r="J3" s="19"/>
      <c r="K3" s="71"/>
      <c r="L3" s="133"/>
      <c r="M3" s="96"/>
      <c r="N3" s="96"/>
    </row>
    <row r="4" customFormat="false" ht="31.5" hidden="false" customHeight="true" outlineLevel="0" collapsed="false">
      <c r="B4" s="72"/>
      <c r="C4" s="73"/>
      <c r="D4" s="73"/>
      <c r="E4" s="73"/>
      <c r="F4" s="73"/>
      <c r="G4" s="73"/>
      <c r="H4" s="73"/>
      <c r="I4" s="72"/>
      <c r="J4" s="72"/>
      <c r="K4" s="71"/>
      <c r="L4" s="133"/>
      <c r="M4" s="96"/>
      <c r="N4" s="96"/>
    </row>
    <row r="5" customFormat="false" ht="41.25" hidden="false" customHeight="true" outlineLevel="0" collapsed="false">
      <c r="A5" s="74" t="s">
        <v>10</v>
      </c>
      <c r="B5" s="74"/>
      <c r="C5" s="74"/>
      <c r="D5" s="74"/>
      <c r="E5" s="74"/>
      <c r="F5" s="74"/>
      <c r="G5" s="74"/>
      <c r="H5" s="74"/>
      <c r="I5" s="74"/>
      <c r="J5" s="74"/>
      <c r="K5" s="71"/>
      <c r="L5" s="133"/>
      <c r="M5" s="96"/>
      <c r="N5" s="96"/>
    </row>
    <row r="6" customFormat="false" ht="31.5" hidden="false" customHeight="true" outlineLevel="0" collapsed="false">
      <c r="A6" s="75"/>
      <c r="B6" s="75"/>
      <c r="C6" s="75"/>
      <c r="D6" s="75"/>
      <c r="E6" s="75"/>
      <c r="F6" s="75"/>
      <c r="G6" s="75"/>
      <c r="H6" s="75"/>
      <c r="I6" s="75"/>
      <c r="J6" s="75"/>
      <c r="K6" s="71"/>
      <c r="L6" s="133"/>
      <c r="M6" s="96"/>
      <c r="N6" s="96"/>
    </row>
    <row r="7" customFormat="false" ht="33.75" hidden="false" customHeight="true" outlineLevel="0" collapsed="false">
      <c r="A7" s="134" t="s">
        <v>218</v>
      </c>
      <c r="B7" s="134"/>
      <c r="C7" s="134"/>
      <c r="D7" s="134"/>
      <c r="E7" s="134"/>
      <c r="F7" s="134"/>
      <c r="G7" s="134"/>
      <c r="H7" s="134"/>
      <c r="I7" s="134"/>
      <c r="J7" s="134"/>
      <c r="K7" s="71"/>
      <c r="L7" s="133"/>
      <c r="M7" s="96"/>
      <c r="N7" s="96"/>
    </row>
    <row r="8" customFormat="false" ht="66" hidden="false" customHeight="true" outlineLevel="0" collapsed="false">
      <c r="A8" s="78"/>
      <c r="B8" s="78" t="s">
        <v>13</v>
      </c>
      <c r="C8" s="78" t="s">
        <v>14</v>
      </c>
      <c r="D8" s="78"/>
      <c r="E8" s="78" t="s">
        <v>15</v>
      </c>
      <c r="F8" s="30" t="s">
        <v>82</v>
      </c>
      <c r="G8" s="78" t="s">
        <v>17</v>
      </c>
      <c r="H8" s="29" t="s">
        <v>18</v>
      </c>
      <c r="I8" s="30" t="s">
        <v>19</v>
      </c>
      <c r="J8" s="29" t="s">
        <v>20</v>
      </c>
      <c r="K8" s="71"/>
      <c r="L8" s="133"/>
    </row>
    <row r="9" customFormat="false" ht="28.5" hidden="false" customHeight="true" outlineLevel="0" collapsed="false">
      <c r="A9" s="135" t="s">
        <v>219</v>
      </c>
      <c r="B9" s="80" t="s">
        <v>220</v>
      </c>
      <c r="C9" s="80"/>
      <c r="D9" s="80"/>
      <c r="E9" s="80"/>
      <c r="F9" s="80"/>
      <c r="G9" s="80"/>
      <c r="H9" s="80"/>
      <c r="I9" s="80"/>
      <c r="J9" s="80"/>
      <c r="K9" s="136"/>
      <c r="L9" s="137"/>
    </row>
    <row r="10" customFormat="false" ht="28.5" hidden="false" customHeight="true" outlineLevel="0" collapsed="false">
      <c r="A10" s="138" t="s">
        <v>23</v>
      </c>
      <c r="B10" s="138"/>
      <c r="C10" s="138"/>
      <c r="D10" s="138"/>
      <c r="E10" s="138"/>
      <c r="F10" s="138"/>
      <c r="G10" s="138"/>
      <c r="H10" s="138"/>
      <c r="I10" s="138"/>
      <c r="J10" s="138"/>
      <c r="K10" s="137"/>
      <c r="L10" s="137"/>
    </row>
    <row r="11" customFormat="false" ht="38.25" hidden="false" customHeight="true" outlineLevel="0" collapsed="false">
      <c r="A11" s="100" t="s">
        <v>221</v>
      </c>
      <c r="B11" s="101" t="s">
        <v>222</v>
      </c>
      <c r="C11" s="90"/>
      <c r="D11" s="90"/>
      <c r="E11" s="139" t="s">
        <v>87</v>
      </c>
      <c r="F11" s="140"/>
      <c r="G11" s="139" t="n">
        <v>3</v>
      </c>
      <c r="H11" s="44" t="n">
        <f aca="false">F11*G11</f>
        <v>0</v>
      </c>
      <c r="I11" s="44" t="n">
        <f aca="false">H11*0.2</f>
        <v>0</v>
      </c>
      <c r="J11" s="44" t="n">
        <f aca="false">H11*1.2</f>
        <v>0</v>
      </c>
      <c r="K11" s="137"/>
      <c r="L11" s="137"/>
    </row>
    <row r="12" customFormat="false" ht="38.25" hidden="false" customHeight="true" outlineLevel="0" collapsed="false">
      <c r="A12" s="100" t="s">
        <v>223</v>
      </c>
      <c r="B12" s="101" t="s">
        <v>224</v>
      </c>
      <c r="C12" s="90"/>
      <c r="D12" s="90"/>
      <c r="E12" s="139" t="s">
        <v>87</v>
      </c>
      <c r="F12" s="140"/>
      <c r="G12" s="139" t="n">
        <v>1</v>
      </c>
      <c r="H12" s="44" t="n">
        <f aca="false">F12*G12</f>
        <v>0</v>
      </c>
      <c r="I12" s="44" t="n">
        <f aca="false">H12*0.2</f>
        <v>0</v>
      </c>
      <c r="J12" s="44" t="n">
        <f aca="false">H12*1.2</f>
        <v>0</v>
      </c>
      <c r="K12" s="137"/>
      <c r="L12" s="137"/>
    </row>
    <row r="13" customFormat="false" ht="38.25" hidden="false" customHeight="true" outlineLevel="0" collapsed="false">
      <c r="A13" s="100" t="s">
        <v>225</v>
      </c>
      <c r="B13" s="101" t="s">
        <v>226</v>
      </c>
      <c r="C13" s="90"/>
      <c r="D13" s="90"/>
      <c r="E13" s="139" t="s">
        <v>87</v>
      </c>
      <c r="F13" s="140"/>
      <c r="G13" s="139" t="n">
        <v>3</v>
      </c>
      <c r="H13" s="44" t="n">
        <f aca="false">F13*G13</f>
        <v>0</v>
      </c>
      <c r="I13" s="44" t="n">
        <f aca="false">H13*0.2</f>
        <v>0</v>
      </c>
      <c r="J13" s="44" t="n">
        <f aca="false">H13*1.2</f>
        <v>0</v>
      </c>
      <c r="K13" s="137"/>
      <c r="L13" s="137"/>
    </row>
    <row r="14" customFormat="false" ht="38.25" hidden="false" customHeight="true" outlineLevel="0" collapsed="false">
      <c r="A14" s="100" t="s">
        <v>227</v>
      </c>
      <c r="B14" s="101" t="s">
        <v>228</v>
      </c>
      <c r="C14" s="90"/>
      <c r="D14" s="90"/>
      <c r="E14" s="139" t="s">
        <v>87</v>
      </c>
      <c r="F14" s="140"/>
      <c r="G14" s="139" t="n">
        <v>1</v>
      </c>
      <c r="H14" s="44" t="n">
        <f aca="false">F14*G14</f>
        <v>0</v>
      </c>
      <c r="I14" s="44" t="n">
        <f aca="false">H14*0.2</f>
        <v>0</v>
      </c>
      <c r="J14" s="44" t="n">
        <f aca="false">H14*1.2</f>
        <v>0</v>
      </c>
      <c r="K14" s="137"/>
      <c r="L14" s="137"/>
    </row>
    <row r="15" customFormat="false" ht="38.25" hidden="false" customHeight="true" outlineLevel="0" collapsed="false">
      <c r="A15" s="100" t="s">
        <v>229</v>
      </c>
      <c r="B15" s="101" t="s">
        <v>230</v>
      </c>
      <c r="C15" s="90"/>
      <c r="D15" s="90"/>
      <c r="E15" s="139" t="s">
        <v>87</v>
      </c>
      <c r="F15" s="140"/>
      <c r="G15" s="139" t="n">
        <v>1</v>
      </c>
      <c r="H15" s="44" t="n">
        <f aca="false">F15*G15</f>
        <v>0</v>
      </c>
      <c r="I15" s="44" t="n">
        <f aca="false">H15*0.2</f>
        <v>0</v>
      </c>
      <c r="J15" s="44" t="n">
        <f aca="false">H15*1.2</f>
        <v>0</v>
      </c>
      <c r="K15" s="137"/>
      <c r="L15" s="137"/>
    </row>
    <row r="16" customFormat="false" ht="38.25" hidden="false" customHeight="true" outlineLevel="0" collapsed="false">
      <c r="A16" s="100" t="s">
        <v>231</v>
      </c>
      <c r="B16" s="101" t="s">
        <v>232</v>
      </c>
      <c r="C16" s="90"/>
      <c r="D16" s="90"/>
      <c r="E16" s="139" t="s">
        <v>87</v>
      </c>
      <c r="F16" s="140"/>
      <c r="G16" s="139" t="n">
        <v>1</v>
      </c>
      <c r="H16" s="44" t="n">
        <f aca="false">F16*G16</f>
        <v>0</v>
      </c>
      <c r="I16" s="44" t="n">
        <f aca="false">H16*0.2</f>
        <v>0</v>
      </c>
      <c r="J16" s="44" t="n">
        <f aca="false">H16*1.2</f>
        <v>0</v>
      </c>
    </row>
    <row r="17" customFormat="false" ht="38.25" hidden="false" customHeight="true" outlineLevel="0" collapsed="false">
      <c r="A17" s="100" t="s">
        <v>233</v>
      </c>
      <c r="B17" s="101" t="s">
        <v>234</v>
      </c>
      <c r="C17" s="90"/>
      <c r="D17" s="90"/>
      <c r="E17" s="139" t="s">
        <v>87</v>
      </c>
      <c r="F17" s="140"/>
      <c r="G17" s="139" t="n">
        <v>1</v>
      </c>
      <c r="H17" s="44" t="n">
        <f aca="false">F17*G17</f>
        <v>0</v>
      </c>
      <c r="I17" s="44" t="n">
        <f aca="false">H17*0.2</f>
        <v>0</v>
      </c>
      <c r="J17" s="44" t="n">
        <f aca="false">H17*1.2</f>
        <v>0</v>
      </c>
    </row>
    <row r="18" customFormat="false" ht="50.25" hidden="false" customHeight="true" outlineLevel="0" collapsed="false">
      <c r="A18" s="100" t="s">
        <v>235</v>
      </c>
      <c r="B18" s="101" t="s">
        <v>236</v>
      </c>
      <c r="C18" s="90"/>
      <c r="D18" s="90"/>
      <c r="E18" s="139" t="s">
        <v>87</v>
      </c>
      <c r="F18" s="140"/>
      <c r="G18" s="139" t="n">
        <v>1</v>
      </c>
      <c r="H18" s="44" t="n">
        <f aca="false">F18*G18</f>
        <v>0</v>
      </c>
      <c r="I18" s="44" t="n">
        <f aca="false">H18*0.2</f>
        <v>0</v>
      </c>
      <c r="J18" s="44" t="n">
        <f aca="false">H18*1.2</f>
        <v>0</v>
      </c>
    </row>
    <row r="19" customFormat="false" ht="50.25" hidden="false" customHeight="true" outlineLevel="0" collapsed="false">
      <c r="A19" s="100" t="s">
        <v>237</v>
      </c>
      <c r="B19" s="101" t="s">
        <v>238</v>
      </c>
      <c r="C19" s="90"/>
      <c r="D19" s="90"/>
      <c r="E19" s="139" t="s">
        <v>87</v>
      </c>
      <c r="F19" s="140"/>
      <c r="G19" s="139" t="n">
        <v>12</v>
      </c>
      <c r="H19" s="44" t="n">
        <f aca="false">F19*G19</f>
        <v>0</v>
      </c>
      <c r="I19" s="44" t="n">
        <f aca="false">H19*0.2</f>
        <v>0</v>
      </c>
      <c r="J19" s="44" t="n">
        <f aca="false">H19*1.2</f>
        <v>0</v>
      </c>
    </row>
    <row r="20" customFormat="false" ht="50.25" hidden="false" customHeight="true" outlineLevel="0" collapsed="false">
      <c r="A20" s="100" t="s">
        <v>239</v>
      </c>
      <c r="B20" s="101" t="s">
        <v>240</v>
      </c>
      <c r="C20" s="90"/>
      <c r="D20" s="90"/>
      <c r="E20" s="139" t="s">
        <v>87</v>
      </c>
      <c r="F20" s="140"/>
      <c r="G20" s="139" t="n">
        <v>12</v>
      </c>
      <c r="H20" s="44" t="n">
        <f aca="false">F20*G20</f>
        <v>0</v>
      </c>
      <c r="I20" s="44" t="n">
        <f aca="false">H20*0.2</f>
        <v>0</v>
      </c>
      <c r="J20" s="44" t="n">
        <f aca="false">H20*1.2</f>
        <v>0</v>
      </c>
    </row>
    <row r="21" customFormat="false" ht="50.25" hidden="false" customHeight="true" outlineLevel="0" collapsed="false">
      <c r="A21" s="100" t="s">
        <v>241</v>
      </c>
      <c r="B21" s="101" t="s">
        <v>242</v>
      </c>
      <c r="C21" s="90"/>
      <c r="D21" s="90"/>
      <c r="E21" s="139" t="s">
        <v>87</v>
      </c>
      <c r="F21" s="140"/>
      <c r="G21" s="139" t="n">
        <v>12</v>
      </c>
      <c r="H21" s="44" t="n">
        <f aca="false">F21*G21</f>
        <v>0</v>
      </c>
      <c r="I21" s="44" t="n">
        <f aca="false">H21*0.2</f>
        <v>0</v>
      </c>
      <c r="J21" s="44" t="n">
        <f aca="false">H21*1.2</f>
        <v>0</v>
      </c>
    </row>
    <row r="22" customFormat="false" ht="38.25" hidden="false" customHeight="true" outlineLevel="0" collapsed="false">
      <c r="A22" s="100" t="s">
        <v>243</v>
      </c>
      <c r="B22" s="101" t="s">
        <v>244</v>
      </c>
      <c r="C22" s="90"/>
      <c r="D22" s="90"/>
      <c r="E22" s="139" t="s">
        <v>87</v>
      </c>
      <c r="F22" s="140"/>
      <c r="G22" s="139" t="n">
        <v>2</v>
      </c>
      <c r="H22" s="44" t="n">
        <f aca="false">F22*G22</f>
        <v>0</v>
      </c>
      <c r="I22" s="44" t="n">
        <f aca="false">H22*0.2</f>
        <v>0</v>
      </c>
      <c r="J22" s="44" t="n">
        <f aca="false">H22*1.2</f>
        <v>0</v>
      </c>
    </row>
    <row r="23" s="1" customFormat="true" ht="27.75" hidden="false" customHeight="true" outlineLevel="0" collapsed="false">
      <c r="A23" s="91"/>
      <c r="B23" s="92"/>
      <c r="C23" s="141" t="s">
        <v>245</v>
      </c>
      <c r="D23" s="141"/>
      <c r="E23" s="141"/>
      <c r="F23" s="141"/>
      <c r="G23" s="141"/>
      <c r="H23" s="94" t="n">
        <f aca="false">SUM(H11:H22)</f>
        <v>0</v>
      </c>
      <c r="I23" s="94" t="n">
        <f aca="false">SUM(I11:I22)</f>
        <v>0</v>
      </c>
      <c r="J23" s="94" t="n">
        <f aca="false">SUM(J11:J22)</f>
        <v>0</v>
      </c>
    </row>
    <row r="24" s="1" customFormat="true" ht="24" hidden="false" customHeight="true" outlineLevel="0" collapsed="false">
      <c r="A24" s="91"/>
      <c r="B24" s="95"/>
      <c r="C24" s="96"/>
      <c r="D24" s="96"/>
      <c r="E24" s="96"/>
      <c r="F24" s="96"/>
      <c r="G24" s="96"/>
      <c r="H24" s="96"/>
      <c r="I24" s="96"/>
      <c r="J24" s="96"/>
    </row>
    <row r="25" s="11" customFormat="true" ht="33" hidden="false" customHeight="true" outlineLevel="0" collapsed="false">
      <c r="A25" s="55" t="s">
        <v>246</v>
      </c>
      <c r="B25" s="55"/>
      <c r="C25" s="55"/>
      <c r="D25" s="55"/>
      <c r="E25" s="55"/>
      <c r="F25" s="55"/>
      <c r="G25" s="55"/>
      <c r="H25" s="55"/>
      <c r="I25" s="55"/>
      <c r="J25" s="55"/>
      <c r="M25" s="31"/>
      <c r="N25" s="31"/>
      <c r="W25" s="31"/>
      <c r="X25" s="31"/>
      <c r="Y25" s="31"/>
      <c r="Z25" s="31"/>
      <c r="AA25" s="31"/>
      <c r="AB25" s="31"/>
      <c r="AC25" s="31"/>
      <c r="AD25" s="31"/>
      <c r="AE25" s="31"/>
      <c r="AF25" s="31"/>
      <c r="AG25" s="31"/>
      <c r="AH25" s="31"/>
      <c r="AI25" s="31"/>
      <c r="AJ25" s="31"/>
      <c r="AK25" s="31"/>
      <c r="AL25" s="31"/>
    </row>
    <row r="26" s="11" customFormat="true" ht="33" hidden="false" customHeight="true" outlineLevel="0" collapsed="false">
      <c r="A26" s="56"/>
      <c r="B26" s="56"/>
      <c r="C26" s="56"/>
      <c r="D26" s="56"/>
      <c r="E26" s="56"/>
      <c r="F26" s="56"/>
      <c r="G26" s="56"/>
      <c r="H26" s="57" t="s">
        <v>73</v>
      </c>
      <c r="I26" s="57" t="s">
        <v>74</v>
      </c>
      <c r="J26" s="57" t="s">
        <v>75</v>
      </c>
      <c r="M26" s="31"/>
      <c r="N26" s="31"/>
      <c r="W26" s="31"/>
      <c r="X26" s="31"/>
      <c r="Y26" s="31"/>
      <c r="Z26" s="31"/>
      <c r="AA26" s="31"/>
      <c r="AB26" s="31"/>
      <c r="AC26" s="31"/>
      <c r="AD26" s="31"/>
      <c r="AE26" s="31"/>
      <c r="AF26" s="31"/>
      <c r="AG26" s="31"/>
      <c r="AH26" s="31"/>
      <c r="AI26" s="31"/>
      <c r="AJ26" s="31"/>
      <c r="AK26" s="31"/>
      <c r="AL26" s="31"/>
    </row>
    <row r="27" s="11" customFormat="true" ht="26.25" hidden="false" customHeight="true" outlineLevel="0" collapsed="false">
      <c r="A27" s="142" t="s">
        <v>247</v>
      </c>
      <c r="B27" s="142"/>
      <c r="C27" s="142"/>
      <c r="D27" s="142"/>
      <c r="E27" s="142"/>
      <c r="F27" s="142"/>
      <c r="G27" s="142"/>
      <c r="H27" s="59" t="n">
        <f aca="false">H23</f>
        <v>0</v>
      </c>
      <c r="I27" s="59" t="n">
        <f aca="false">I23</f>
        <v>0</v>
      </c>
      <c r="J27" s="59" t="n">
        <f aca="false">J23</f>
        <v>0</v>
      </c>
      <c r="M27" s="31"/>
      <c r="N27" s="31"/>
      <c r="W27" s="31"/>
      <c r="X27" s="31"/>
      <c r="Y27" s="31"/>
      <c r="Z27" s="31"/>
      <c r="AA27" s="31"/>
      <c r="AB27" s="31"/>
      <c r="AC27" s="31"/>
      <c r="AD27" s="31"/>
      <c r="AE27" s="31"/>
      <c r="AF27" s="31"/>
      <c r="AG27" s="31"/>
      <c r="AH27" s="31"/>
      <c r="AI27" s="31"/>
      <c r="AJ27" s="31"/>
      <c r="AK27" s="31"/>
      <c r="AL27" s="31"/>
    </row>
  </sheetData>
  <sheetProtection sheet="true" password="ca4c" objects="true" scenarios="true"/>
  <mergeCells count="25">
    <mergeCell ref="A1:J1"/>
    <mergeCell ref="A2:B2"/>
    <mergeCell ref="C2:J2"/>
    <mergeCell ref="A3:J3"/>
    <mergeCell ref="A5:J5"/>
    <mergeCell ref="A7:J7"/>
    <mergeCell ref="C8:D8"/>
    <mergeCell ref="B9:J9"/>
    <mergeCell ref="A10:J10"/>
    <mergeCell ref="C11:D11"/>
    <mergeCell ref="C12:D12"/>
    <mergeCell ref="C13:D13"/>
    <mergeCell ref="C14:D14"/>
    <mergeCell ref="C15:D15"/>
    <mergeCell ref="C16:D16"/>
    <mergeCell ref="C17:D17"/>
    <mergeCell ref="C18:D18"/>
    <mergeCell ref="C19:D19"/>
    <mergeCell ref="C20:D20"/>
    <mergeCell ref="C21:D21"/>
    <mergeCell ref="C22:D22"/>
    <mergeCell ref="C23:G23"/>
    <mergeCell ref="A25:J25"/>
    <mergeCell ref="A26:G26"/>
    <mergeCell ref="A27:G27"/>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J139"/>
  <sheetViews>
    <sheetView showFormulas="false" showGridLines="true" showRowColHeaders="true" showZeros="true" rightToLeft="false" tabSelected="true" showOutlineSymbols="true" defaultGridColor="true" view="normal" topLeftCell="A124" colorId="64" zoomScale="115" zoomScaleNormal="115" zoomScalePageLayoutView="100" workbookViewId="0">
      <selection pane="topLeft" activeCell="B138" activeCellId="0" sqref="B138"/>
    </sheetView>
  </sheetViews>
  <sheetFormatPr defaultColWidth="10.8671875" defaultRowHeight="12.75" zeroHeight="false" outlineLevelRow="0" outlineLevelCol="0"/>
  <cols>
    <col collapsed="false" customWidth="true" hidden="false" outlineLevel="0" max="1" min="1" style="68" width="11.99"/>
    <col collapsed="false" customWidth="true" hidden="false" outlineLevel="0" max="2" min="2" style="68" width="62.57"/>
    <col collapsed="false" customWidth="true" hidden="false" outlineLevel="0" max="8" min="3" style="68" width="19.85"/>
    <col collapsed="false" customWidth="true" hidden="false" outlineLevel="0" max="9" min="9" style="1" width="12.42"/>
    <col collapsed="false" customWidth="true" hidden="false" outlineLevel="0" max="10" min="10" style="68" width="22.7"/>
    <col collapsed="false" customWidth="true" hidden="false" outlineLevel="0" max="11" min="11" style="68" width="27.42"/>
    <col collapsed="false" customWidth="false" hidden="false" outlineLevel="0" max="1024" min="12" style="1" width="10.85"/>
  </cols>
  <sheetData>
    <row r="1" s="15" customFormat="true" ht="31.5" hidden="false" customHeight="true" outlineLevel="0" collapsed="false">
      <c r="A1" s="14" t="s">
        <v>248</v>
      </c>
      <c r="B1" s="14"/>
      <c r="C1" s="14"/>
      <c r="D1" s="14"/>
      <c r="E1" s="14"/>
      <c r="F1" s="14"/>
      <c r="G1" s="14"/>
      <c r="H1" s="14"/>
      <c r="I1" s="14"/>
      <c r="J1" s="14"/>
      <c r="AMI1" s="69"/>
      <c r="AMJ1" s="1"/>
    </row>
    <row r="2" s="15" customFormat="true" ht="31.5" hidden="false" customHeight="true" outlineLevel="0" collapsed="false">
      <c r="A2" s="70" t="s">
        <v>8</v>
      </c>
      <c r="B2" s="70"/>
      <c r="C2" s="18" t="n">
        <f aca="false">INSTRUCTIONS!A21</f>
        <v>0</v>
      </c>
      <c r="D2" s="18"/>
      <c r="E2" s="18"/>
      <c r="F2" s="18"/>
      <c r="G2" s="18"/>
      <c r="H2" s="18"/>
      <c r="I2" s="18"/>
      <c r="J2" s="18"/>
      <c r="AMI2" s="69"/>
      <c r="AMJ2" s="1"/>
    </row>
    <row r="3" customFormat="false" ht="27.75" hidden="false" customHeight="true" outlineLevel="0" collapsed="false">
      <c r="B3" s="72"/>
      <c r="C3" s="73"/>
      <c r="D3" s="73"/>
      <c r="E3" s="73"/>
      <c r="F3" s="73"/>
      <c r="G3" s="73"/>
      <c r="H3" s="73"/>
      <c r="I3" s="72"/>
      <c r="J3" s="72"/>
      <c r="K3" s="72"/>
    </row>
    <row r="4" customFormat="false" ht="84.75" hidden="false" customHeight="true" outlineLevel="0" collapsed="false">
      <c r="A4" s="19" t="s">
        <v>9</v>
      </c>
      <c r="B4" s="19"/>
      <c r="C4" s="19"/>
      <c r="D4" s="19"/>
      <c r="E4" s="19"/>
      <c r="F4" s="19"/>
      <c r="G4" s="19"/>
      <c r="H4" s="19"/>
      <c r="I4" s="19"/>
      <c r="J4" s="19"/>
      <c r="K4" s="71"/>
    </row>
    <row r="5" customFormat="false" ht="27.75" hidden="false" customHeight="true" outlineLevel="0" collapsed="false">
      <c r="B5" s="72"/>
      <c r="C5" s="73"/>
      <c r="D5" s="73"/>
      <c r="E5" s="73"/>
      <c r="F5" s="73"/>
      <c r="G5" s="73"/>
      <c r="H5" s="73"/>
      <c r="I5" s="72"/>
      <c r="J5" s="72"/>
      <c r="K5" s="72"/>
    </row>
    <row r="6" customFormat="false" ht="41.25" hidden="false" customHeight="true" outlineLevel="0" collapsed="false">
      <c r="A6" s="74" t="s">
        <v>10</v>
      </c>
      <c r="B6" s="74"/>
      <c r="C6" s="74"/>
      <c r="D6" s="74"/>
      <c r="E6" s="74"/>
      <c r="F6" s="74"/>
      <c r="G6" s="74"/>
      <c r="H6" s="74"/>
      <c r="I6" s="74"/>
      <c r="J6" s="74"/>
      <c r="K6" s="143"/>
    </row>
    <row r="7" customFormat="false" ht="27.75" hidden="false" customHeight="true" outlineLevel="0" collapsed="false">
      <c r="A7" s="75"/>
      <c r="B7" s="75"/>
      <c r="C7" s="75"/>
      <c r="D7" s="75"/>
      <c r="E7" s="75"/>
      <c r="F7" s="75"/>
      <c r="G7" s="75"/>
      <c r="H7" s="75"/>
      <c r="I7" s="75"/>
      <c r="J7" s="75"/>
      <c r="K7" s="143"/>
    </row>
    <row r="8" customFormat="false" ht="33.75" hidden="false" customHeight="true" outlineLevel="0" collapsed="false">
      <c r="A8" s="134" t="s">
        <v>249</v>
      </c>
      <c r="B8" s="134"/>
      <c r="C8" s="134"/>
      <c r="D8" s="134"/>
      <c r="E8" s="134"/>
      <c r="F8" s="134"/>
      <c r="G8" s="134"/>
      <c r="H8" s="134"/>
      <c r="I8" s="134"/>
      <c r="J8" s="134"/>
      <c r="K8" s="144"/>
    </row>
    <row r="9" customFormat="false" ht="53.25" hidden="false" customHeight="true" outlineLevel="0" collapsed="false">
      <c r="A9" s="78" t="s">
        <v>12</v>
      </c>
      <c r="B9" s="78" t="s">
        <v>13</v>
      </c>
      <c r="C9" s="78" t="s">
        <v>14</v>
      </c>
      <c r="D9" s="78"/>
      <c r="E9" s="28" t="s">
        <v>15</v>
      </c>
      <c r="F9" s="28" t="s">
        <v>16</v>
      </c>
      <c r="G9" s="28" t="s">
        <v>17</v>
      </c>
      <c r="H9" s="145" t="s">
        <v>18</v>
      </c>
      <c r="I9" s="28" t="s">
        <v>19</v>
      </c>
      <c r="J9" s="145" t="s">
        <v>20</v>
      </c>
      <c r="K9" s="146"/>
    </row>
    <row r="10" customFormat="false" ht="28.5" hidden="false" customHeight="true" outlineLevel="0" collapsed="false">
      <c r="A10" s="135" t="s">
        <v>250</v>
      </c>
      <c r="B10" s="80" t="s">
        <v>251</v>
      </c>
      <c r="C10" s="80"/>
      <c r="D10" s="80"/>
      <c r="E10" s="80"/>
      <c r="F10" s="80"/>
      <c r="G10" s="80"/>
      <c r="H10" s="80"/>
      <c r="I10" s="80"/>
      <c r="J10" s="80"/>
      <c r="K10" s="136"/>
    </row>
    <row r="11" customFormat="false" ht="28.5" hidden="false" customHeight="true" outlineLevel="0" collapsed="false">
      <c r="A11" s="147" t="s">
        <v>23</v>
      </c>
      <c r="B11" s="147"/>
      <c r="C11" s="147"/>
      <c r="D11" s="147"/>
      <c r="E11" s="147"/>
      <c r="F11" s="147"/>
      <c r="G11" s="147"/>
      <c r="H11" s="147"/>
      <c r="I11" s="147"/>
      <c r="J11" s="147"/>
      <c r="K11" s="146"/>
      <c r="L11" s="96"/>
    </row>
    <row r="12" customFormat="false" ht="28.5" hidden="false" customHeight="true" outlineLevel="0" collapsed="false">
      <c r="A12" s="37" t="s">
        <v>252</v>
      </c>
      <c r="B12" s="148" t="s">
        <v>253</v>
      </c>
      <c r="C12" s="148"/>
      <c r="D12" s="148"/>
      <c r="E12" s="148"/>
      <c r="F12" s="148"/>
      <c r="G12" s="148"/>
      <c r="H12" s="148"/>
      <c r="I12" s="148"/>
      <c r="J12" s="148"/>
      <c r="K12" s="146"/>
      <c r="L12" s="96"/>
    </row>
    <row r="13" customFormat="false" ht="27" hidden="false" customHeight="true" outlineLevel="0" collapsed="false">
      <c r="A13" s="149" t="s">
        <v>254</v>
      </c>
      <c r="B13" s="150" t="s">
        <v>255</v>
      </c>
      <c r="C13" s="90"/>
      <c r="D13" s="90"/>
      <c r="E13" s="151" t="s">
        <v>256</v>
      </c>
      <c r="F13" s="103"/>
      <c r="G13" s="102" t="n">
        <v>1</v>
      </c>
      <c r="H13" s="44" t="n">
        <f aca="false">F13*G13</f>
        <v>0</v>
      </c>
      <c r="I13" s="44" t="n">
        <f aca="false">H13*0.2</f>
        <v>0</v>
      </c>
      <c r="J13" s="44" t="n">
        <f aca="false">H13*1.2</f>
        <v>0</v>
      </c>
      <c r="K13" s="152"/>
      <c r="L13" s="96"/>
      <c r="M13" s="96"/>
      <c r="N13" s="96"/>
      <c r="O13" s="96"/>
      <c r="P13" s="96"/>
      <c r="Q13" s="96"/>
      <c r="R13" s="96"/>
      <c r="S13" s="96"/>
      <c r="T13" s="96"/>
      <c r="U13" s="96"/>
      <c r="V13" s="96"/>
      <c r="W13" s="96"/>
      <c r="X13" s="96"/>
      <c r="Y13" s="96"/>
      <c r="Z13" s="96"/>
      <c r="AA13" s="96"/>
      <c r="AB13" s="96"/>
      <c r="AC13" s="96"/>
      <c r="AD13" s="96"/>
      <c r="AE13" s="96"/>
    </row>
    <row r="14" customFormat="false" ht="38.25" hidden="false" customHeight="true" outlineLevel="0" collapsed="false">
      <c r="A14" s="149" t="s">
        <v>257</v>
      </c>
      <c r="B14" s="153" t="s">
        <v>258</v>
      </c>
      <c r="C14" s="90"/>
      <c r="D14" s="90"/>
      <c r="E14" s="151" t="s">
        <v>256</v>
      </c>
      <c r="F14" s="103"/>
      <c r="G14" s="102" t="n">
        <v>1</v>
      </c>
      <c r="H14" s="44" t="n">
        <f aca="false">F14*G14</f>
        <v>0</v>
      </c>
      <c r="I14" s="44" t="n">
        <f aca="false">H14*0.2</f>
        <v>0</v>
      </c>
      <c r="J14" s="44" t="n">
        <f aca="false">H14*1.2</f>
        <v>0</v>
      </c>
      <c r="K14" s="152"/>
      <c r="L14" s="96"/>
      <c r="M14" s="96"/>
      <c r="N14" s="96"/>
      <c r="O14" s="96"/>
      <c r="P14" s="96"/>
      <c r="Q14" s="96"/>
      <c r="R14" s="96"/>
      <c r="S14" s="96"/>
      <c r="T14" s="96"/>
      <c r="U14" s="96"/>
      <c r="V14" s="96"/>
      <c r="W14" s="96"/>
      <c r="X14" s="96"/>
      <c r="Y14" s="96"/>
      <c r="Z14" s="96"/>
      <c r="AA14" s="96"/>
      <c r="AB14" s="96"/>
      <c r="AC14" s="96"/>
      <c r="AD14" s="96"/>
      <c r="AE14" s="96"/>
    </row>
    <row r="15" customFormat="false" ht="27" hidden="false" customHeight="true" outlineLevel="0" collapsed="false">
      <c r="A15" s="149" t="s">
        <v>259</v>
      </c>
      <c r="B15" s="153" t="s">
        <v>260</v>
      </c>
      <c r="C15" s="90"/>
      <c r="D15" s="90"/>
      <c r="E15" s="151" t="s">
        <v>256</v>
      </c>
      <c r="F15" s="103"/>
      <c r="G15" s="102" t="n">
        <v>1</v>
      </c>
      <c r="H15" s="44" t="n">
        <f aca="false">F15*G15</f>
        <v>0</v>
      </c>
      <c r="I15" s="44" t="n">
        <f aca="false">H15*0.2</f>
        <v>0</v>
      </c>
      <c r="J15" s="44" t="n">
        <f aca="false">H15*1.2</f>
        <v>0</v>
      </c>
      <c r="K15" s="152"/>
      <c r="L15" s="96"/>
      <c r="M15" s="96"/>
      <c r="N15" s="96"/>
      <c r="O15" s="96"/>
      <c r="P15" s="96"/>
      <c r="Q15" s="96"/>
      <c r="R15" s="96"/>
      <c r="S15" s="96"/>
      <c r="T15" s="96"/>
      <c r="U15" s="96"/>
      <c r="V15" s="96"/>
      <c r="W15" s="96"/>
      <c r="X15" s="96"/>
      <c r="Y15" s="96"/>
      <c r="Z15" s="96"/>
      <c r="AA15" s="96"/>
      <c r="AB15" s="96"/>
      <c r="AC15" s="96"/>
      <c r="AD15" s="96"/>
      <c r="AE15" s="96"/>
    </row>
    <row r="16" customFormat="false" ht="38.25" hidden="false" customHeight="true" outlineLevel="0" collapsed="false">
      <c r="A16" s="149" t="s">
        <v>261</v>
      </c>
      <c r="B16" s="153" t="s">
        <v>262</v>
      </c>
      <c r="C16" s="90"/>
      <c r="D16" s="90"/>
      <c r="E16" s="151" t="s">
        <v>256</v>
      </c>
      <c r="F16" s="103"/>
      <c r="G16" s="102" t="n">
        <v>2</v>
      </c>
      <c r="H16" s="44" t="n">
        <f aca="false">F16*G16</f>
        <v>0</v>
      </c>
      <c r="I16" s="44" t="n">
        <f aca="false">H16*0.2</f>
        <v>0</v>
      </c>
      <c r="J16" s="44" t="n">
        <f aca="false">H16*1.2</f>
        <v>0</v>
      </c>
      <c r="K16" s="152"/>
      <c r="L16" s="96"/>
      <c r="M16" s="96"/>
      <c r="N16" s="96"/>
      <c r="O16" s="96"/>
      <c r="P16" s="96"/>
      <c r="Q16" s="96"/>
      <c r="R16" s="96"/>
      <c r="S16" s="96"/>
      <c r="T16" s="96"/>
      <c r="U16" s="96"/>
      <c r="V16" s="96"/>
      <c r="W16" s="96"/>
      <c r="X16" s="96"/>
      <c r="Y16" s="96"/>
      <c r="Z16" s="96"/>
      <c r="AA16" s="96"/>
      <c r="AB16" s="96"/>
      <c r="AC16" s="96"/>
      <c r="AD16" s="96"/>
      <c r="AE16" s="96"/>
    </row>
    <row r="17" customFormat="false" ht="27" hidden="false" customHeight="true" outlineLevel="0" collapsed="false">
      <c r="A17" s="149" t="s">
        <v>263</v>
      </c>
      <c r="B17" s="153" t="s">
        <v>264</v>
      </c>
      <c r="C17" s="90"/>
      <c r="D17" s="90"/>
      <c r="E17" s="151" t="s">
        <v>256</v>
      </c>
      <c r="F17" s="103"/>
      <c r="G17" s="102" t="n">
        <v>1</v>
      </c>
      <c r="H17" s="44" t="n">
        <f aca="false">F17*G17</f>
        <v>0</v>
      </c>
      <c r="I17" s="44" t="n">
        <f aca="false">H17*0.2</f>
        <v>0</v>
      </c>
      <c r="J17" s="44" t="n">
        <f aca="false">H17*1.2</f>
        <v>0</v>
      </c>
      <c r="K17" s="152"/>
      <c r="L17" s="96"/>
      <c r="M17" s="96"/>
      <c r="N17" s="96"/>
      <c r="O17" s="96"/>
      <c r="P17" s="96"/>
      <c r="Q17" s="96"/>
      <c r="R17" s="96"/>
      <c r="S17" s="96"/>
      <c r="T17" s="96"/>
      <c r="U17" s="96"/>
      <c r="V17" s="96"/>
      <c r="W17" s="96"/>
      <c r="X17" s="96"/>
      <c r="Y17" s="96"/>
      <c r="Z17" s="96"/>
      <c r="AA17" s="96"/>
      <c r="AB17" s="96"/>
      <c r="AC17" s="96"/>
      <c r="AD17" s="96"/>
      <c r="AE17" s="96"/>
    </row>
    <row r="18" customFormat="false" ht="38.25" hidden="false" customHeight="true" outlineLevel="0" collapsed="false">
      <c r="A18" s="149" t="s">
        <v>265</v>
      </c>
      <c r="B18" s="153" t="s">
        <v>266</v>
      </c>
      <c r="C18" s="90"/>
      <c r="D18" s="90"/>
      <c r="E18" s="151" t="s">
        <v>256</v>
      </c>
      <c r="F18" s="103"/>
      <c r="G18" s="102" t="n">
        <v>1</v>
      </c>
      <c r="H18" s="44" t="n">
        <f aca="false">F18*G18</f>
        <v>0</v>
      </c>
      <c r="I18" s="44" t="n">
        <f aca="false">H18*0.2</f>
        <v>0</v>
      </c>
      <c r="J18" s="44" t="n">
        <f aca="false">H18*1.2</f>
        <v>0</v>
      </c>
      <c r="K18" s="152"/>
      <c r="L18" s="96"/>
      <c r="M18" s="96"/>
      <c r="N18" s="96"/>
      <c r="O18" s="96"/>
      <c r="P18" s="96"/>
      <c r="Q18" s="96"/>
      <c r="R18" s="96"/>
      <c r="S18" s="96"/>
      <c r="T18" s="96"/>
      <c r="U18" s="96"/>
      <c r="V18" s="96"/>
      <c r="W18" s="96"/>
      <c r="X18" s="96"/>
      <c r="Y18" s="96"/>
      <c r="Z18" s="96"/>
      <c r="AA18" s="96"/>
      <c r="AB18" s="96"/>
      <c r="AC18" s="96"/>
      <c r="AD18" s="96"/>
      <c r="AE18" s="96"/>
    </row>
    <row r="19" customFormat="false" ht="28.5" hidden="false" customHeight="true" outlineLevel="0" collapsed="false">
      <c r="A19" s="149" t="s">
        <v>267</v>
      </c>
      <c r="B19" s="153" t="s">
        <v>268</v>
      </c>
      <c r="C19" s="90"/>
      <c r="D19" s="90"/>
      <c r="E19" s="151" t="s">
        <v>256</v>
      </c>
      <c r="F19" s="103"/>
      <c r="G19" s="102" t="n">
        <v>1</v>
      </c>
      <c r="H19" s="44" t="n">
        <f aca="false">F19*G19</f>
        <v>0</v>
      </c>
      <c r="I19" s="44" t="n">
        <f aca="false">H19*0.2</f>
        <v>0</v>
      </c>
      <c r="J19" s="44" t="n">
        <f aca="false">H19*1.2</f>
        <v>0</v>
      </c>
      <c r="K19" s="152"/>
      <c r="L19" s="96"/>
      <c r="M19" s="96"/>
      <c r="N19" s="96"/>
      <c r="O19" s="96"/>
      <c r="P19" s="96"/>
      <c r="Q19" s="96"/>
      <c r="R19" s="96"/>
      <c r="S19" s="96"/>
      <c r="T19" s="96"/>
      <c r="U19" s="96"/>
      <c r="V19" s="96"/>
      <c r="W19" s="96"/>
      <c r="X19" s="96"/>
      <c r="Y19" s="96"/>
      <c r="Z19" s="96"/>
      <c r="AA19" s="96"/>
      <c r="AB19" s="96"/>
      <c r="AC19" s="96"/>
      <c r="AD19" s="96"/>
      <c r="AE19" s="96"/>
    </row>
    <row r="20" customFormat="false" ht="28.5" hidden="false" customHeight="true" outlineLevel="0" collapsed="false">
      <c r="A20" s="149" t="s">
        <v>269</v>
      </c>
      <c r="B20" s="153" t="s">
        <v>270</v>
      </c>
      <c r="C20" s="90"/>
      <c r="D20" s="90"/>
      <c r="E20" s="151" t="s">
        <v>256</v>
      </c>
      <c r="F20" s="103"/>
      <c r="G20" s="102" t="n">
        <v>10</v>
      </c>
      <c r="H20" s="44" t="n">
        <f aca="false">F20*G20</f>
        <v>0</v>
      </c>
      <c r="I20" s="44" t="n">
        <f aca="false">H20*0.2</f>
        <v>0</v>
      </c>
      <c r="J20" s="44" t="n">
        <f aca="false">H20*1.2</f>
        <v>0</v>
      </c>
      <c r="K20" s="152"/>
      <c r="L20" s="96"/>
      <c r="M20" s="96"/>
      <c r="N20" s="96"/>
      <c r="O20" s="96"/>
      <c r="P20" s="96"/>
      <c r="Q20" s="96"/>
      <c r="R20" s="96"/>
      <c r="S20" s="96"/>
      <c r="T20" s="96"/>
      <c r="U20" s="96"/>
      <c r="V20" s="96"/>
      <c r="W20" s="96"/>
      <c r="X20" s="96"/>
      <c r="Y20" s="96"/>
      <c r="Z20" s="96"/>
      <c r="AA20" s="96"/>
      <c r="AB20" s="96"/>
      <c r="AC20" s="96"/>
      <c r="AD20" s="96"/>
      <c r="AE20" s="96"/>
    </row>
    <row r="21" customFormat="false" ht="28.5" hidden="false" customHeight="true" outlineLevel="0" collapsed="false">
      <c r="A21" s="149" t="s">
        <v>271</v>
      </c>
      <c r="B21" s="153" t="s">
        <v>272</v>
      </c>
      <c r="C21" s="90"/>
      <c r="D21" s="90"/>
      <c r="E21" s="151" t="s">
        <v>256</v>
      </c>
      <c r="F21" s="103"/>
      <c r="G21" s="102" t="n">
        <v>1</v>
      </c>
      <c r="H21" s="44" t="n">
        <f aca="false">F21*G21</f>
        <v>0</v>
      </c>
      <c r="I21" s="44" t="n">
        <f aca="false">H21*0.2</f>
        <v>0</v>
      </c>
      <c r="J21" s="44" t="n">
        <f aca="false">H21*1.2</f>
        <v>0</v>
      </c>
      <c r="K21" s="152"/>
      <c r="L21" s="96"/>
      <c r="M21" s="96"/>
      <c r="N21" s="96"/>
      <c r="O21" s="96"/>
      <c r="P21" s="96"/>
      <c r="Q21" s="96"/>
      <c r="R21" s="96"/>
      <c r="S21" s="96"/>
      <c r="T21" s="96"/>
      <c r="U21" s="96"/>
      <c r="V21" s="96"/>
      <c r="W21" s="96"/>
      <c r="X21" s="96"/>
      <c r="Y21" s="96"/>
      <c r="Z21" s="96"/>
      <c r="AA21" s="96"/>
      <c r="AB21" s="96"/>
      <c r="AC21" s="96"/>
      <c r="AD21" s="96"/>
      <c r="AE21" s="96"/>
    </row>
    <row r="22" customFormat="false" ht="28.5" hidden="false" customHeight="true" outlineLevel="0" collapsed="false">
      <c r="A22" s="149" t="s">
        <v>273</v>
      </c>
      <c r="B22" s="153" t="s">
        <v>274</v>
      </c>
      <c r="C22" s="90"/>
      <c r="D22" s="90"/>
      <c r="E22" s="151" t="s">
        <v>256</v>
      </c>
      <c r="F22" s="103"/>
      <c r="G22" s="102" t="n">
        <v>1</v>
      </c>
      <c r="H22" s="44" t="n">
        <f aca="false">F22*G22</f>
        <v>0</v>
      </c>
      <c r="I22" s="44" t="n">
        <f aca="false">H22*0.2</f>
        <v>0</v>
      </c>
      <c r="J22" s="44" t="n">
        <f aca="false">H22*1.2</f>
        <v>0</v>
      </c>
      <c r="K22" s="152"/>
      <c r="L22" s="96"/>
      <c r="M22" s="96"/>
      <c r="N22" s="96"/>
      <c r="O22" s="96"/>
      <c r="P22" s="96"/>
      <c r="Q22" s="96"/>
      <c r="R22" s="96"/>
      <c r="S22" s="96"/>
      <c r="T22" s="96"/>
      <c r="U22" s="96"/>
      <c r="V22" s="96"/>
      <c r="W22" s="96"/>
      <c r="X22" s="96"/>
      <c r="Y22" s="96"/>
      <c r="Z22" s="96"/>
      <c r="AA22" s="96"/>
      <c r="AB22" s="96"/>
      <c r="AC22" s="96"/>
      <c r="AD22" s="96"/>
      <c r="AE22" s="96"/>
    </row>
    <row r="23" customFormat="false" ht="28.5" hidden="false" customHeight="true" outlineLevel="0" collapsed="false">
      <c r="A23" s="149" t="s">
        <v>275</v>
      </c>
      <c r="B23" s="153" t="s">
        <v>276</v>
      </c>
      <c r="C23" s="90"/>
      <c r="D23" s="90"/>
      <c r="E23" s="151" t="s">
        <v>256</v>
      </c>
      <c r="F23" s="103"/>
      <c r="G23" s="102" t="n">
        <v>1</v>
      </c>
      <c r="H23" s="44" t="n">
        <f aca="false">F23*G23</f>
        <v>0</v>
      </c>
      <c r="I23" s="44" t="n">
        <f aca="false">H23*0.2</f>
        <v>0</v>
      </c>
      <c r="J23" s="44" t="n">
        <f aca="false">H23*1.2</f>
        <v>0</v>
      </c>
      <c r="K23" s="152"/>
      <c r="L23" s="96"/>
      <c r="M23" s="96"/>
      <c r="N23" s="96"/>
      <c r="O23" s="96"/>
      <c r="P23" s="96"/>
      <c r="Q23" s="96"/>
      <c r="R23" s="96"/>
      <c r="S23" s="96"/>
      <c r="T23" s="96"/>
      <c r="U23" s="96"/>
      <c r="V23" s="96"/>
      <c r="W23" s="96"/>
      <c r="X23" s="96"/>
      <c r="Y23" s="96"/>
      <c r="Z23" s="96"/>
      <c r="AA23" s="96"/>
      <c r="AB23" s="96"/>
      <c r="AC23" s="96"/>
      <c r="AD23" s="96"/>
      <c r="AE23" s="96"/>
    </row>
    <row r="24" customFormat="false" ht="28.5" hidden="false" customHeight="true" outlineLevel="0" collapsed="false">
      <c r="A24" s="149" t="s">
        <v>277</v>
      </c>
      <c r="B24" s="153" t="s">
        <v>278</v>
      </c>
      <c r="C24" s="90"/>
      <c r="D24" s="90"/>
      <c r="E24" s="151" t="s">
        <v>256</v>
      </c>
      <c r="F24" s="103"/>
      <c r="G24" s="102" t="n">
        <v>10</v>
      </c>
      <c r="H24" s="44" t="n">
        <f aca="false">F24*G24</f>
        <v>0</v>
      </c>
      <c r="I24" s="44" t="n">
        <f aca="false">H24*0.2</f>
        <v>0</v>
      </c>
      <c r="J24" s="44" t="n">
        <f aca="false">H24*1.2</f>
        <v>0</v>
      </c>
      <c r="K24" s="152"/>
      <c r="L24" s="96"/>
      <c r="M24" s="96"/>
      <c r="N24" s="96"/>
      <c r="O24" s="96"/>
      <c r="P24" s="96"/>
      <c r="Q24" s="96"/>
      <c r="R24" s="96"/>
      <c r="S24" s="96"/>
      <c r="T24" s="96"/>
      <c r="U24" s="96"/>
      <c r="V24" s="96"/>
      <c r="W24" s="96"/>
      <c r="X24" s="96"/>
      <c r="Y24" s="96"/>
      <c r="Z24" s="96"/>
      <c r="AA24" s="96"/>
      <c r="AB24" s="96"/>
      <c r="AC24" s="96"/>
      <c r="AD24" s="96"/>
      <c r="AE24" s="96"/>
    </row>
    <row r="25" customFormat="false" ht="28.5" hidden="false" customHeight="true" outlineLevel="0" collapsed="false">
      <c r="A25" s="149" t="s">
        <v>279</v>
      </c>
      <c r="B25" s="153" t="s">
        <v>280</v>
      </c>
      <c r="C25" s="90"/>
      <c r="D25" s="90"/>
      <c r="E25" s="151" t="s">
        <v>256</v>
      </c>
      <c r="F25" s="103"/>
      <c r="G25" s="102" t="n">
        <v>1</v>
      </c>
      <c r="H25" s="44" t="n">
        <f aca="false">F25*G25</f>
        <v>0</v>
      </c>
      <c r="I25" s="44" t="n">
        <f aca="false">H25*0.2</f>
        <v>0</v>
      </c>
      <c r="J25" s="44" t="n">
        <f aca="false">H25*1.2</f>
        <v>0</v>
      </c>
      <c r="K25" s="152"/>
      <c r="L25" s="96"/>
      <c r="M25" s="96"/>
      <c r="N25" s="96"/>
      <c r="O25" s="96"/>
      <c r="P25" s="96"/>
      <c r="Q25" s="96"/>
      <c r="R25" s="96"/>
      <c r="S25" s="96"/>
      <c r="T25" s="96"/>
      <c r="U25" s="96"/>
      <c r="V25" s="96"/>
      <c r="W25" s="96"/>
      <c r="X25" s="96"/>
      <c r="Y25" s="96"/>
      <c r="Z25" s="96"/>
      <c r="AA25" s="96"/>
      <c r="AB25" s="96"/>
      <c r="AC25" s="96"/>
      <c r="AD25" s="96"/>
      <c r="AE25" s="96"/>
    </row>
    <row r="26" customFormat="false" ht="28.5" hidden="false" customHeight="true" outlineLevel="0" collapsed="false">
      <c r="A26" s="149" t="s">
        <v>281</v>
      </c>
      <c r="B26" s="153" t="s">
        <v>282</v>
      </c>
      <c r="C26" s="90"/>
      <c r="D26" s="90"/>
      <c r="E26" s="151" t="s">
        <v>256</v>
      </c>
      <c r="F26" s="103"/>
      <c r="G26" s="102" t="n">
        <v>1</v>
      </c>
      <c r="H26" s="44" t="n">
        <f aca="false">F26*G26</f>
        <v>0</v>
      </c>
      <c r="I26" s="44" t="n">
        <f aca="false">H26*0.2</f>
        <v>0</v>
      </c>
      <c r="J26" s="44" t="n">
        <f aca="false">H26*1.2</f>
        <v>0</v>
      </c>
      <c r="K26" s="152"/>
      <c r="L26" s="96"/>
      <c r="M26" s="96"/>
      <c r="N26" s="96"/>
      <c r="O26" s="96"/>
      <c r="P26" s="96"/>
      <c r="Q26" s="96"/>
      <c r="R26" s="96"/>
      <c r="S26" s="96"/>
      <c r="T26" s="96"/>
      <c r="U26" s="96"/>
      <c r="V26" s="96"/>
      <c r="W26" s="96"/>
      <c r="X26" s="96"/>
      <c r="Y26" s="96"/>
      <c r="Z26" s="96"/>
      <c r="AA26" s="96"/>
      <c r="AB26" s="96"/>
      <c r="AC26" s="96"/>
      <c r="AD26" s="96"/>
      <c r="AE26" s="96"/>
    </row>
    <row r="27" customFormat="false" ht="28.5" hidden="false" customHeight="true" outlineLevel="0" collapsed="false">
      <c r="A27" s="149" t="s">
        <v>283</v>
      </c>
      <c r="B27" s="153" t="s">
        <v>284</v>
      </c>
      <c r="C27" s="90"/>
      <c r="D27" s="90"/>
      <c r="E27" s="151" t="s">
        <v>256</v>
      </c>
      <c r="F27" s="103"/>
      <c r="G27" s="102" t="n">
        <v>1</v>
      </c>
      <c r="H27" s="44" t="n">
        <f aca="false">F27*G27</f>
        <v>0</v>
      </c>
      <c r="I27" s="44" t="n">
        <f aca="false">H27*0.2</f>
        <v>0</v>
      </c>
      <c r="J27" s="44" t="n">
        <f aca="false">H27*1.2</f>
        <v>0</v>
      </c>
      <c r="K27" s="152"/>
      <c r="L27" s="96"/>
      <c r="M27" s="96"/>
      <c r="N27" s="96"/>
      <c r="O27" s="96"/>
      <c r="P27" s="96"/>
      <c r="Q27" s="96"/>
      <c r="R27" s="96"/>
      <c r="S27" s="96"/>
      <c r="T27" s="96"/>
      <c r="U27" s="96"/>
      <c r="V27" s="96"/>
      <c r="W27" s="96"/>
      <c r="X27" s="96"/>
      <c r="Y27" s="96"/>
      <c r="Z27" s="96"/>
      <c r="AA27" s="96"/>
      <c r="AB27" s="96"/>
      <c r="AC27" s="96"/>
      <c r="AD27" s="96"/>
      <c r="AE27" s="96"/>
    </row>
    <row r="28" customFormat="false" ht="28.5" hidden="false" customHeight="true" outlineLevel="0" collapsed="false">
      <c r="A28" s="149" t="s">
        <v>285</v>
      </c>
      <c r="B28" s="153" t="s">
        <v>286</v>
      </c>
      <c r="C28" s="90"/>
      <c r="D28" s="90"/>
      <c r="E28" s="151" t="s">
        <v>256</v>
      </c>
      <c r="F28" s="103"/>
      <c r="G28" s="102" t="n">
        <v>1</v>
      </c>
      <c r="H28" s="44" t="n">
        <f aca="false">F28*G28</f>
        <v>0</v>
      </c>
      <c r="I28" s="44" t="n">
        <f aca="false">H28*0.2</f>
        <v>0</v>
      </c>
      <c r="J28" s="44" t="n">
        <f aca="false">H28*1.2</f>
        <v>0</v>
      </c>
      <c r="K28" s="152"/>
      <c r="L28" s="96"/>
      <c r="M28" s="96"/>
      <c r="N28" s="96"/>
      <c r="O28" s="96"/>
      <c r="P28" s="96"/>
      <c r="Q28" s="96"/>
      <c r="R28" s="96"/>
      <c r="S28" s="96"/>
      <c r="T28" s="96"/>
      <c r="U28" s="96"/>
      <c r="V28" s="96"/>
      <c r="W28" s="96"/>
      <c r="X28" s="96"/>
      <c r="Y28" s="96"/>
      <c r="Z28" s="96"/>
      <c r="AA28" s="96"/>
      <c r="AB28" s="96"/>
      <c r="AC28" s="96"/>
      <c r="AD28" s="96"/>
      <c r="AE28" s="96"/>
    </row>
    <row r="29" customFormat="false" ht="28.5" hidden="false" customHeight="true" outlineLevel="0" collapsed="false">
      <c r="A29" s="149" t="s">
        <v>287</v>
      </c>
      <c r="B29" s="153" t="s">
        <v>288</v>
      </c>
      <c r="C29" s="90"/>
      <c r="D29" s="90"/>
      <c r="E29" s="151" t="s">
        <v>256</v>
      </c>
      <c r="F29" s="103"/>
      <c r="G29" s="102" t="n">
        <v>1</v>
      </c>
      <c r="H29" s="44" t="n">
        <f aca="false">F29*G29</f>
        <v>0</v>
      </c>
      <c r="I29" s="44" t="n">
        <f aca="false">H29*0.2</f>
        <v>0</v>
      </c>
      <c r="J29" s="44" t="n">
        <f aca="false">H29*1.2</f>
        <v>0</v>
      </c>
      <c r="K29" s="152"/>
      <c r="L29" s="96"/>
      <c r="M29" s="96"/>
      <c r="N29" s="96"/>
      <c r="O29" s="96"/>
      <c r="P29" s="96"/>
      <c r="Q29" s="96"/>
      <c r="R29" s="96"/>
      <c r="S29" s="96"/>
      <c r="T29" s="96"/>
      <c r="U29" s="96"/>
      <c r="V29" s="96"/>
      <c r="W29" s="96"/>
      <c r="X29" s="96"/>
      <c r="Y29" s="96"/>
      <c r="Z29" s="96"/>
      <c r="AA29" s="96"/>
      <c r="AB29" s="96"/>
      <c r="AC29" s="96"/>
      <c r="AD29" s="96"/>
      <c r="AE29" s="96"/>
    </row>
    <row r="30" customFormat="false" ht="28.5" hidden="false" customHeight="true" outlineLevel="0" collapsed="false">
      <c r="A30" s="149" t="s">
        <v>289</v>
      </c>
      <c r="B30" s="153" t="s">
        <v>290</v>
      </c>
      <c r="C30" s="90"/>
      <c r="D30" s="90"/>
      <c r="E30" s="151" t="s">
        <v>256</v>
      </c>
      <c r="F30" s="103"/>
      <c r="G30" s="102" t="n">
        <v>1</v>
      </c>
      <c r="H30" s="44" t="n">
        <f aca="false">F30*G30</f>
        <v>0</v>
      </c>
      <c r="I30" s="44" t="n">
        <f aca="false">H30*0.2</f>
        <v>0</v>
      </c>
      <c r="J30" s="44" t="n">
        <f aca="false">H30*1.2</f>
        <v>0</v>
      </c>
      <c r="K30" s="152"/>
      <c r="L30" s="96"/>
      <c r="M30" s="96"/>
      <c r="N30" s="96"/>
      <c r="O30" s="96"/>
      <c r="P30" s="96"/>
      <c r="Q30" s="96"/>
      <c r="R30" s="96"/>
      <c r="S30" s="96"/>
      <c r="T30" s="96"/>
      <c r="U30" s="96"/>
      <c r="V30" s="96"/>
      <c r="W30" s="96"/>
      <c r="X30" s="96"/>
      <c r="Y30" s="96"/>
      <c r="Z30" s="96"/>
      <c r="AA30" s="96"/>
      <c r="AB30" s="96"/>
      <c r="AC30" s="96"/>
      <c r="AD30" s="96"/>
      <c r="AE30" s="96"/>
    </row>
    <row r="31" customFormat="false" ht="28.5" hidden="false" customHeight="true" outlineLevel="0" collapsed="false">
      <c r="A31" s="149" t="s">
        <v>291</v>
      </c>
      <c r="B31" s="153" t="s">
        <v>292</v>
      </c>
      <c r="C31" s="90"/>
      <c r="D31" s="90"/>
      <c r="E31" s="151" t="s">
        <v>256</v>
      </c>
      <c r="F31" s="103"/>
      <c r="G31" s="102" t="n">
        <v>10</v>
      </c>
      <c r="H31" s="44" t="n">
        <f aca="false">F31*G31</f>
        <v>0</v>
      </c>
      <c r="I31" s="44" t="n">
        <f aca="false">H31*0.2</f>
        <v>0</v>
      </c>
      <c r="J31" s="44" t="n">
        <f aca="false">H31*1.2</f>
        <v>0</v>
      </c>
      <c r="K31" s="152"/>
      <c r="L31" s="96"/>
      <c r="M31" s="96"/>
      <c r="N31" s="96"/>
      <c r="O31" s="96"/>
      <c r="P31" s="96"/>
      <c r="Q31" s="96"/>
      <c r="R31" s="96"/>
      <c r="S31" s="96"/>
      <c r="T31" s="96"/>
      <c r="U31" s="96"/>
      <c r="V31" s="96"/>
      <c r="W31" s="96"/>
      <c r="X31" s="96"/>
      <c r="Y31" s="96"/>
      <c r="Z31" s="96"/>
      <c r="AA31" s="96"/>
      <c r="AB31" s="96"/>
      <c r="AC31" s="96"/>
      <c r="AD31" s="96"/>
      <c r="AE31" s="96"/>
    </row>
    <row r="32" customFormat="false" ht="28.5" hidden="false" customHeight="true" outlineLevel="0" collapsed="false">
      <c r="A32" s="149" t="s">
        <v>293</v>
      </c>
      <c r="B32" s="153" t="s">
        <v>294</v>
      </c>
      <c r="C32" s="90"/>
      <c r="D32" s="90"/>
      <c r="E32" s="151" t="s">
        <v>256</v>
      </c>
      <c r="F32" s="103"/>
      <c r="G32" s="102" t="n">
        <v>10</v>
      </c>
      <c r="H32" s="44" t="n">
        <f aca="false">F32*G32</f>
        <v>0</v>
      </c>
      <c r="I32" s="44" t="n">
        <f aca="false">H32*0.2</f>
        <v>0</v>
      </c>
      <c r="J32" s="44" t="n">
        <f aca="false">H32*1.2</f>
        <v>0</v>
      </c>
      <c r="K32" s="152"/>
      <c r="L32" s="96"/>
      <c r="M32" s="96"/>
      <c r="N32" s="96"/>
      <c r="O32" s="96"/>
      <c r="P32" s="96"/>
      <c r="Q32" s="96"/>
      <c r="R32" s="96"/>
      <c r="S32" s="96"/>
      <c r="T32" s="96"/>
      <c r="U32" s="96"/>
      <c r="V32" s="96"/>
      <c r="W32" s="96"/>
      <c r="X32" s="96"/>
      <c r="Y32" s="96"/>
      <c r="Z32" s="96"/>
      <c r="AA32" s="96"/>
      <c r="AB32" s="96"/>
      <c r="AC32" s="96"/>
      <c r="AD32" s="96"/>
      <c r="AE32" s="96"/>
    </row>
    <row r="33" customFormat="false" ht="28.5" hidden="false" customHeight="true" outlineLevel="0" collapsed="false">
      <c r="A33" s="149" t="s">
        <v>295</v>
      </c>
      <c r="B33" s="153" t="s">
        <v>296</v>
      </c>
      <c r="C33" s="90"/>
      <c r="D33" s="90"/>
      <c r="E33" s="151" t="s">
        <v>256</v>
      </c>
      <c r="F33" s="103"/>
      <c r="G33" s="102" t="n">
        <v>10</v>
      </c>
      <c r="H33" s="44" t="n">
        <f aca="false">F33*G33</f>
        <v>0</v>
      </c>
      <c r="I33" s="44" t="n">
        <f aca="false">H33*0.2</f>
        <v>0</v>
      </c>
      <c r="J33" s="44" t="n">
        <f aca="false">H33*1.2</f>
        <v>0</v>
      </c>
      <c r="K33" s="152"/>
      <c r="L33" s="96"/>
      <c r="M33" s="96"/>
      <c r="N33" s="96"/>
      <c r="O33" s="96"/>
      <c r="P33" s="96"/>
      <c r="Q33" s="96"/>
      <c r="R33" s="96"/>
      <c r="S33" s="96"/>
      <c r="T33" s="96"/>
      <c r="U33" s="96"/>
      <c r="V33" s="96"/>
      <c r="W33" s="96"/>
      <c r="X33" s="96"/>
      <c r="Y33" s="96"/>
      <c r="Z33" s="96"/>
      <c r="AA33" s="96"/>
      <c r="AB33" s="96"/>
      <c r="AC33" s="96"/>
      <c r="AD33" s="96"/>
      <c r="AE33" s="96"/>
    </row>
    <row r="34" customFormat="false" ht="28.5" hidden="false" customHeight="true" outlineLevel="0" collapsed="false">
      <c r="A34" s="149" t="s">
        <v>297</v>
      </c>
      <c r="B34" s="153" t="s">
        <v>298</v>
      </c>
      <c r="C34" s="90"/>
      <c r="D34" s="90"/>
      <c r="E34" s="151" t="s">
        <v>256</v>
      </c>
      <c r="F34" s="103"/>
      <c r="G34" s="102" t="n">
        <v>1</v>
      </c>
      <c r="H34" s="44" t="n">
        <f aca="false">F34*G34</f>
        <v>0</v>
      </c>
      <c r="I34" s="44" t="n">
        <f aca="false">H34*0.2</f>
        <v>0</v>
      </c>
      <c r="J34" s="44" t="n">
        <f aca="false">H34*1.2</f>
        <v>0</v>
      </c>
      <c r="K34" s="152"/>
      <c r="L34" s="96"/>
      <c r="M34" s="96"/>
      <c r="N34" s="96"/>
      <c r="O34" s="96"/>
      <c r="P34" s="96"/>
      <c r="Q34" s="96"/>
      <c r="R34" s="96"/>
      <c r="S34" s="96"/>
      <c r="T34" s="96"/>
      <c r="U34" s="96"/>
      <c r="V34" s="96"/>
      <c r="W34" s="96"/>
      <c r="X34" s="96"/>
      <c r="Y34" s="96"/>
      <c r="Z34" s="96"/>
      <c r="AA34" s="96"/>
      <c r="AB34" s="96"/>
      <c r="AC34" s="96"/>
      <c r="AD34" s="96"/>
      <c r="AE34" s="96"/>
    </row>
    <row r="35" customFormat="false" ht="28.5" hidden="false" customHeight="true" outlineLevel="0" collapsed="false">
      <c r="A35" s="149" t="s">
        <v>299</v>
      </c>
      <c r="B35" s="153" t="s">
        <v>300</v>
      </c>
      <c r="C35" s="90"/>
      <c r="D35" s="90"/>
      <c r="E35" s="151" t="s">
        <v>256</v>
      </c>
      <c r="F35" s="103"/>
      <c r="G35" s="102" t="n">
        <v>1</v>
      </c>
      <c r="H35" s="44" t="n">
        <f aca="false">F35*G35</f>
        <v>0</v>
      </c>
      <c r="I35" s="44" t="n">
        <f aca="false">H35*0.2</f>
        <v>0</v>
      </c>
      <c r="J35" s="44" t="n">
        <f aca="false">H35*1.2</f>
        <v>0</v>
      </c>
      <c r="K35" s="152"/>
      <c r="L35" s="96"/>
      <c r="M35" s="96"/>
      <c r="N35" s="96"/>
      <c r="O35" s="96"/>
      <c r="P35" s="96"/>
      <c r="Q35" s="96"/>
      <c r="R35" s="96"/>
      <c r="S35" s="96"/>
      <c r="T35" s="96"/>
      <c r="U35" s="96"/>
      <c r="V35" s="96"/>
      <c r="W35" s="96"/>
      <c r="X35" s="96"/>
      <c r="Y35" s="96"/>
      <c r="Z35" s="96"/>
      <c r="AA35" s="96"/>
      <c r="AB35" s="96"/>
      <c r="AC35" s="96"/>
      <c r="AD35" s="96"/>
      <c r="AE35" s="96"/>
    </row>
    <row r="36" customFormat="false" ht="28.5" hidden="false" customHeight="true" outlineLevel="0" collapsed="false">
      <c r="A36" s="149" t="s">
        <v>301</v>
      </c>
      <c r="B36" s="154" t="s">
        <v>302</v>
      </c>
      <c r="C36" s="90"/>
      <c r="D36" s="90"/>
      <c r="E36" s="151" t="s">
        <v>256</v>
      </c>
      <c r="F36" s="103"/>
      <c r="G36" s="102" t="n">
        <v>10</v>
      </c>
      <c r="H36" s="44" t="n">
        <f aca="false">F36*G36</f>
        <v>0</v>
      </c>
      <c r="I36" s="44" t="n">
        <f aca="false">H36*0.2</f>
        <v>0</v>
      </c>
      <c r="J36" s="44" t="n">
        <f aca="false">H36*1.2</f>
        <v>0</v>
      </c>
      <c r="K36" s="152"/>
      <c r="L36" s="96"/>
      <c r="M36" s="96"/>
      <c r="N36" s="96"/>
      <c r="O36" s="96"/>
      <c r="P36" s="96"/>
      <c r="Q36" s="96"/>
      <c r="R36" s="96"/>
      <c r="S36" s="96"/>
      <c r="T36" s="96"/>
      <c r="U36" s="96"/>
      <c r="V36" s="96"/>
      <c r="W36" s="96"/>
      <c r="X36" s="96"/>
      <c r="Y36" s="96"/>
      <c r="Z36" s="96"/>
      <c r="AA36" s="96"/>
      <c r="AB36" s="96"/>
      <c r="AC36" s="96"/>
      <c r="AD36" s="96"/>
      <c r="AE36" s="96"/>
    </row>
    <row r="37" customFormat="false" ht="28.5" hidden="false" customHeight="true" outlineLevel="0" collapsed="false">
      <c r="A37" s="149" t="s">
        <v>303</v>
      </c>
      <c r="B37" s="153" t="s">
        <v>304</v>
      </c>
      <c r="C37" s="90"/>
      <c r="D37" s="90"/>
      <c r="E37" s="151" t="s">
        <v>256</v>
      </c>
      <c r="F37" s="103"/>
      <c r="G37" s="102" t="n">
        <v>1</v>
      </c>
      <c r="H37" s="44" t="n">
        <f aca="false">F37*G37</f>
        <v>0</v>
      </c>
      <c r="I37" s="44" t="n">
        <f aca="false">H37*0.2</f>
        <v>0</v>
      </c>
      <c r="J37" s="44" t="n">
        <f aca="false">H37*1.2</f>
        <v>0</v>
      </c>
      <c r="K37" s="152"/>
      <c r="L37" s="96"/>
      <c r="M37" s="96"/>
      <c r="N37" s="96"/>
      <c r="O37" s="96"/>
      <c r="P37" s="96"/>
      <c r="Q37" s="96"/>
      <c r="R37" s="96"/>
      <c r="S37" s="96"/>
      <c r="T37" s="96"/>
      <c r="U37" s="96"/>
      <c r="V37" s="96"/>
      <c r="W37" s="96"/>
      <c r="X37" s="96"/>
      <c r="Y37" s="96"/>
      <c r="Z37" s="96"/>
      <c r="AA37" s="96"/>
      <c r="AB37" s="96"/>
      <c r="AC37" s="96"/>
      <c r="AD37" s="96"/>
      <c r="AE37" s="96"/>
    </row>
    <row r="38" customFormat="false" ht="28.5" hidden="false" customHeight="true" outlineLevel="0" collapsed="false">
      <c r="A38" s="149" t="s">
        <v>305</v>
      </c>
      <c r="B38" s="153" t="s">
        <v>306</v>
      </c>
      <c r="C38" s="90"/>
      <c r="D38" s="90"/>
      <c r="E38" s="151" t="s">
        <v>256</v>
      </c>
      <c r="F38" s="103"/>
      <c r="G38" s="102" t="n">
        <v>10</v>
      </c>
      <c r="H38" s="44" t="n">
        <f aca="false">F38*G38</f>
        <v>0</v>
      </c>
      <c r="I38" s="44" t="n">
        <f aca="false">H38*0.2</f>
        <v>0</v>
      </c>
      <c r="J38" s="44" t="n">
        <f aca="false">H38*1.2</f>
        <v>0</v>
      </c>
      <c r="K38" s="152"/>
      <c r="L38" s="96"/>
      <c r="M38" s="96"/>
      <c r="N38" s="96"/>
      <c r="O38" s="96"/>
      <c r="P38" s="96"/>
      <c r="Q38" s="96"/>
      <c r="R38" s="96"/>
      <c r="S38" s="96"/>
      <c r="T38" s="96"/>
      <c r="U38" s="96"/>
      <c r="V38" s="96"/>
      <c r="W38" s="96"/>
      <c r="X38" s="96"/>
      <c r="Y38" s="96"/>
      <c r="Z38" s="96"/>
      <c r="AA38" s="96"/>
      <c r="AB38" s="96"/>
      <c r="AC38" s="96"/>
      <c r="AD38" s="96"/>
      <c r="AE38" s="96"/>
    </row>
    <row r="39" customFormat="false" ht="28.5" hidden="false" customHeight="true" outlineLevel="0" collapsed="false">
      <c r="A39" s="149" t="s">
        <v>307</v>
      </c>
      <c r="B39" s="153" t="s">
        <v>308</v>
      </c>
      <c r="C39" s="90"/>
      <c r="D39" s="90"/>
      <c r="E39" s="151" t="s">
        <v>256</v>
      </c>
      <c r="F39" s="103"/>
      <c r="G39" s="102" t="n">
        <v>1</v>
      </c>
      <c r="H39" s="44" t="n">
        <f aca="false">F39*G39</f>
        <v>0</v>
      </c>
      <c r="I39" s="44" t="n">
        <f aca="false">H39*0.2</f>
        <v>0</v>
      </c>
      <c r="J39" s="44" t="n">
        <f aca="false">H39*1.2</f>
        <v>0</v>
      </c>
      <c r="K39" s="152"/>
      <c r="L39" s="96"/>
      <c r="M39" s="96"/>
      <c r="N39" s="96"/>
      <c r="O39" s="96"/>
      <c r="P39" s="96"/>
      <c r="Q39" s="96"/>
      <c r="R39" s="96"/>
      <c r="S39" s="96"/>
      <c r="T39" s="96"/>
      <c r="U39" s="96"/>
      <c r="V39" s="96"/>
      <c r="W39" s="96"/>
      <c r="X39" s="96"/>
      <c r="Y39" s="96"/>
      <c r="Z39" s="96"/>
      <c r="AA39" s="96"/>
      <c r="AB39" s="96"/>
      <c r="AC39" s="96"/>
      <c r="AD39" s="96"/>
      <c r="AE39" s="96"/>
    </row>
    <row r="40" customFormat="false" ht="28.5" hidden="false" customHeight="true" outlineLevel="0" collapsed="false">
      <c r="A40" s="149" t="s">
        <v>309</v>
      </c>
      <c r="B40" s="153" t="s">
        <v>310</v>
      </c>
      <c r="C40" s="90"/>
      <c r="D40" s="90"/>
      <c r="E40" s="151" t="s">
        <v>256</v>
      </c>
      <c r="F40" s="103"/>
      <c r="G40" s="102" t="n">
        <v>1</v>
      </c>
      <c r="H40" s="44" t="n">
        <f aca="false">F40*G40</f>
        <v>0</v>
      </c>
      <c r="I40" s="44" t="n">
        <f aca="false">H40*0.2</f>
        <v>0</v>
      </c>
      <c r="J40" s="44" t="n">
        <f aca="false">H40*1.2</f>
        <v>0</v>
      </c>
      <c r="K40" s="152"/>
      <c r="L40" s="96"/>
      <c r="M40" s="96"/>
      <c r="N40" s="96"/>
      <c r="O40" s="96"/>
      <c r="P40" s="96"/>
      <c r="Q40" s="96"/>
      <c r="R40" s="96"/>
      <c r="S40" s="96"/>
      <c r="T40" s="96"/>
      <c r="U40" s="96"/>
      <c r="V40" s="96"/>
      <c r="W40" s="96"/>
      <c r="X40" s="96"/>
      <c r="Y40" s="96"/>
      <c r="Z40" s="96"/>
      <c r="AA40" s="96"/>
      <c r="AB40" s="96"/>
      <c r="AC40" s="96"/>
      <c r="AD40" s="96"/>
      <c r="AE40" s="96"/>
    </row>
    <row r="41" customFormat="false" ht="28.5" hidden="false" customHeight="true" outlineLevel="0" collapsed="false">
      <c r="A41" s="149" t="s">
        <v>311</v>
      </c>
      <c r="B41" s="153" t="s">
        <v>312</v>
      </c>
      <c r="C41" s="90"/>
      <c r="D41" s="90"/>
      <c r="E41" s="151" t="s">
        <v>256</v>
      </c>
      <c r="F41" s="103"/>
      <c r="G41" s="102" t="n">
        <v>1</v>
      </c>
      <c r="H41" s="44" t="n">
        <f aca="false">F41*G41</f>
        <v>0</v>
      </c>
      <c r="I41" s="44" t="n">
        <f aca="false">H41*0.2</f>
        <v>0</v>
      </c>
      <c r="J41" s="44" t="n">
        <f aca="false">H41*1.2</f>
        <v>0</v>
      </c>
      <c r="K41" s="152"/>
      <c r="L41" s="96"/>
      <c r="M41" s="96"/>
      <c r="N41" s="96"/>
      <c r="O41" s="96"/>
      <c r="P41" s="96"/>
      <c r="Q41" s="96"/>
      <c r="R41" s="96"/>
      <c r="S41" s="96"/>
      <c r="T41" s="96"/>
      <c r="U41" s="96"/>
      <c r="V41" s="96"/>
      <c r="W41" s="96"/>
      <c r="X41" s="96"/>
      <c r="Y41" s="96"/>
      <c r="Z41" s="96"/>
      <c r="AA41" s="96"/>
      <c r="AB41" s="96"/>
      <c r="AC41" s="96"/>
      <c r="AD41" s="96"/>
      <c r="AE41" s="96"/>
    </row>
    <row r="42" customFormat="false" ht="28.5" hidden="false" customHeight="true" outlineLevel="0" collapsed="false">
      <c r="A42" s="149" t="s">
        <v>313</v>
      </c>
      <c r="B42" s="153" t="s">
        <v>314</v>
      </c>
      <c r="C42" s="90"/>
      <c r="D42" s="90"/>
      <c r="E42" s="151" t="s">
        <v>256</v>
      </c>
      <c r="F42" s="103"/>
      <c r="G42" s="102" t="n">
        <v>1</v>
      </c>
      <c r="H42" s="44" t="n">
        <f aca="false">F42*G42</f>
        <v>0</v>
      </c>
      <c r="I42" s="44" t="n">
        <f aca="false">H42*0.2</f>
        <v>0</v>
      </c>
      <c r="J42" s="44" t="n">
        <f aca="false">H42*1.2</f>
        <v>0</v>
      </c>
      <c r="K42" s="152"/>
      <c r="L42" s="96"/>
      <c r="M42" s="96"/>
      <c r="N42" s="96"/>
      <c r="O42" s="96"/>
      <c r="P42" s="96"/>
      <c r="Q42" s="96"/>
      <c r="R42" s="96"/>
      <c r="S42" s="96"/>
      <c r="T42" s="96"/>
      <c r="U42" s="96"/>
      <c r="V42" s="96"/>
      <c r="W42" s="96"/>
      <c r="X42" s="96"/>
      <c r="Y42" s="96"/>
      <c r="Z42" s="96"/>
      <c r="AA42" s="96"/>
      <c r="AB42" s="96"/>
      <c r="AC42" s="96"/>
      <c r="AD42" s="96"/>
      <c r="AE42" s="96"/>
    </row>
    <row r="43" customFormat="false" ht="28.5" hidden="false" customHeight="true" outlineLevel="0" collapsed="false">
      <c r="A43" s="149" t="s">
        <v>315</v>
      </c>
      <c r="B43" s="153" t="s">
        <v>316</v>
      </c>
      <c r="C43" s="90"/>
      <c r="D43" s="90"/>
      <c r="E43" s="151" t="s">
        <v>256</v>
      </c>
      <c r="F43" s="103"/>
      <c r="G43" s="102" t="n">
        <v>10</v>
      </c>
      <c r="H43" s="44" t="n">
        <f aca="false">F43*G43</f>
        <v>0</v>
      </c>
      <c r="I43" s="44" t="n">
        <f aca="false">H43*0.2</f>
        <v>0</v>
      </c>
      <c r="J43" s="44" t="n">
        <f aca="false">H43*1.2</f>
        <v>0</v>
      </c>
      <c r="K43" s="152"/>
      <c r="L43" s="96"/>
      <c r="M43" s="96"/>
      <c r="N43" s="96"/>
      <c r="O43" s="96"/>
      <c r="P43" s="96"/>
      <c r="Q43" s="96"/>
      <c r="R43" s="96"/>
      <c r="S43" s="96"/>
      <c r="T43" s="96"/>
      <c r="U43" s="96"/>
      <c r="V43" s="96"/>
      <c r="W43" s="96"/>
      <c r="X43" s="96"/>
      <c r="Y43" s="96"/>
      <c r="Z43" s="96"/>
      <c r="AA43" s="96"/>
      <c r="AB43" s="96"/>
      <c r="AC43" s="96"/>
      <c r="AD43" s="96"/>
      <c r="AE43" s="96"/>
    </row>
    <row r="44" customFormat="false" ht="28.5" hidden="false" customHeight="true" outlineLevel="0" collapsed="false">
      <c r="A44" s="149" t="s">
        <v>317</v>
      </c>
      <c r="B44" s="153" t="s">
        <v>318</v>
      </c>
      <c r="C44" s="90"/>
      <c r="D44" s="90"/>
      <c r="E44" s="151" t="s">
        <v>256</v>
      </c>
      <c r="F44" s="103"/>
      <c r="G44" s="102" t="n">
        <v>1</v>
      </c>
      <c r="H44" s="44" t="n">
        <f aca="false">F44*G44</f>
        <v>0</v>
      </c>
      <c r="I44" s="44" t="n">
        <f aca="false">H44*0.2</f>
        <v>0</v>
      </c>
      <c r="J44" s="44" t="n">
        <f aca="false">H44*1.2</f>
        <v>0</v>
      </c>
      <c r="K44" s="152"/>
      <c r="L44" s="96"/>
      <c r="M44" s="96"/>
      <c r="N44" s="96"/>
      <c r="O44" s="96"/>
      <c r="P44" s="96"/>
      <c r="Q44" s="96"/>
      <c r="R44" s="96"/>
      <c r="S44" s="96"/>
      <c r="T44" s="96"/>
      <c r="U44" s="96"/>
      <c r="V44" s="96"/>
      <c r="W44" s="96"/>
      <c r="X44" s="96"/>
      <c r="Y44" s="96"/>
      <c r="Z44" s="96"/>
      <c r="AA44" s="96"/>
      <c r="AB44" s="96"/>
      <c r="AC44" s="96"/>
      <c r="AD44" s="96"/>
      <c r="AE44" s="96"/>
    </row>
    <row r="45" customFormat="false" ht="28.5" hidden="false" customHeight="true" outlineLevel="0" collapsed="false">
      <c r="A45" s="149" t="s">
        <v>319</v>
      </c>
      <c r="B45" s="153" t="s">
        <v>320</v>
      </c>
      <c r="C45" s="90"/>
      <c r="D45" s="90"/>
      <c r="E45" s="151" t="s">
        <v>256</v>
      </c>
      <c r="F45" s="103"/>
      <c r="G45" s="102" t="n">
        <v>10</v>
      </c>
      <c r="H45" s="44" t="n">
        <f aca="false">F45*G45</f>
        <v>0</v>
      </c>
      <c r="I45" s="44" t="n">
        <f aca="false">H45*0.2</f>
        <v>0</v>
      </c>
      <c r="J45" s="44" t="n">
        <f aca="false">H45*1.2</f>
        <v>0</v>
      </c>
      <c r="K45" s="152"/>
      <c r="L45" s="96"/>
      <c r="M45" s="96"/>
      <c r="N45" s="96"/>
      <c r="O45" s="96"/>
      <c r="P45" s="96"/>
      <c r="Q45" s="96"/>
      <c r="R45" s="96"/>
      <c r="S45" s="96"/>
      <c r="T45" s="96"/>
      <c r="U45" s="96"/>
      <c r="V45" s="96"/>
      <c r="W45" s="96"/>
      <c r="X45" s="96"/>
      <c r="Y45" s="96"/>
      <c r="Z45" s="96"/>
      <c r="AA45" s="96"/>
      <c r="AB45" s="96"/>
      <c r="AC45" s="96"/>
      <c r="AD45" s="96"/>
      <c r="AE45" s="96"/>
    </row>
    <row r="46" customFormat="false" ht="28.5" hidden="false" customHeight="true" outlineLevel="0" collapsed="false">
      <c r="A46" s="149" t="s">
        <v>321</v>
      </c>
      <c r="B46" s="153" t="s">
        <v>322</v>
      </c>
      <c r="C46" s="90"/>
      <c r="D46" s="90"/>
      <c r="E46" s="151" t="s">
        <v>256</v>
      </c>
      <c r="F46" s="103"/>
      <c r="G46" s="102" t="n">
        <v>10</v>
      </c>
      <c r="H46" s="44" t="n">
        <f aca="false">F46*G46</f>
        <v>0</v>
      </c>
      <c r="I46" s="44" t="n">
        <f aca="false">H46*0.2</f>
        <v>0</v>
      </c>
      <c r="J46" s="44" t="n">
        <f aca="false">H46*1.2</f>
        <v>0</v>
      </c>
      <c r="K46" s="152"/>
      <c r="L46" s="96"/>
      <c r="M46" s="96"/>
      <c r="N46" s="96"/>
      <c r="O46" s="96"/>
      <c r="P46" s="96"/>
      <c r="Q46" s="96"/>
      <c r="R46" s="96"/>
      <c r="S46" s="96"/>
      <c r="T46" s="96"/>
      <c r="U46" s="96"/>
      <c r="V46" s="96"/>
      <c r="W46" s="96"/>
      <c r="X46" s="96"/>
      <c r="Y46" s="96"/>
      <c r="Z46" s="96"/>
      <c r="AA46" s="96"/>
      <c r="AB46" s="96"/>
      <c r="AC46" s="96"/>
      <c r="AD46" s="96"/>
      <c r="AE46" s="96"/>
    </row>
    <row r="47" customFormat="false" ht="28.5" hidden="false" customHeight="true" outlineLevel="0" collapsed="false">
      <c r="A47" s="149" t="s">
        <v>323</v>
      </c>
      <c r="B47" s="153" t="s">
        <v>324</v>
      </c>
      <c r="C47" s="90"/>
      <c r="D47" s="90"/>
      <c r="E47" s="151" t="s">
        <v>256</v>
      </c>
      <c r="F47" s="103"/>
      <c r="G47" s="102" t="n">
        <v>100</v>
      </c>
      <c r="H47" s="44" t="n">
        <f aca="false">F47*G47</f>
        <v>0</v>
      </c>
      <c r="I47" s="44" t="n">
        <f aca="false">H47*0.2</f>
        <v>0</v>
      </c>
      <c r="J47" s="44" t="n">
        <f aca="false">H47*1.2</f>
        <v>0</v>
      </c>
      <c r="K47" s="152"/>
      <c r="L47" s="96"/>
      <c r="M47" s="96"/>
      <c r="N47" s="96"/>
      <c r="O47" s="96"/>
      <c r="P47" s="96"/>
      <c r="Q47" s="96"/>
      <c r="R47" s="96"/>
      <c r="S47" s="96"/>
      <c r="T47" s="96"/>
      <c r="U47" s="96"/>
      <c r="V47" s="96"/>
      <c r="W47" s="96"/>
      <c r="X47" s="96"/>
      <c r="Y47" s="96"/>
      <c r="Z47" s="96"/>
      <c r="AA47" s="96"/>
      <c r="AB47" s="96"/>
      <c r="AC47" s="96"/>
      <c r="AD47" s="96"/>
      <c r="AE47" s="96"/>
    </row>
    <row r="48" customFormat="false" ht="28.5" hidden="false" customHeight="true" outlineLevel="0" collapsed="false">
      <c r="A48" s="149" t="s">
        <v>325</v>
      </c>
      <c r="B48" s="153" t="s">
        <v>326</v>
      </c>
      <c r="C48" s="90"/>
      <c r="D48" s="90"/>
      <c r="E48" s="151" t="s">
        <v>256</v>
      </c>
      <c r="F48" s="103"/>
      <c r="G48" s="102" t="n">
        <v>10</v>
      </c>
      <c r="H48" s="44" t="n">
        <f aca="false">F48*G48</f>
        <v>0</v>
      </c>
      <c r="I48" s="44" t="n">
        <f aca="false">H48*0.2</f>
        <v>0</v>
      </c>
      <c r="J48" s="44" t="n">
        <f aca="false">H48*1.2</f>
        <v>0</v>
      </c>
      <c r="K48" s="152"/>
      <c r="L48" s="96"/>
      <c r="M48" s="96"/>
      <c r="N48" s="96"/>
      <c r="O48" s="96"/>
      <c r="P48" s="96"/>
      <c r="Q48" s="96"/>
      <c r="R48" s="96"/>
      <c r="S48" s="96"/>
      <c r="T48" s="96"/>
      <c r="U48" s="96"/>
      <c r="V48" s="96"/>
      <c r="W48" s="96"/>
      <c r="X48" s="96"/>
      <c r="Y48" s="96"/>
      <c r="Z48" s="96"/>
      <c r="AA48" s="96"/>
      <c r="AB48" s="96"/>
      <c r="AC48" s="96"/>
      <c r="AD48" s="96"/>
      <c r="AE48" s="96"/>
    </row>
    <row r="49" customFormat="false" ht="28.5" hidden="false" customHeight="true" outlineLevel="0" collapsed="false">
      <c r="A49" s="149" t="s">
        <v>327</v>
      </c>
      <c r="B49" s="153" t="s">
        <v>328</v>
      </c>
      <c r="C49" s="90"/>
      <c r="D49" s="90"/>
      <c r="E49" s="151" t="s">
        <v>256</v>
      </c>
      <c r="F49" s="103"/>
      <c r="G49" s="102" t="n">
        <v>10</v>
      </c>
      <c r="H49" s="44" t="n">
        <f aca="false">F49*G49</f>
        <v>0</v>
      </c>
      <c r="I49" s="44" t="n">
        <f aca="false">H49*0.2</f>
        <v>0</v>
      </c>
      <c r="J49" s="44" t="n">
        <f aca="false">H49*1.2</f>
        <v>0</v>
      </c>
      <c r="K49" s="152"/>
      <c r="L49" s="96"/>
      <c r="M49" s="96"/>
      <c r="N49" s="96"/>
      <c r="O49" s="96"/>
      <c r="P49" s="96"/>
      <c r="Q49" s="96"/>
      <c r="R49" s="96"/>
      <c r="S49" s="96"/>
      <c r="T49" s="96"/>
      <c r="U49" s="96"/>
      <c r="V49" s="96"/>
      <c r="W49" s="96"/>
      <c r="X49" s="96"/>
      <c r="Y49" s="96"/>
      <c r="Z49" s="96"/>
      <c r="AA49" s="96"/>
      <c r="AB49" s="96"/>
      <c r="AC49" s="96"/>
      <c r="AD49" s="96"/>
      <c r="AE49" s="96"/>
    </row>
    <row r="50" customFormat="false" ht="28.5" hidden="false" customHeight="true" outlineLevel="0" collapsed="false">
      <c r="A50" s="149" t="s">
        <v>329</v>
      </c>
      <c r="B50" s="153" t="s">
        <v>330</v>
      </c>
      <c r="C50" s="90"/>
      <c r="D50" s="90"/>
      <c r="E50" s="151" t="s">
        <v>256</v>
      </c>
      <c r="F50" s="103"/>
      <c r="G50" s="102" t="n">
        <v>50</v>
      </c>
      <c r="H50" s="44" t="n">
        <f aca="false">F50*G50</f>
        <v>0</v>
      </c>
      <c r="I50" s="44" t="n">
        <f aca="false">H50*0.2</f>
        <v>0</v>
      </c>
      <c r="J50" s="44" t="n">
        <f aca="false">H50*1.2</f>
        <v>0</v>
      </c>
      <c r="K50" s="152"/>
      <c r="L50" s="96"/>
      <c r="M50" s="96"/>
      <c r="N50" s="96"/>
      <c r="O50" s="96"/>
      <c r="P50" s="96"/>
      <c r="Q50" s="96"/>
      <c r="R50" s="96"/>
      <c r="S50" s="96"/>
      <c r="T50" s="96"/>
      <c r="U50" s="96"/>
      <c r="V50" s="96"/>
      <c r="W50" s="96"/>
      <c r="X50" s="96"/>
      <c r="Y50" s="96"/>
      <c r="Z50" s="96"/>
      <c r="AA50" s="96"/>
      <c r="AB50" s="96"/>
      <c r="AC50" s="96"/>
      <c r="AD50" s="96"/>
      <c r="AE50" s="96"/>
    </row>
    <row r="51" customFormat="false" ht="28.5" hidden="false" customHeight="true" outlineLevel="0" collapsed="false">
      <c r="A51" s="149" t="s">
        <v>331</v>
      </c>
      <c r="B51" s="153" t="s">
        <v>332</v>
      </c>
      <c r="C51" s="90"/>
      <c r="D51" s="90"/>
      <c r="E51" s="151" t="s">
        <v>256</v>
      </c>
      <c r="F51" s="103"/>
      <c r="G51" s="102" t="n">
        <v>25</v>
      </c>
      <c r="H51" s="44" t="n">
        <f aca="false">F51*G51</f>
        <v>0</v>
      </c>
      <c r="I51" s="44" t="n">
        <f aca="false">H51*0.2</f>
        <v>0</v>
      </c>
      <c r="J51" s="44" t="n">
        <f aca="false">H51*1.2</f>
        <v>0</v>
      </c>
      <c r="K51" s="152"/>
      <c r="L51" s="96"/>
      <c r="M51" s="96"/>
      <c r="N51" s="96"/>
      <c r="O51" s="96"/>
      <c r="P51" s="96"/>
      <c r="Q51" s="96"/>
      <c r="R51" s="96"/>
      <c r="S51" s="96"/>
      <c r="T51" s="96"/>
      <c r="U51" s="96"/>
      <c r="V51" s="96"/>
      <c r="W51" s="96"/>
      <c r="X51" s="96"/>
      <c r="Y51" s="96"/>
      <c r="Z51" s="96"/>
      <c r="AA51" s="96"/>
      <c r="AB51" s="96"/>
      <c r="AC51" s="96"/>
      <c r="AD51" s="96"/>
      <c r="AE51" s="96"/>
    </row>
    <row r="52" customFormat="false" ht="28.5" hidden="false" customHeight="true" outlineLevel="0" collapsed="false">
      <c r="A52" s="149" t="s">
        <v>333</v>
      </c>
      <c r="B52" s="153" t="s">
        <v>334</v>
      </c>
      <c r="C52" s="90"/>
      <c r="D52" s="90"/>
      <c r="E52" s="151" t="s">
        <v>256</v>
      </c>
      <c r="F52" s="103"/>
      <c r="G52" s="102" t="n">
        <v>50</v>
      </c>
      <c r="H52" s="44" t="n">
        <f aca="false">F52*G52</f>
        <v>0</v>
      </c>
      <c r="I52" s="44" t="n">
        <f aca="false">H52*0.2</f>
        <v>0</v>
      </c>
      <c r="J52" s="44" t="n">
        <f aca="false">H52*1.2</f>
        <v>0</v>
      </c>
      <c r="K52" s="152"/>
      <c r="L52" s="96"/>
      <c r="M52" s="96"/>
      <c r="N52" s="96"/>
      <c r="O52" s="96"/>
      <c r="P52" s="96"/>
      <c r="Q52" s="96"/>
      <c r="R52" s="96"/>
      <c r="S52" s="96"/>
      <c r="T52" s="96"/>
      <c r="U52" s="96"/>
      <c r="V52" s="96"/>
      <c r="W52" s="96"/>
      <c r="X52" s="96"/>
      <c r="Y52" s="96"/>
      <c r="Z52" s="96"/>
      <c r="AA52" s="96"/>
      <c r="AB52" s="96"/>
      <c r="AC52" s="96"/>
      <c r="AD52" s="96"/>
      <c r="AE52" s="96"/>
    </row>
    <row r="53" customFormat="false" ht="28.5" hidden="false" customHeight="true" outlineLevel="0" collapsed="false">
      <c r="A53" s="149" t="s">
        <v>335</v>
      </c>
      <c r="B53" s="153" t="s">
        <v>336</v>
      </c>
      <c r="C53" s="90"/>
      <c r="D53" s="90"/>
      <c r="E53" s="151" t="s">
        <v>256</v>
      </c>
      <c r="F53" s="103"/>
      <c r="G53" s="102" t="n">
        <v>25</v>
      </c>
      <c r="H53" s="44" t="n">
        <f aca="false">F53*G53</f>
        <v>0</v>
      </c>
      <c r="I53" s="44" t="n">
        <f aca="false">H53*0.2</f>
        <v>0</v>
      </c>
      <c r="J53" s="44" t="n">
        <f aca="false">H53*1.2</f>
        <v>0</v>
      </c>
      <c r="K53" s="152"/>
      <c r="L53" s="96"/>
      <c r="M53" s="96"/>
      <c r="N53" s="96"/>
      <c r="O53" s="96"/>
      <c r="P53" s="96"/>
      <c r="Q53" s="96"/>
      <c r="R53" s="96"/>
      <c r="S53" s="96"/>
      <c r="T53" s="96"/>
      <c r="U53" s="96"/>
      <c r="V53" s="96"/>
      <c r="W53" s="96"/>
      <c r="X53" s="96"/>
      <c r="Y53" s="96"/>
      <c r="Z53" s="96"/>
      <c r="AA53" s="96"/>
      <c r="AB53" s="96"/>
      <c r="AC53" s="96"/>
      <c r="AD53" s="96"/>
      <c r="AE53" s="96"/>
    </row>
    <row r="54" customFormat="false" ht="28.5" hidden="false" customHeight="true" outlineLevel="0" collapsed="false">
      <c r="A54" s="149" t="s">
        <v>337</v>
      </c>
      <c r="B54" s="153" t="s">
        <v>338</v>
      </c>
      <c r="C54" s="90"/>
      <c r="D54" s="90"/>
      <c r="E54" s="151" t="s">
        <v>256</v>
      </c>
      <c r="F54" s="103"/>
      <c r="G54" s="102" t="n">
        <v>10</v>
      </c>
      <c r="H54" s="44" t="n">
        <f aca="false">F54*G54</f>
        <v>0</v>
      </c>
      <c r="I54" s="44" t="n">
        <f aca="false">H54*0.2</f>
        <v>0</v>
      </c>
      <c r="J54" s="44" t="n">
        <f aca="false">H54*1.2</f>
        <v>0</v>
      </c>
      <c r="K54" s="152"/>
      <c r="L54" s="96"/>
      <c r="M54" s="96"/>
      <c r="N54" s="96"/>
      <c r="O54" s="96"/>
      <c r="P54" s="96"/>
      <c r="Q54" s="96"/>
      <c r="R54" s="96"/>
      <c r="S54" s="96"/>
      <c r="T54" s="96"/>
      <c r="U54" s="96"/>
      <c r="V54" s="96"/>
      <c r="W54" s="96"/>
      <c r="X54" s="96"/>
      <c r="Y54" s="96"/>
      <c r="Z54" s="96"/>
      <c r="AA54" s="96"/>
      <c r="AB54" s="96"/>
      <c r="AC54" s="96"/>
      <c r="AD54" s="96"/>
      <c r="AE54" s="96"/>
    </row>
    <row r="55" customFormat="false" ht="28.5" hidden="false" customHeight="true" outlineLevel="0" collapsed="false">
      <c r="A55" s="149" t="s">
        <v>339</v>
      </c>
      <c r="B55" s="153" t="s">
        <v>340</v>
      </c>
      <c r="C55" s="90"/>
      <c r="D55" s="90"/>
      <c r="E55" s="151" t="s">
        <v>256</v>
      </c>
      <c r="F55" s="103"/>
      <c r="G55" s="102" t="n">
        <v>10</v>
      </c>
      <c r="H55" s="44" t="n">
        <f aca="false">F55*G55</f>
        <v>0</v>
      </c>
      <c r="I55" s="44" t="n">
        <f aca="false">H55*0.2</f>
        <v>0</v>
      </c>
      <c r="J55" s="44" t="n">
        <f aca="false">H55*1.2</f>
        <v>0</v>
      </c>
      <c r="K55" s="152"/>
      <c r="L55" s="96"/>
      <c r="M55" s="96"/>
      <c r="N55" s="96"/>
      <c r="O55" s="96"/>
      <c r="P55" s="96"/>
      <c r="Q55" s="96"/>
      <c r="R55" s="96"/>
      <c r="S55" s="96"/>
      <c r="T55" s="96"/>
      <c r="U55" s="96"/>
      <c r="V55" s="96"/>
      <c r="W55" s="96"/>
      <c r="X55" s="96"/>
      <c r="Y55" s="96"/>
      <c r="Z55" s="96"/>
      <c r="AA55" s="96"/>
      <c r="AB55" s="96"/>
      <c r="AC55" s="96"/>
      <c r="AD55" s="96"/>
      <c r="AE55" s="96"/>
    </row>
    <row r="56" customFormat="false" ht="28.5" hidden="false" customHeight="true" outlineLevel="0" collapsed="false">
      <c r="A56" s="149" t="s">
        <v>341</v>
      </c>
      <c r="B56" s="153" t="s">
        <v>342</v>
      </c>
      <c r="C56" s="90"/>
      <c r="D56" s="90"/>
      <c r="E56" s="151" t="s">
        <v>256</v>
      </c>
      <c r="F56" s="103"/>
      <c r="G56" s="102" t="n">
        <v>50</v>
      </c>
      <c r="H56" s="44" t="n">
        <f aca="false">F56*G56</f>
        <v>0</v>
      </c>
      <c r="I56" s="44" t="n">
        <f aca="false">H56*0.2</f>
        <v>0</v>
      </c>
      <c r="J56" s="44" t="n">
        <f aca="false">H56*1.2</f>
        <v>0</v>
      </c>
      <c r="K56" s="152"/>
      <c r="L56" s="96"/>
      <c r="M56" s="96"/>
      <c r="N56" s="96"/>
      <c r="O56" s="96"/>
      <c r="P56" s="96"/>
      <c r="Q56" s="96"/>
      <c r="R56" s="96"/>
      <c r="S56" s="96"/>
      <c r="T56" s="96"/>
      <c r="U56" s="96"/>
      <c r="V56" s="96"/>
      <c r="W56" s="96"/>
      <c r="X56" s="96"/>
      <c r="Y56" s="96"/>
      <c r="Z56" s="96"/>
      <c r="AA56" s="96"/>
      <c r="AB56" s="96"/>
      <c r="AC56" s="96"/>
      <c r="AD56" s="96"/>
      <c r="AE56" s="96"/>
    </row>
    <row r="57" customFormat="false" ht="28.5" hidden="false" customHeight="true" outlineLevel="0" collapsed="false">
      <c r="A57" s="149" t="s">
        <v>343</v>
      </c>
      <c r="B57" s="153" t="s">
        <v>344</v>
      </c>
      <c r="C57" s="90"/>
      <c r="D57" s="90"/>
      <c r="E57" s="151" t="s">
        <v>256</v>
      </c>
      <c r="F57" s="103"/>
      <c r="G57" s="102" t="n">
        <v>15</v>
      </c>
      <c r="H57" s="44" t="n">
        <f aca="false">F57*G57</f>
        <v>0</v>
      </c>
      <c r="I57" s="44" t="n">
        <f aca="false">H57*0.2</f>
        <v>0</v>
      </c>
      <c r="J57" s="44" t="n">
        <f aca="false">H57*1.2</f>
        <v>0</v>
      </c>
      <c r="K57" s="152"/>
      <c r="L57" s="96"/>
      <c r="M57" s="96"/>
      <c r="N57" s="96"/>
      <c r="O57" s="96"/>
      <c r="P57" s="96"/>
      <c r="Q57" s="96"/>
      <c r="R57" s="96"/>
      <c r="S57" s="96"/>
      <c r="T57" s="96"/>
      <c r="U57" s="96"/>
      <c r="V57" s="96"/>
      <c r="W57" s="96"/>
      <c r="X57" s="96"/>
      <c r="Y57" s="96"/>
      <c r="Z57" s="96"/>
      <c r="AA57" s="96"/>
      <c r="AB57" s="96"/>
      <c r="AC57" s="96"/>
      <c r="AD57" s="96"/>
      <c r="AE57" s="96"/>
    </row>
    <row r="58" customFormat="false" ht="28.5" hidden="false" customHeight="true" outlineLevel="0" collapsed="false">
      <c r="A58" s="149" t="s">
        <v>345</v>
      </c>
      <c r="B58" s="153" t="s">
        <v>346</v>
      </c>
      <c r="C58" s="90"/>
      <c r="D58" s="90"/>
      <c r="E58" s="151" t="s">
        <v>256</v>
      </c>
      <c r="F58" s="103"/>
      <c r="G58" s="102" t="n">
        <v>50</v>
      </c>
      <c r="H58" s="44" t="n">
        <f aca="false">F58*G58</f>
        <v>0</v>
      </c>
      <c r="I58" s="44" t="n">
        <f aca="false">H58*0.2</f>
        <v>0</v>
      </c>
      <c r="J58" s="44" t="n">
        <f aca="false">H58*1.2</f>
        <v>0</v>
      </c>
      <c r="K58" s="152"/>
      <c r="L58" s="96"/>
      <c r="M58" s="96"/>
      <c r="N58" s="96"/>
      <c r="O58" s="96"/>
      <c r="P58" s="96"/>
      <c r="Q58" s="96"/>
      <c r="R58" s="96"/>
      <c r="S58" s="96"/>
      <c r="T58" s="96"/>
      <c r="U58" s="96"/>
      <c r="V58" s="96"/>
      <c r="W58" s="96"/>
      <c r="X58" s="96"/>
      <c r="Y58" s="96"/>
      <c r="Z58" s="96"/>
      <c r="AA58" s="96"/>
      <c r="AB58" s="96"/>
      <c r="AC58" s="96"/>
      <c r="AD58" s="96"/>
      <c r="AE58" s="96"/>
    </row>
    <row r="59" customFormat="false" ht="28.5" hidden="false" customHeight="true" outlineLevel="0" collapsed="false">
      <c r="A59" s="149" t="s">
        <v>347</v>
      </c>
      <c r="B59" s="153" t="s">
        <v>348</v>
      </c>
      <c r="C59" s="90"/>
      <c r="D59" s="90"/>
      <c r="E59" s="151" t="s">
        <v>256</v>
      </c>
      <c r="F59" s="103"/>
      <c r="G59" s="102" t="n">
        <v>50</v>
      </c>
      <c r="H59" s="44" t="n">
        <f aca="false">F59*G59</f>
        <v>0</v>
      </c>
      <c r="I59" s="44" t="n">
        <f aca="false">H59*0.2</f>
        <v>0</v>
      </c>
      <c r="J59" s="44" t="n">
        <f aca="false">H59*1.2</f>
        <v>0</v>
      </c>
      <c r="K59" s="152"/>
      <c r="L59" s="96"/>
      <c r="M59" s="96"/>
      <c r="N59" s="96"/>
      <c r="O59" s="96"/>
      <c r="P59" s="96"/>
      <c r="Q59" s="96"/>
      <c r="R59" s="96"/>
      <c r="S59" s="96"/>
      <c r="T59" s="96"/>
      <c r="U59" s="96"/>
      <c r="V59" s="96"/>
      <c r="W59" s="96"/>
      <c r="X59" s="96"/>
      <c r="Y59" s="96"/>
      <c r="Z59" s="96"/>
      <c r="AA59" s="96"/>
      <c r="AB59" s="96"/>
      <c r="AC59" s="96"/>
      <c r="AD59" s="96"/>
      <c r="AE59" s="96"/>
    </row>
    <row r="60" customFormat="false" ht="28.5" hidden="false" customHeight="true" outlineLevel="0" collapsed="false">
      <c r="A60" s="149" t="s">
        <v>349</v>
      </c>
      <c r="B60" s="153" t="s">
        <v>350</v>
      </c>
      <c r="C60" s="90"/>
      <c r="D60" s="90"/>
      <c r="E60" s="151" t="s">
        <v>256</v>
      </c>
      <c r="F60" s="103"/>
      <c r="G60" s="102" t="n">
        <v>30</v>
      </c>
      <c r="H60" s="44" t="n">
        <f aca="false">F60*G60</f>
        <v>0</v>
      </c>
      <c r="I60" s="44" t="n">
        <f aca="false">H60*0.2</f>
        <v>0</v>
      </c>
      <c r="J60" s="44" t="n">
        <f aca="false">H60*1.2</f>
        <v>0</v>
      </c>
      <c r="K60" s="152"/>
      <c r="L60" s="96"/>
      <c r="M60" s="96"/>
      <c r="N60" s="96"/>
      <c r="O60" s="96"/>
      <c r="P60" s="96"/>
      <c r="Q60" s="96"/>
      <c r="R60" s="96"/>
      <c r="S60" s="96"/>
      <c r="T60" s="96"/>
      <c r="U60" s="96"/>
      <c r="V60" s="96"/>
      <c r="W60" s="96"/>
      <c r="X60" s="96"/>
      <c r="Y60" s="96"/>
      <c r="Z60" s="96"/>
      <c r="AA60" s="96"/>
      <c r="AB60" s="96"/>
      <c r="AC60" s="96"/>
      <c r="AD60" s="96"/>
      <c r="AE60" s="96"/>
    </row>
    <row r="61" customFormat="false" ht="28.5" hidden="false" customHeight="true" outlineLevel="0" collapsed="false">
      <c r="A61" s="149" t="s">
        <v>351</v>
      </c>
      <c r="B61" s="153" t="s">
        <v>352</v>
      </c>
      <c r="C61" s="90"/>
      <c r="D61" s="90"/>
      <c r="E61" s="151" t="s">
        <v>256</v>
      </c>
      <c r="F61" s="103"/>
      <c r="G61" s="102" t="n">
        <v>20</v>
      </c>
      <c r="H61" s="44" t="n">
        <f aca="false">F61*G61</f>
        <v>0</v>
      </c>
      <c r="I61" s="44" t="n">
        <f aca="false">H61*0.2</f>
        <v>0</v>
      </c>
      <c r="J61" s="44" t="n">
        <f aca="false">H61*1.2</f>
        <v>0</v>
      </c>
      <c r="K61" s="152"/>
      <c r="L61" s="96"/>
      <c r="M61" s="96"/>
      <c r="N61" s="96"/>
      <c r="O61" s="96"/>
      <c r="P61" s="96"/>
      <c r="Q61" s="96"/>
      <c r="R61" s="96"/>
      <c r="S61" s="96"/>
      <c r="T61" s="96"/>
      <c r="U61" s="96"/>
      <c r="V61" s="96"/>
      <c r="W61" s="96"/>
      <c r="X61" s="96"/>
      <c r="Y61" s="96"/>
      <c r="Z61" s="96"/>
      <c r="AA61" s="96"/>
      <c r="AB61" s="96"/>
      <c r="AC61" s="96"/>
      <c r="AD61" s="96"/>
      <c r="AE61" s="96"/>
    </row>
    <row r="62" customFormat="false" ht="28.5" hidden="false" customHeight="true" outlineLevel="0" collapsed="false">
      <c r="A62" s="149" t="s">
        <v>353</v>
      </c>
      <c r="B62" s="153" t="s">
        <v>354</v>
      </c>
      <c r="C62" s="90"/>
      <c r="D62" s="90"/>
      <c r="E62" s="151" t="s">
        <v>256</v>
      </c>
      <c r="F62" s="103"/>
      <c r="G62" s="102" t="n">
        <v>20</v>
      </c>
      <c r="H62" s="44" t="n">
        <f aca="false">F62*G62</f>
        <v>0</v>
      </c>
      <c r="I62" s="44" t="n">
        <f aca="false">H62*0.2</f>
        <v>0</v>
      </c>
      <c r="J62" s="44" t="n">
        <f aca="false">H62*1.2</f>
        <v>0</v>
      </c>
      <c r="K62" s="152"/>
      <c r="L62" s="96"/>
      <c r="M62" s="96"/>
      <c r="N62" s="96"/>
      <c r="O62" s="96"/>
      <c r="P62" s="96"/>
      <c r="Q62" s="96"/>
      <c r="R62" s="96"/>
      <c r="S62" s="96"/>
      <c r="T62" s="96"/>
      <c r="U62" s="96"/>
      <c r="V62" s="96"/>
      <c r="W62" s="96"/>
      <c r="X62" s="96"/>
      <c r="Y62" s="96"/>
      <c r="Z62" s="96"/>
      <c r="AA62" s="96"/>
      <c r="AB62" s="96"/>
      <c r="AC62" s="96"/>
      <c r="AD62" s="96"/>
      <c r="AE62" s="96"/>
    </row>
    <row r="63" customFormat="false" ht="28.5" hidden="false" customHeight="true" outlineLevel="0" collapsed="false">
      <c r="A63" s="149" t="s">
        <v>355</v>
      </c>
      <c r="B63" s="153" t="s">
        <v>356</v>
      </c>
      <c r="C63" s="90"/>
      <c r="D63" s="90"/>
      <c r="E63" s="151" t="s">
        <v>256</v>
      </c>
      <c r="F63" s="103"/>
      <c r="G63" s="102" t="n">
        <v>50</v>
      </c>
      <c r="H63" s="44" t="n">
        <f aca="false">F63*G63</f>
        <v>0</v>
      </c>
      <c r="I63" s="44" t="n">
        <f aca="false">H63*0.2</f>
        <v>0</v>
      </c>
      <c r="J63" s="44" t="n">
        <f aca="false">H63*1.2</f>
        <v>0</v>
      </c>
      <c r="K63" s="152"/>
      <c r="L63" s="96"/>
      <c r="M63" s="96"/>
      <c r="N63" s="96"/>
      <c r="O63" s="96"/>
      <c r="P63" s="96"/>
      <c r="Q63" s="96"/>
      <c r="R63" s="96"/>
      <c r="S63" s="96"/>
      <c r="T63" s="96"/>
      <c r="U63" s="96"/>
      <c r="V63" s="96"/>
      <c r="W63" s="96"/>
      <c r="X63" s="96"/>
      <c r="Y63" s="96"/>
      <c r="Z63" s="96"/>
      <c r="AA63" s="96"/>
      <c r="AB63" s="96"/>
      <c r="AC63" s="96"/>
      <c r="AD63" s="96"/>
      <c r="AE63" s="96"/>
    </row>
    <row r="64" customFormat="false" ht="72" hidden="false" customHeight="false" outlineLevel="0" collapsed="false">
      <c r="A64" s="149" t="s">
        <v>357</v>
      </c>
      <c r="B64" s="153" t="s">
        <v>358</v>
      </c>
      <c r="C64" s="90"/>
      <c r="D64" s="90"/>
      <c r="E64" s="151" t="s">
        <v>256</v>
      </c>
      <c r="F64" s="103"/>
      <c r="G64" s="102" t="n">
        <v>20</v>
      </c>
      <c r="H64" s="44" t="n">
        <f aca="false">F64*G64</f>
        <v>0</v>
      </c>
      <c r="I64" s="44" t="n">
        <f aca="false">H64*0.2</f>
        <v>0</v>
      </c>
      <c r="J64" s="44" t="n">
        <f aca="false">H64*1.2</f>
        <v>0</v>
      </c>
      <c r="K64" s="152"/>
      <c r="L64" s="96"/>
      <c r="M64" s="96"/>
      <c r="N64" s="96"/>
      <c r="O64" s="96"/>
      <c r="P64" s="96"/>
      <c r="Q64" s="96"/>
      <c r="R64" s="96"/>
      <c r="S64" s="96"/>
      <c r="T64" s="96"/>
      <c r="U64" s="96"/>
      <c r="V64" s="96"/>
      <c r="W64" s="96"/>
      <c r="X64" s="96"/>
      <c r="Y64" s="96"/>
      <c r="Z64" s="96"/>
      <c r="AA64" s="96"/>
      <c r="AB64" s="96"/>
      <c r="AC64" s="96"/>
      <c r="AD64" s="96"/>
      <c r="AE64" s="96"/>
    </row>
    <row r="65" customFormat="false" ht="28.5" hidden="false" customHeight="true" outlineLevel="0" collapsed="false">
      <c r="A65" s="149" t="s">
        <v>359</v>
      </c>
      <c r="B65" s="153" t="s">
        <v>360</v>
      </c>
      <c r="C65" s="90"/>
      <c r="D65" s="90"/>
      <c r="E65" s="151" t="s">
        <v>256</v>
      </c>
      <c r="F65" s="103"/>
      <c r="G65" s="102" t="n">
        <v>10</v>
      </c>
      <c r="H65" s="44" t="n">
        <f aca="false">F65*G65</f>
        <v>0</v>
      </c>
      <c r="I65" s="44" t="n">
        <f aca="false">H65*0.2</f>
        <v>0</v>
      </c>
      <c r="J65" s="44" t="n">
        <f aca="false">H65*1.2</f>
        <v>0</v>
      </c>
      <c r="K65" s="152"/>
      <c r="L65" s="96"/>
      <c r="M65" s="96"/>
      <c r="N65" s="96"/>
      <c r="O65" s="96"/>
      <c r="P65" s="96"/>
      <c r="Q65" s="96"/>
      <c r="R65" s="96"/>
      <c r="S65" s="96"/>
      <c r="T65" s="96"/>
      <c r="U65" s="96"/>
      <c r="V65" s="96"/>
      <c r="W65" s="96"/>
      <c r="X65" s="96"/>
      <c r="Y65" s="96"/>
      <c r="Z65" s="96"/>
      <c r="AA65" s="96"/>
      <c r="AB65" s="96"/>
      <c r="AC65" s="96"/>
      <c r="AD65" s="96"/>
      <c r="AE65" s="96"/>
    </row>
    <row r="66" customFormat="false" ht="28.5" hidden="false" customHeight="true" outlineLevel="0" collapsed="false">
      <c r="A66" s="149" t="s">
        <v>361</v>
      </c>
      <c r="B66" s="153" t="s">
        <v>362</v>
      </c>
      <c r="C66" s="90"/>
      <c r="D66" s="90"/>
      <c r="E66" s="151" t="s">
        <v>256</v>
      </c>
      <c r="F66" s="103"/>
      <c r="G66" s="102" t="n">
        <v>10</v>
      </c>
      <c r="H66" s="44" t="n">
        <f aca="false">F66*G66</f>
        <v>0</v>
      </c>
      <c r="I66" s="44" t="n">
        <f aca="false">H66*0.2</f>
        <v>0</v>
      </c>
      <c r="J66" s="44" t="n">
        <f aca="false">H66*1.2</f>
        <v>0</v>
      </c>
      <c r="K66" s="152"/>
      <c r="L66" s="96"/>
      <c r="M66" s="96"/>
      <c r="N66" s="96"/>
      <c r="O66" s="96"/>
      <c r="P66" s="96"/>
      <c r="Q66" s="96"/>
      <c r="R66" s="96"/>
      <c r="S66" s="96"/>
      <c r="T66" s="96"/>
      <c r="U66" s="96"/>
      <c r="V66" s="96"/>
      <c r="W66" s="96"/>
      <c r="X66" s="96"/>
      <c r="Y66" s="96"/>
      <c r="Z66" s="96"/>
      <c r="AA66" s="96"/>
      <c r="AB66" s="96"/>
      <c r="AC66" s="96"/>
      <c r="AD66" s="96"/>
      <c r="AE66" s="96"/>
    </row>
    <row r="67" customFormat="false" ht="28.5" hidden="false" customHeight="true" outlineLevel="0" collapsed="false">
      <c r="A67" s="149" t="s">
        <v>363</v>
      </c>
      <c r="B67" s="153" t="s">
        <v>364</v>
      </c>
      <c r="C67" s="90"/>
      <c r="D67" s="90"/>
      <c r="E67" s="151" t="s">
        <v>256</v>
      </c>
      <c r="F67" s="103"/>
      <c r="G67" s="102" t="n">
        <v>10</v>
      </c>
      <c r="H67" s="44" t="n">
        <f aca="false">F67*G67</f>
        <v>0</v>
      </c>
      <c r="I67" s="44" t="n">
        <f aca="false">H67*0.2</f>
        <v>0</v>
      </c>
      <c r="J67" s="44" t="n">
        <f aca="false">H67*1.2</f>
        <v>0</v>
      </c>
      <c r="K67" s="152"/>
      <c r="L67" s="96"/>
      <c r="M67" s="96"/>
      <c r="N67" s="96"/>
      <c r="O67" s="96"/>
      <c r="P67" s="96"/>
      <c r="Q67" s="96"/>
      <c r="R67" s="96"/>
      <c r="S67" s="96"/>
      <c r="T67" s="96"/>
      <c r="U67" s="96"/>
      <c r="V67" s="96"/>
      <c r="W67" s="96"/>
      <c r="X67" s="96"/>
      <c r="Y67" s="96"/>
      <c r="Z67" s="96"/>
      <c r="AA67" s="96"/>
      <c r="AB67" s="96"/>
      <c r="AC67" s="96"/>
      <c r="AD67" s="96"/>
      <c r="AE67" s="96"/>
    </row>
    <row r="68" customFormat="false" ht="28.5" hidden="false" customHeight="true" outlineLevel="0" collapsed="false">
      <c r="A68" s="149" t="s">
        <v>365</v>
      </c>
      <c r="B68" s="153" t="s">
        <v>366</v>
      </c>
      <c r="C68" s="90"/>
      <c r="D68" s="90"/>
      <c r="E68" s="151" t="s">
        <v>256</v>
      </c>
      <c r="F68" s="103"/>
      <c r="G68" s="102" t="n">
        <v>5</v>
      </c>
      <c r="H68" s="44" t="n">
        <f aca="false">F68*G68</f>
        <v>0</v>
      </c>
      <c r="I68" s="44" t="n">
        <f aca="false">H68*0.2</f>
        <v>0</v>
      </c>
      <c r="J68" s="44" t="n">
        <f aca="false">H68*1.2</f>
        <v>0</v>
      </c>
      <c r="K68" s="152"/>
      <c r="L68" s="96"/>
      <c r="M68" s="96"/>
      <c r="N68" s="96"/>
      <c r="O68" s="96"/>
      <c r="P68" s="96"/>
      <c r="Q68" s="96"/>
      <c r="R68" s="96"/>
      <c r="S68" s="96"/>
      <c r="T68" s="96"/>
      <c r="U68" s="96"/>
      <c r="V68" s="96"/>
      <c r="W68" s="96"/>
      <c r="X68" s="96"/>
      <c r="Y68" s="96"/>
      <c r="Z68" s="96"/>
      <c r="AA68" s="96"/>
      <c r="AB68" s="96"/>
      <c r="AC68" s="96"/>
      <c r="AD68" s="96"/>
      <c r="AE68" s="96"/>
    </row>
    <row r="69" customFormat="false" ht="28.5" hidden="false" customHeight="true" outlineLevel="0" collapsed="false">
      <c r="A69" s="149" t="s">
        <v>367</v>
      </c>
      <c r="B69" s="153" t="s">
        <v>368</v>
      </c>
      <c r="C69" s="90"/>
      <c r="D69" s="90"/>
      <c r="E69" s="151" t="s">
        <v>256</v>
      </c>
      <c r="F69" s="103"/>
      <c r="G69" s="102" t="n">
        <v>10</v>
      </c>
      <c r="H69" s="44" t="n">
        <f aca="false">F69*G69</f>
        <v>0</v>
      </c>
      <c r="I69" s="44" t="n">
        <f aca="false">H69*0.2</f>
        <v>0</v>
      </c>
      <c r="J69" s="44" t="n">
        <f aca="false">H69*1.2</f>
        <v>0</v>
      </c>
      <c r="K69" s="152"/>
      <c r="L69" s="96"/>
      <c r="M69" s="96"/>
      <c r="N69" s="96"/>
      <c r="O69" s="96"/>
      <c r="P69" s="96"/>
      <c r="Q69" s="96"/>
      <c r="R69" s="96"/>
      <c r="S69" s="96"/>
      <c r="T69" s="96"/>
      <c r="U69" s="96"/>
      <c r="V69" s="96"/>
      <c r="W69" s="96"/>
      <c r="X69" s="96"/>
      <c r="Y69" s="96"/>
      <c r="Z69" s="96"/>
      <c r="AA69" s="96"/>
      <c r="AB69" s="96"/>
      <c r="AC69" s="96"/>
      <c r="AD69" s="96"/>
      <c r="AE69" s="96"/>
    </row>
    <row r="70" customFormat="false" ht="28.5" hidden="false" customHeight="true" outlineLevel="0" collapsed="false">
      <c r="A70" s="149" t="s">
        <v>369</v>
      </c>
      <c r="B70" s="153" t="s">
        <v>370</v>
      </c>
      <c r="C70" s="90"/>
      <c r="D70" s="90"/>
      <c r="E70" s="151" t="s">
        <v>256</v>
      </c>
      <c r="F70" s="103"/>
      <c r="G70" s="102" t="n">
        <v>5</v>
      </c>
      <c r="H70" s="44" t="n">
        <f aca="false">F70*G70</f>
        <v>0</v>
      </c>
      <c r="I70" s="44" t="n">
        <f aca="false">H70*0.2</f>
        <v>0</v>
      </c>
      <c r="J70" s="44" t="n">
        <f aca="false">H70*1.2</f>
        <v>0</v>
      </c>
      <c r="K70" s="152"/>
      <c r="L70" s="96"/>
      <c r="M70" s="96"/>
      <c r="N70" s="96"/>
      <c r="O70" s="96"/>
      <c r="P70" s="96"/>
      <c r="Q70" s="96"/>
      <c r="R70" s="96"/>
      <c r="S70" s="96"/>
      <c r="T70" s="96"/>
      <c r="U70" s="96"/>
      <c r="V70" s="96"/>
      <c r="W70" s="96"/>
      <c r="X70" s="96"/>
      <c r="Y70" s="96"/>
      <c r="Z70" s="96"/>
      <c r="AA70" s="96"/>
      <c r="AB70" s="96"/>
      <c r="AC70" s="96"/>
      <c r="AD70" s="96"/>
      <c r="AE70" s="96"/>
    </row>
    <row r="71" customFormat="false" ht="28.5" hidden="false" customHeight="true" outlineLevel="0" collapsed="false">
      <c r="A71" s="149" t="s">
        <v>371</v>
      </c>
      <c r="B71" s="153" t="s">
        <v>372</v>
      </c>
      <c r="C71" s="90"/>
      <c r="D71" s="90"/>
      <c r="E71" s="151" t="s">
        <v>256</v>
      </c>
      <c r="F71" s="103"/>
      <c r="G71" s="102" t="n">
        <v>5</v>
      </c>
      <c r="H71" s="44" t="n">
        <f aca="false">F71*G71</f>
        <v>0</v>
      </c>
      <c r="I71" s="44" t="n">
        <f aca="false">H71*0.2</f>
        <v>0</v>
      </c>
      <c r="J71" s="44" t="n">
        <f aca="false">H71*1.2</f>
        <v>0</v>
      </c>
      <c r="K71" s="152"/>
      <c r="L71" s="96"/>
      <c r="M71" s="96"/>
      <c r="N71" s="96"/>
      <c r="O71" s="96"/>
      <c r="P71" s="96"/>
      <c r="Q71" s="96"/>
      <c r="R71" s="96"/>
      <c r="S71" s="96"/>
      <c r="T71" s="96"/>
      <c r="U71" s="96"/>
      <c r="V71" s="96"/>
      <c r="W71" s="96"/>
      <c r="X71" s="96"/>
      <c r="Y71" s="96"/>
      <c r="Z71" s="96"/>
      <c r="AA71" s="96"/>
      <c r="AB71" s="96"/>
      <c r="AC71" s="96"/>
      <c r="AD71" s="96"/>
      <c r="AE71" s="96"/>
    </row>
    <row r="72" customFormat="false" ht="28.5" hidden="false" customHeight="true" outlineLevel="0" collapsed="false">
      <c r="A72" s="149" t="s">
        <v>373</v>
      </c>
      <c r="B72" s="153" t="s">
        <v>374</v>
      </c>
      <c r="C72" s="90"/>
      <c r="D72" s="90"/>
      <c r="E72" s="151" t="s">
        <v>256</v>
      </c>
      <c r="F72" s="103"/>
      <c r="G72" s="102" t="n">
        <v>10</v>
      </c>
      <c r="H72" s="44" t="n">
        <f aca="false">F72*G72</f>
        <v>0</v>
      </c>
      <c r="I72" s="44" t="n">
        <f aca="false">H72*0.2</f>
        <v>0</v>
      </c>
      <c r="J72" s="44" t="n">
        <f aca="false">H72*1.2</f>
        <v>0</v>
      </c>
      <c r="K72" s="152"/>
      <c r="L72" s="96"/>
      <c r="M72" s="96"/>
      <c r="N72" s="96"/>
      <c r="O72" s="96"/>
      <c r="P72" s="96"/>
      <c r="Q72" s="96"/>
      <c r="R72" s="96"/>
      <c r="S72" s="96"/>
      <c r="T72" s="96"/>
      <c r="U72" s="96"/>
      <c r="V72" s="96"/>
      <c r="W72" s="96"/>
      <c r="X72" s="96"/>
      <c r="Y72" s="96"/>
      <c r="Z72" s="96"/>
      <c r="AA72" s="96"/>
      <c r="AB72" s="96"/>
      <c r="AC72" s="96"/>
      <c r="AD72" s="96"/>
      <c r="AE72" s="96"/>
    </row>
    <row r="73" customFormat="false" ht="28.5" hidden="false" customHeight="true" outlineLevel="0" collapsed="false">
      <c r="A73" s="149" t="s">
        <v>375</v>
      </c>
      <c r="B73" s="153" t="s">
        <v>376</v>
      </c>
      <c r="C73" s="90"/>
      <c r="D73" s="90"/>
      <c r="E73" s="151" t="s">
        <v>256</v>
      </c>
      <c r="F73" s="103"/>
      <c r="G73" s="102" t="n">
        <v>100</v>
      </c>
      <c r="H73" s="44" t="n">
        <f aca="false">F73*G73</f>
        <v>0</v>
      </c>
      <c r="I73" s="44" t="n">
        <f aca="false">H73*0.2</f>
        <v>0</v>
      </c>
      <c r="J73" s="44" t="n">
        <f aca="false">H73*1.2</f>
        <v>0</v>
      </c>
      <c r="K73" s="152"/>
      <c r="L73" s="96"/>
      <c r="M73" s="96"/>
      <c r="N73" s="96"/>
      <c r="O73" s="96"/>
      <c r="P73" s="96"/>
      <c r="Q73" s="96"/>
      <c r="R73" s="96"/>
      <c r="S73" s="96"/>
      <c r="T73" s="96"/>
      <c r="U73" s="96"/>
      <c r="V73" s="96"/>
      <c r="W73" s="96"/>
      <c r="X73" s="96"/>
      <c r="Y73" s="96"/>
      <c r="Z73" s="96"/>
      <c r="AA73" s="96"/>
      <c r="AB73" s="96"/>
      <c r="AC73" s="96"/>
      <c r="AD73" s="96"/>
      <c r="AE73" s="96"/>
    </row>
    <row r="74" customFormat="false" ht="28.5" hidden="false" customHeight="true" outlineLevel="0" collapsed="false">
      <c r="A74" s="149" t="s">
        <v>377</v>
      </c>
      <c r="B74" s="153" t="s">
        <v>378</v>
      </c>
      <c r="C74" s="90"/>
      <c r="D74" s="90"/>
      <c r="E74" s="151" t="s">
        <v>256</v>
      </c>
      <c r="F74" s="103"/>
      <c r="G74" s="102" t="n">
        <v>100</v>
      </c>
      <c r="H74" s="44" t="n">
        <f aca="false">F74*G74</f>
        <v>0</v>
      </c>
      <c r="I74" s="44" t="n">
        <f aca="false">H74*0.2</f>
        <v>0</v>
      </c>
      <c r="J74" s="44" t="n">
        <f aca="false">H74*1.2</f>
        <v>0</v>
      </c>
      <c r="K74" s="152"/>
      <c r="L74" s="96"/>
      <c r="M74" s="96"/>
      <c r="N74" s="96"/>
      <c r="O74" s="96"/>
      <c r="P74" s="96"/>
      <c r="Q74" s="96"/>
      <c r="R74" s="96"/>
      <c r="S74" s="96"/>
      <c r="T74" s="96"/>
      <c r="U74" s="96"/>
      <c r="V74" s="96"/>
      <c r="W74" s="96"/>
      <c r="X74" s="96"/>
      <c r="Y74" s="96"/>
      <c r="Z74" s="96"/>
      <c r="AA74" s="96"/>
      <c r="AB74" s="96"/>
      <c r="AC74" s="96"/>
      <c r="AD74" s="96"/>
      <c r="AE74" s="96"/>
    </row>
    <row r="75" customFormat="false" ht="28.5" hidden="false" customHeight="true" outlineLevel="0" collapsed="false">
      <c r="A75" s="149" t="s">
        <v>379</v>
      </c>
      <c r="B75" s="153" t="s">
        <v>380</v>
      </c>
      <c r="C75" s="90"/>
      <c r="D75" s="90"/>
      <c r="E75" s="151" t="s">
        <v>256</v>
      </c>
      <c r="F75" s="103"/>
      <c r="G75" s="102" t="n">
        <v>10</v>
      </c>
      <c r="H75" s="44" t="n">
        <f aca="false">F75*G75</f>
        <v>0</v>
      </c>
      <c r="I75" s="44" t="n">
        <f aca="false">H75*0.2</f>
        <v>0</v>
      </c>
      <c r="J75" s="44" t="n">
        <f aca="false">H75*1.2</f>
        <v>0</v>
      </c>
      <c r="K75" s="152"/>
      <c r="L75" s="96"/>
      <c r="M75" s="96"/>
      <c r="N75" s="96"/>
      <c r="O75" s="96"/>
      <c r="P75" s="96"/>
      <c r="Q75" s="96"/>
      <c r="R75" s="96"/>
      <c r="S75" s="96"/>
      <c r="T75" s="96"/>
      <c r="U75" s="96"/>
      <c r="V75" s="96"/>
      <c r="W75" s="96"/>
      <c r="X75" s="96"/>
      <c r="Y75" s="96"/>
      <c r="Z75" s="96"/>
      <c r="AA75" s="96"/>
      <c r="AB75" s="96"/>
      <c r="AC75" s="96"/>
      <c r="AD75" s="96"/>
      <c r="AE75" s="96"/>
    </row>
    <row r="76" customFormat="false" ht="28.5" hidden="false" customHeight="true" outlineLevel="0" collapsed="false">
      <c r="A76" s="149" t="s">
        <v>381</v>
      </c>
      <c r="B76" s="153" t="s">
        <v>382</v>
      </c>
      <c r="C76" s="90"/>
      <c r="D76" s="90"/>
      <c r="E76" s="151" t="s">
        <v>256</v>
      </c>
      <c r="F76" s="103"/>
      <c r="G76" s="102" t="n">
        <v>10</v>
      </c>
      <c r="H76" s="44" t="n">
        <f aca="false">F76*G76</f>
        <v>0</v>
      </c>
      <c r="I76" s="44" t="n">
        <f aca="false">H76*0.2</f>
        <v>0</v>
      </c>
      <c r="J76" s="44" t="n">
        <f aca="false">H76*1.2</f>
        <v>0</v>
      </c>
      <c r="K76" s="152"/>
      <c r="L76" s="96"/>
      <c r="M76" s="96"/>
      <c r="N76" s="96"/>
      <c r="O76" s="96"/>
      <c r="P76" s="96"/>
      <c r="Q76" s="96"/>
      <c r="R76" s="96"/>
      <c r="S76" s="96"/>
      <c r="T76" s="96"/>
      <c r="U76" s="96"/>
      <c r="V76" s="96"/>
      <c r="W76" s="96"/>
      <c r="X76" s="96"/>
      <c r="Y76" s="96"/>
      <c r="Z76" s="96"/>
      <c r="AA76" s="96"/>
      <c r="AB76" s="96"/>
      <c r="AC76" s="96"/>
      <c r="AD76" s="96"/>
      <c r="AE76" s="96"/>
    </row>
    <row r="77" customFormat="false" ht="28.5" hidden="false" customHeight="true" outlineLevel="0" collapsed="false">
      <c r="A77" s="149" t="s">
        <v>383</v>
      </c>
      <c r="B77" s="153" t="s">
        <v>384</v>
      </c>
      <c r="C77" s="90"/>
      <c r="D77" s="90"/>
      <c r="E77" s="151" t="s">
        <v>256</v>
      </c>
      <c r="F77" s="103"/>
      <c r="G77" s="102" t="n">
        <v>100</v>
      </c>
      <c r="H77" s="44" t="n">
        <f aca="false">F77*G77</f>
        <v>0</v>
      </c>
      <c r="I77" s="44" t="n">
        <f aca="false">H77*0.2</f>
        <v>0</v>
      </c>
      <c r="J77" s="44" t="n">
        <f aca="false">H77*1.2</f>
        <v>0</v>
      </c>
      <c r="K77" s="152"/>
      <c r="L77" s="96"/>
      <c r="M77" s="96"/>
      <c r="N77" s="96"/>
      <c r="O77" s="96"/>
      <c r="P77" s="96"/>
      <c r="Q77" s="96"/>
      <c r="R77" s="96"/>
      <c r="S77" s="96"/>
      <c r="T77" s="96"/>
      <c r="U77" s="96"/>
      <c r="V77" s="96"/>
      <c r="W77" s="96"/>
      <c r="X77" s="96"/>
      <c r="Y77" s="96"/>
      <c r="Z77" s="96"/>
      <c r="AA77" s="96"/>
      <c r="AB77" s="96"/>
      <c r="AC77" s="96"/>
      <c r="AD77" s="96"/>
      <c r="AE77" s="96"/>
    </row>
    <row r="78" customFormat="false" ht="28.5" hidden="false" customHeight="true" outlineLevel="0" collapsed="false">
      <c r="A78" s="149" t="s">
        <v>385</v>
      </c>
      <c r="B78" s="153" t="s">
        <v>386</v>
      </c>
      <c r="C78" s="90"/>
      <c r="D78" s="90"/>
      <c r="E78" s="151" t="s">
        <v>256</v>
      </c>
      <c r="F78" s="103"/>
      <c r="G78" s="102" t="n">
        <v>100</v>
      </c>
      <c r="H78" s="44" t="n">
        <f aca="false">F78*G78</f>
        <v>0</v>
      </c>
      <c r="I78" s="44" t="n">
        <f aca="false">H78*0.2</f>
        <v>0</v>
      </c>
      <c r="J78" s="44" t="n">
        <f aca="false">H78*1.2</f>
        <v>0</v>
      </c>
      <c r="K78" s="152"/>
      <c r="L78" s="96"/>
      <c r="M78" s="96"/>
      <c r="N78" s="96"/>
      <c r="O78" s="96"/>
      <c r="P78" s="96"/>
      <c r="Q78" s="96"/>
      <c r="R78" s="96"/>
      <c r="S78" s="96"/>
      <c r="T78" s="96"/>
      <c r="U78" s="96"/>
      <c r="V78" s="96"/>
      <c r="W78" s="96"/>
      <c r="X78" s="96"/>
      <c r="Y78" s="96"/>
      <c r="Z78" s="96"/>
      <c r="AA78" s="96"/>
      <c r="AB78" s="96"/>
      <c r="AC78" s="96"/>
      <c r="AD78" s="96"/>
      <c r="AE78" s="96"/>
    </row>
    <row r="79" customFormat="false" ht="28.5" hidden="false" customHeight="true" outlineLevel="0" collapsed="false">
      <c r="A79" s="149" t="s">
        <v>387</v>
      </c>
      <c r="B79" s="153" t="s">
        <v>388</v>
      </c>
      <c r="C79" s="90"/>
      <c r="D79" s="90"/>
      <c r="E79" s="151" t="s">
        <v>256</v>
      </c>
      <c r="F79" s="103"/>
      <c r="G79" s="102" t="n">
        <v>10</v>
      </c>
      <c r="H79" s="44" t="n">
        <f aca="false">F79*G79</f>
        <v>0</v>
      </c>
      <c r="I79" s="44" t="n">
        <f aca="false">H79*0.2</f>
        <v>0</v>
      </c>
      <c r="J79" s="44" t="n">
        <f aca="false">H79*1.2</f>
        <v>0</v>
      </c>
      <c r="K79" s="152"/>
      <c r="L79" s="96"/>
      <c r="M79" s="96"/>
      <c r="N79" s="96"/>
      <c r="O79" s="96"/>
      <c r="P79" s="96"/>
      <c r="Q79" s="96"/>
      <c r="R79" s="96"/>
      <c r="S79" s="96"/>
      <c r="T79" s="96"/>
      <c r="U79" s="96"/>
      <c r="V79" s="96"/>
      <c r="W79" s="96"/>
      <c r="X79" s="96"/>
      <c r="Y79" s="96"/>
      <c r="Z79" s="96"/>
      <c r="AA79" s="96"/>
      <c r="AB79" s="96"/>
      <c r="AC79" s="96"/>
      <c r="AD79" s="96"/>
      <c r="AE79" s="96"/>
    </row>
    <row r="80" customFormat="false" ht="28.5" hidden="false" customHeight="true" outlineLevel="0" collapsed="false">
      <c r="A80" s="149" t="s">
        <v>389</v>
      </c>
      <c r="B80" s="153" t="s">
        <v>390</v>
      </c>
      <c r="C80" s="90"/>
      <c r="D80" s="90"/>
      <c r="E80" s="151" t="s">
        <v>256</v>
      </c>
      <c r="F80" s="103"/>
      <c r="G80" s="102" t="n">
        <v>100</v>
      </c>
      <c r="H80" s="44" t="n">
        <f aca="false">F80*G80</f>
        <v>0</v>
      </c>
      <c r="I80" s="44" t="n">
        <f aca="false">H80*0.2</f>
        <v>0</v>
      </c>
      <c r="J80" s="44" t="n">
        <f aca="false">H80*1.2</f>
        <v>0</v>
      </c>
      <c r="K80" s="152"/>
      <c r="L80" s="96"/>
      <c r="M80" s="96"/>
      <c r="N80" s="96"/>
      <c r="O80" s="96"/>
      <c r="P80" s="96"/>
      <c r="Q80" s="96"/>
      <c r="R80" s="96"/>
      <c r="S80" s="96"/>
      <c r="T80" s="96"/>
      <c r="U80" s="96"/>
      <c r="V80" s="96"/>
      <c r="W80" s="96"/>
      <c r="X80" s="96"/>
      <c r="Y80" s="96"/>
      <c r="Z80" s="96"/>
      <c r="AA80" s="96"/>
      <c r="AB80" s="96"/>
      <c r="AC80" s="96"/>
      <c r="AD80" s="96"/>
      <c r="AE80" s="96"/>
    </row>
    <row r="81" customFormat="false" ht="28.5" hidden="false" customHeight="true" outlineLevel="0" collapsed="false">
      <c r="A81" s="149" t="s">
        <v>391</v>
      </c>
      <c r="B81" s="153" t="s">
        <v>392</v>
      </c>
      <c r="C81" s="90"/>
      <c r="D81" s="90"/>
      <c r="E81" s="151" t="s">
        <v>256</v>
      </c>
      <c r="F81" s="103"/>
      <c r="G81" s="102" t="n">
        <v>100</v>
      </c>
      <c r="H81" s="44" t="n">
        <f aca="false">F81*G81</f>
        <v>0</v>
      </c>
      <c r="I81" s="44" t="n">
        <f aca="false">H81*0.2</f>
        <v>0</v>
      </c>
      <c r="J81" s="44" t="n">
        <f aca="false">H81*1.2</f>
        <v>0</v>
      </c>
      <c r="K81" s="152"/>
      <c r="L81" s="96"/>
      <c r="M81" s="96"/>
      <c r="N81" s="96"/>
      <c r="O81" s="96"/>
      <c r="P81" s="96"/>
      <c r="Q81" s="96"/>
      <c r="R81" s="96"/>
      <c r="S81" s="96"/>
      <c r="T81" s="96"/>
      <c r="U81" s="96"/>
      <c r="V81" s="96"/>
      <c r="W81" s="96"/>
      <c r="X81" s="96"/>
      <c r="Y81" s="96"/>
      <c r="Z81" s="96"/>
      <c r="AA81" s="96"/>
      <c r="AB81" s="96"/>
      <c r="AC81" s="96"/>
      <c r="AD81" s="96"/>
      <c r="AE81" s="96"/>
    </row>
    <row r="82" customFormat="false" ht="28.5" hidden="false" customHeight="true" outlineLevel="0" collapsed="false">
      <c r="A82" s="149" t="s">
        <v>393</v>
      </c>
      <c r="B82" s="153" t="s">
        <v>394</v>
      </c>
      <c r="C82" s="90"/>
      <c r="D82" s="90"/>
      <c r="E82" s="151" t="s">
        <v>256</v>
      </c>
      <c r="F82" s="103"/>
      <c r="G82" s="102" t="n">
        <v>10</v>
      </c>
      <c r="H82" s="44" t="n">
        <f aca="false">F82*G82</f>
        <v>0</v>
      </c>
      <c r="I82" s="44" t="n">
        <f aca="false">H82*0.2</f>
        <v>0</v>
      </c>
      <c r="J82" s="44" t="n">
        <f aca="false">H82*1.2</f>
        <v>0</v>
      </c>
      <c r="K82" s="152"/>
      <c r="L82" s="96"/>
      <c r="M82" s="96"/>
      <c r="N82" s="96"/>
      <c r="O82" s="96"/>
      <c r="P82" s="96"/>
      <c r="Q82" s="96"/>
      <c r="R82" s="96"/>
      <c r="S82" s="96"/>
      <c r="T82" s="96"/>
      <c r="U82" s="96"/>
      <c r="V82" s="96"/>
      <c r="W82" s="96"/>
      <c r="X82" s="96"/>
      <c r="Y82" s="96"/>
      <c r="Z82" s="96"/>
      <c r="AA82" s="96"/>
      <c r="AB82" s="96"/>
      <c r="AC82" s="96"/>
      <c r="AD82" s="96"/>
      <c r="AE82" s="96"/>
    </row>
    <row r="83" customFormat="false" ht="28.5" hidden="false" customHeight="true" outlineLevel="0" collapsed="false">
      <c r="A83" s="149" t="s">
        <v>395</v>
      </c>
      <c r="B83" s="153" t="s">
        <v>396</v>
      </c>
      <c r="C83" s="90"/>
      <c r="D83" s="90"/>
      <c r="E83" s="151" t="s">
        <v>256</v>
      </c>
      <c r="F83" s="103"/>
      <c r="G83" s="102" t="n">
        <v>10</v>
      </c>
      <c r="H83" s="44" t="n">
        <f aca="false">F83*G83</f>
        <v>0</v>
      </c>
      <c r="I83" s="44" t="n">
        <f aca="false">H83*0.2</f>
        <v>0</v>
      </c>
      <c r="J83" s="44" t="n">
        <f aca="false">H83*1.2</f>
        <v>0</v>
      </c>
      <c r="K83" s="152"/>
      <c r="L83" s="96"/>
      <c r="M83" s="96"/>
      <c r="N83" s="96"/>
      <c r="O83" s="96"/>
      <c r="P83" s="96"/>
      <c r="Q83" s="96"/>
      <c r="R83" s="96"/>
      <c r="S83" s="96"/>
      <c r="T83" s="96"/>
      <c r="U83" s="96"/>
      <c r="V83" s="96"/>
      <c r="W83" s="96"/>
      <c r="X83" s="96"/>
      <c r="Y83" s="96"/>
      <c r="Z83" s="96"/>
      <c r="AA83" s="96"/>
      <c r="AB83" s="96"/>
      <c r="AC83" s="96"/>
      <c r="AD83" s="96"/>
      <c r="AE83" s="96"/>
    </row>
    <row r="84" customFormat="false" ht="28.5" hidden="false" customHeight="true" outlineLevel="0" collapsed="false">
      <c r="A84" s="149" t="s">
        <v>397</v>
      </c>
      <c r="B84" s="153" t="s">
        <v>398</v>
      </c>
      <c r="C84" s="90"/>
      <c r="D84" s="90"/>
      <c r="E84" s="151" t="s">
        <v>256</v>
      </c>
      <c r="F84" s="103"/>
      <c r="G84" s="102" t="n">
        <v>10</v>
      </c>
      <c r="H84" s="44" t="n">
        <f aca="false">F84*G84</f>
        <v>0</v>
      </c>
      <c r="I84" s="44" t="n">
        <f aca="false">H84*0.2</f>
        <v>0</v>
      </c>
      <c r="J84" s="44" t="n">
        <f aca="false">H84*1.2</f>
        <v>0</v>
      </c>
      <c r="K84" s="152"/>
      <c r="L84" s="96"/>
      <c r="M84" s="96"/>
      <c r="N84" s="96"/>
      <c r="O84" s="96"/>
      <c r="P84" s="96"/>
      <c r="Q84" s="96"/>
      <c r="R84" s="96"/>
      <c r="S84" s="96"/>
      <c r="T84" s="96"/>
      <c r="U84" s="96"/>
      <c r="V84" s="96"/>
      <c r="W84" s="96"/>
      <c r="X84" s="96"/>
      <c r="Y84" s="96"/>
      <c r="Z84" s="96"/>
      <c r="AA84" s="96"/>
      <c r="AB84" s="96"/>
      <c r="AC84" s="96"/>
      <c r="AD84" s="96"/>
      <c r="AE84" s="96"/>
    </row>
    <row r="85" customFormat="false" ht="28.5" hidden="false" customHeight="true" outlineLevel="0" collapsed="false">
      <c r="A85" s="149" t="s">
        <v>399</v>
      </c>
      <c r="B85" s="153" t="s">
        <v>400</v>
      </c>
      <c r="C85" s="90"/>
      <c r="D85" s="90"/>
      <c r="E85" s="151" t="s">
        <v>256</v>
      </c>
      <c r="F85" s="103"/>
      <c r="G85" s="102" t="n">
        <v>10</v>
      </c>
      <c r="H85" s="44" t="n">
        <f aca="false">F85*G85</f>
        <v>0</v>
      </c>
      <c r="I85" s="44" t="n">
        <f aca="false">H85*0.2</f>
        <v>0</v>
      </c>
      <c r="J85" s="44" t="n">
        <f aca="false">H85*1.2</f>
        <v>0</v>
      </c>
      <c r="K85" s="152"/>
      <c r="L85" s="96"/>
      <c r="M85" s="96"/>
      <c r="N85" s="96"/>
      <c r="O85" s="96"/>
      <c r="P85" s="96"/>
      <c r="Q85" s="96"/>
      <c r="R85" s="96"/>
      <c r="S85" s="96"/>
      <c r="T85" s="96"/>
      <c r="U85" s="96"/>
      <c r="V85" s="96"/>
      <c r="W85" s="96"/>
      <c r="X85" s="96"/>
      <c r="Y85" s="96"/>
      <c r="Z85" s="96"/>
      <c r="AA85" s="96"/>
      <c r="AB85" s="96"/>
      <c r="AC85" s="96"/>
      <c r="AD85" s="96"/>
      <c r="AE85" s="96"/>
    </row>
    <row r="86" customFormat="false" ht="28.5" hidden="false" customHeight="true" outlineLevel="0" collapsed="false">
      <c r="A86" s="149" t="s">
        <v>401</v>
      </c>
      <c r="B86" s="153" t="s">
        <v>402</v>
      </c>
      <c r="C86" s="90"/>
      <c r="D86" s="90"/>
      <c r="E86" s="151" t="s">
        <v>256</v>
      </c>
      <c r="F86" s="103"/>
      <c r="G86" s="102" t="n">
        <v>10</v>
      </c>
      <c r="H86" s="44" t="n">
        <f aca="false">F86*G86</f>
        <v>0</v>
      </c>
      <c r="I86" s="44" t="n">
        <f aca="false">H86*0.2</f>
        <v>0</v>
      </c>
      <c r="J86" s="44" t="n">
        <f aca="false">H86*1.2</f>
        <v>0</v>
      </c>
      <c r="K86" s="152"/>
      <c r="L86" s="96"/>
      <c r="M86" s="96"/>
      <c r="N86" s="96"/>
      <c r="O86" s="96"/>
      <c r="P86" s="96"/>
      <c r="Q86" s="96"/>
      <c r="R86" s="96"/>
      <c r="S86" s="96"/>
      <c r="T86" s="96"/>
      <c r="U86" s="96"/>
      <c r="V86" s="96"/>
      <c r="W86" s="96"/>
      <c r="X86" s="96"/>
      <c r="Y86" s="96"/>
      <c r="Z86" s="96"/>
      <c r="AA86" s="96"/>
      <c r="AB86" s="96"/>
      <c r="AC86" s="96"/>
      <c r="AD86" s="96"/>
      <c r="AE86" s="96"/>
    </row>
    <row r="87" customFormat="false" ht="28.5" hidden="false" customHeight="true" outlineLevel="0" collapsed="false">
      <c r="A87" s="149" t="s">
        <v>403</v>
      </c>
      <c r="B87" s="153" t="s">
        <v>404</v>
      </c>
      <c r="C87" s="90"/>
      <c r="D87" s="90"/>
      <c r="E87" s="151" t="s">
        <v>256</v>
      </c>
      <c r="F87" s="103"/>
      <c r="G87" s="102" t="n">
        <v>5</v>
      </c>
      <c r="H87" s="44" t="n">
        <f aca="false">F87*G87</f>
        <v>0</v>
      </c>
      <c r="I87" s="44" t="n">
        <f aca="false">H87*0.2</f>
        <v>0</v>
      </c>
      <c r="J87" s="44" t="n">
        <f aca="false">H87*1.2</f>
        <v>0</v>
      </c>
      <c r="K87" s="152"/>
      <c r="L87" s="96"/>
      <c r="M87" s="96"/>
      <c r="N87" s="96"/>
      <c r="O87" s="96"/>
      <c r="P87" s="96"/>
      <c r="Q87" s="96"/>
      <c r="R87" s="96"/>
      <c r="S87" s="96"/>
      <c r="T87" s="96"/>
      <c r="U87" s="96"/>
      <c r="V87" s="96"/>
      <c r="W87" s="96"/>
      <c r="X87" s="96"/>
      <c r="Y87" s="96"/>
      <c r="Z87" s="96"/>
      <c r="AA87" s="96"/>
      <c r="AB87" s="96"/>
      <c r="AC87" s="96"/>
      <c r="AD87" s="96"/>
      <c r="AE87" s="96"/>
    </row>
    <row r="88" customFormat="false" ht="36.3" hidden="false" customHeight="false" outlineLevel="0" collapsed="false">
      <c r="A88" s="149" t="s">
        <v>405</v>
      </c>
      <c r="B88" s="153" t="s">
        <v>406</v>
      </c>
      <c r="C88" s="90"/>
      <c r="D88" s="90"/>
      <c r="E88" s="151" t="s">
        <v>256</v>
      </c>
      <c r="F88" s="103"/>
      <c r="G88" s="102" t="n">
        <v>5</v>
      </c>
      <c r="H88" s="44" t="n">
        <f aca="false">F88*G88</f>
        <v>0</v>
      </c>
      <c r="I88" s="44" t="n">
        <f aca="false">H88*0.2</f>
        <v>0</v>
      </c>
      <c r="J88" s="44" t="n">
        <f aca="false">H88*1.2</f>
        <v>0</v>
      </c>
      <c r="K88" s="152"/>
      <c r="L88" s="96"/>
      <c r="M88" s="96"/>
      <c r="N88" s="96"/>
      <c r="O88" s="96"/>
      <c r="P88" s="96"/>
      <c r="Q88" s="96"/>
      <c r="R88" s="96"/>
      <c r="S88" s="96"/>
      <c r="T88" s="96"/>
      <c r="U88" s="96"/>
      <c r="V88" s="96"/>
      <c r="W88" s="96"/>
      <c r="X88" s="96"/>
      <c r="Y88" s="96"/>
      <c r="Z88" s="96"/>
      <c r="AA88" s="96"/>
      <c r="AB88" s="96"/>
      <c r="AC88" s="96"/>
      <c r="AD88" s="96"/>
      <c r="AE88" s="96"/>
    </row>
    <row r="89" customFormat="false" ht="28.5" hidden="false" customHeight="true" outlineLevel="0" collapsed="false">
      <c r="A89" s="149" t="s">
        <v>407</v>
      </c>
      <c r="B89" s="153" t="s">
        <v>408</v>
      </c>
      <c r="C89" s="90"/>
      <c r="D89" s="90"/>
      <c r="E89" s="151" t="s">
        <v>256</v>
      </c>
      <c r="F89" s="103"/>
      <c r="G89" s="102" t="n">
        <v>10</v>
      </c>
      <c r="H89" s="44" t="n">
        <f aca="false">F89*G89</f>
        <v>0</v>
      </c>
      <c r="I89" s="44" t="n">
        <f aca="false">H89*0.2</f>
        <v>0</v>
      </c>
      <c r="J89" s="44" t="n">
        <f aca="false">H89*1.2</f>
        <v>0</v>
      </c>
      <c r="K89" s="152"/>
      <c r="L89" s="96"/>
      <c r="M89" s="96"/>
      <c r="N89" s="96"/>
      <c r="O89" s="96"/>
      <c r="P89" s="96"/>
      <c r="Q89" s="96"/>
      <c r="R89" s="96"/>
      <c r="S89" s="96"/>
      <c r="T89" s="96"/>
      <c r="U89" s="96"/>
      <c r="V89" s="96"/>
      <c r="W89" s="96"/>
      <c r="X89" s="96"/>
      <c r="Y89" s="96"/>
      <c r="Z89" s="96"/>
      <c r="AA89" s="96"/>
      <c r="AB89" s="96"/>
      <c r="AC89" s="96"/>
      <c r="AD89" s="96"/>
      <c r="AE89" s="96"/>
    </row>
    <row r="90" customFormat="false" ht="28.5" hidden="false" customHeight="true" outlineLevel="0" collapsed="false">
      <c r="A90" s="149" t="s">
        <v>409</v>
      </c>
      <c r="B90" s="153" t="s">
        <v>410</v>
      </c>
      <c r="C90" s="90"/>
      <c r="D90" s="90"/>
      <c r="E90" s="151" t="s">
        <v>411</v>
      </c>
      <c r="F90" s="103"/>
      <c r="G90" s="102" t="n">
        <v>100</v>
      </c>
      <c r="H90" s="44" t="n">
        <f aca="false">F90*G90</f>
        <v>0</v>
      </c>
      <c r="I90" s="44" t="n">
        <f aca="false">H90*0.2</f>
        <v>0</v>
      </c>
      <c r="J90" s="44" t="n">
        <f aca="false">H90*1.2</f>
        <v>0</v>
      </c>
      <c r="K90" s="152"/>
      <c r="L90" s="96"/>
      <c r="M90" s="96"/>
      <c r="N90" s="96"/>
      <c r="O90" s="96"/>
      <c r="P90" s="96"/>
      <c r="Q90" s="96"/>
      <c r="R90" s="96"/>
      <c r="S90" s="96"/>
      <c r="T90" s="96"/>
      <c r="U90" s="96"/>
      <c r="V90" s="96"/>
      <c r="W90" s="96"/>
      <c r="X90" s="96"/>
      <c r="Y90" s="96"/>
      <c r="Z90" s="96"/>
      <c r="AA90" s="96"/>
      <c r="AB90" s="96"/>
      <c r="AC90" s="96"/>
      <c r="AD90" s="96"/>
      <c r="AE90" s="96"/>
    </row>
    <row r="91" customFormat="false" ht="28.5" hidden="false" customHeight="true" outlineLevel="0" collapsed="false">
      <c r="A91" s="149" t="s">
        <v>412</v>
      </c>
      <c r="B91" s="153" t="s">
        <v>413</v>
      </c>
      <c r="C91" s="90"/>
      <c r="D91" s="90"/>
      <c r="E91" s="151" t="s">
        <v>411</v>
      </c>
      <c r="F91" s="103"/>
      <c r="G91" s="102" t="n">
        <v>100</v>
      </c>
      <c r="H91" s="44" t="n">
        <f aca="false">F91*G91</f>
        <v>0</v>
      </c>
      <c r="I91" s="44" t="n">
        <f aca="false">H91*0.2</f>
        <v>0</v>
      </c>
      <c r="J91" s="44" t="n">
        <f aca="false">H91*1.2</f>
        <v>0</v>
      </c>
      <c r="K91" s="152"/>
      <c r="L91" s="96"/>
      <c r="M91" s="96"/>
      <c r="N91" s="96"/>
      <c r="O91" s="96"/>
      <c r="P91" s="96"/>
      <c r="Q91" s="96"/>
      <c r="R91" s="96"/>
      <c r="S91" s="96"/>
      <c r="T91" s="96"/>
      <c r="U91" s="96"/>
      <c r="V91" s="96"/>
      <c r="W91" s="96"/>
      <c r="X91" s="96"/>
      <c r="Y91" s="96"/>
      <c r="Z91" s="96"/>
      <c r="AA91" s="96"/>
      <c r="AB91" s="96"/>
      <c r="AC91" s="96"/>
      <c r="AD91" s="96"/>
      <c r="AE91" s="96"/>
    </row>
    <row r="92" customFormat="false" ht="28.5" hidden="false" customHeight="true" outlineLevel="0" collapsed="false">
      <c r="A92" s="149" t="s">
        <v>414</v>
      </c>
      <c r="B92" s="153" t="s">
        <v>415</v>
      </c>
      <c r="C92" s="90"/>
      <c r="D92" s="90"/>
      <c r="E92" s="151" t="s">
        <v>411</v>
      </c>
      <c r="F92" s="103"/>
      <c r="G92" s="102" t="n">
        <v>100</v>
      </c>
      <c r="H92" s="44" t="n">
        <f aca="false">F92*G92</f>
        <v>0</v>
      </c>
      <c r="I92" s="44" t="n">
        <f aca="false">H92*0.2</f>
        <v>0</v>
      </c>
      <c r="J92" s="44" t="n">
        <f aca="false">H92*1.2</f>
        <v>0</v>
      </c>
      <c r="K92" s="152"/>
      <c r="L92" s="96"/>
      <c r="M92" s="96"/>
      <c r="N92" s="96"/>
      <c r="O92" s="96"/>
      <c r="P92" s="96"/>
      <c r="Q92" s="96"/>
      <c r="R92" s="96"/>
      <c r="S92" s="96"/>
      <c r="T92" s="96"/>
      <c r="U92" s="96"/>
      <c r="V92" s="96"/>
      <c r="W92" s="96"/>
      <c r="X92" s="96"/>
      <c r="Y92" s="96"/>
      <c r="Z92" s="96"/>
      <c r="AA92" s="96"/>
      <c r="AB92" s="96"/>
      <c r="AC92" s="96"/>
      <c r="AD92" s="96"/>
      <c r="AE92" s="96"/>
    </row>
    <row r="93" customFormat="false" ht="28.5" hidden="false" customHeight="true" outlineLevel="0" collapsed="false">
      <c r="A93" s="149" t="s">
        <v>416</v>
      </c>
      <c r="B93" s="153" t="s">
        <v>417</v>
      </c>
      <c r="C93" s="90"/>
      <c r="D93" s="90"/>
      <c r="E93" s="151" t="s">
        <v>411</v>
      </c>
      <c r="F93" s="103"/>
      <c r="G93" s="102" t="n">
        <v>100</v>
      </c>
      <c r="H93" s="44" t="n">
        <f aca="false">F93*G93</f>
        <v>0</v>
      </c>
      <c r="I93" s="44" t="n">
        <f aca="false">H93*0.2</f>
        <v>0</v>
      </c>
      <c r="J93" s="44" t="n">
        <f aca="false">H93*1.2</f>
        <v>0</v>
      </c>
      <c r="K93" s="152"/>
      <c r="L93" s="96"/>
      <c r="M93" s="96"/>
      <c r="N93" s="96"/>
      <c r="O93" s="96"/>
      <c r="P93" s="96"/>
      <c r="Q93" s="96"/>
      <c r="R93" s="96"/>
      <c r="S93" s="96"/>
      <c r="T93" s="96"/>
      <c r="U93" s="96"/>
      <c r="V93" s="96"/>
      <c r="W93" s="96"/>
      <c r="X93" s="96"/>
      <c r="Y93" s="96"/>
      <c r="Z93" s="96"/>
      <c r="AA93" s="96"/>
      <c r="AB93" s="96"/>
      <c r="AC93" s="96"/>
      <c r="AD93" s="96"/>
      <c r="AE93" s="96"/>
    </row>
    <row r="94" customFormat="false" ht="28.5" hidden="false" customHeight="true" outlineLevel="0" collapsed="false">
      <c r="A94" s="149" t="s">
        <v>418</v>
      </c>
      <c r="B94" s="153" t="s">
        <v>419</v>
      </c>
      <c r="C94" s="90"/>
      <c r="D94" s="90"/>
      <c r="E94" s="151" t="s">
        <v>411</v>
      </c>
      <c r="F94" s="103"/>
      <c r="G94" s="102" t="n">
        <v>100</v>
      </c>
      <c r="H94" s="44" t="n">
        <f aca="false">F94*G94</f>
        <v>0</v>
      </c>
      <c r="I94" s="44" t="n">
        <f aca="false">H94*0.2</f>
        <v>0</v>
      </c>
      <c r="J94" s="44" t="n">
        <f aca="false">H94*1.2</f>
        <v>0</v>
      </c>
      <c r="K94" s="152"/>
      <c r="L94" s="96"/>
      <c r="M94" s="96"/>
      <c r="N94" s="96"/>
      <c r="O94" s="96"/>
      <c r="P94" s="96"/>
      <c r="Q94" s="96"/>
      <c r="R94" s="96"/>
      <c r="S94" s="96"/>
      <c r="T94" s="96"/>
      <c r="U94" s="96"/>
      <c r="V94" s="96"/>
      <c r="W94" s="96"/>
      <c r="X94" s="96"/>
      <c r="Y94" s="96"/>
      <c r="Z94" s="96"/>
      <c r="AA94" s="96"/>
      <c r="AB94" s="96"/>
      <c r="AC94" s="96"/>
      <c r="AD94" s="96"/>
      <c r="AE94" s="96"/>
    </row>
    <row r="95" customFormat="false" ht="28.5" hidden="false" customHeight="true" outlineLevel="0" collapsed="false">
      <c r="A95" s="149" t="s">
        <v>420</v>
      </c>
      <c r="B95" s="153" t="s">
        <v>421</v>
      </c>
      <c r="C95" s="90"/>
      <c r="D95" s="90"/>
      <c r="E95" s="151" t="s">
        <v>411</v>
      </c>
      <c r="F95" s="103"/>
      <c r="G95" s="102" t="n">
        <v>100</v>
      </c>
      <c r="H95" s="44" t="n">
        <f aca="false">F95*G95</f>
        <v>0</v>
      </c>
      <c r="I95" s="44" t="n">
        <f aca="false">H95*0.2</f>
        <v>0</v>
      </c>
      <c r="J95" s="44" t="n">
        <f aca="false">H95*1.2</f>
        <v>0</v>
      </c>
      <c r="K95" s="152"/>
      <c r="L95" s="96"/>
      <c r="M95" s="96"/>
      <c r="N95" s="96"/>
      <c r="O95" s="96"/>
      <c r="P95" s="96"/>
      <c r="Q95" s="96"/>
      <c r="R95" s="96"/>
      <c r="S95" s="96"/>
      <c r="T95" s="96"/>
      <c r="U95" s="96"/>
      <c r="V95" s="96"/>
      <c r="W95" s="96"/>
      <c r="X95" s="96"/>
      <c r="Y95" s="96"/>
      <c r="Z95" s="96"/>
      <c r="AA95" s="96"/>
      <c r="AB95" s="96"/>
      <c r="AC95" s="96"/>
      <c r="AD95" s="96"/>
      <c r="AE95" s="96"/>
    </row>
    <row r="96" customFormat="false" ht="28.5" hidden="false" customHeight="true" outlineLevel="0" collapsed="false">
      <c r="A96" s="149" t="s">
        <v>422</v>
      </c>
      <c r="B96" s="153" t="s">
        <v>423</v>
      </c>
      <c r="C96" s="90"/>
      <c r="D96" s="90"/>
      <c r="E96" s="151" t="s">
        <v>411</v>
      </c>
      <c r="F96" s="103"/>
      <c r="G96" s="102" t="n">
        <v>100</v>
      </c>
      <c r="H96" s="44" t="n">
        <f aca="false">F96*G96</f>
        <v>0</v>
      </c>
      <c r="I96" s="44" t="n">
        <f aca="false">H96*0.2</f>
        <v>0</v>
      </c>
      <c r="J96" s="44" t="n">
        <f aca="false">H96*1.2</f>
        <v>0</v>
      </c>
      <c r="K96" s="152"/>
      <c r="L96" s="96"/>
      <c r="M96" s="96"/>
      <c r="N96" s="96"/>
      <c r="O96" s="96"/>
      <c r="P96" s="96"/>
      <c r="Q96" s="96"/>
      <c r="R96" s="96"/>
      <c r="S96" s="96"/>
      <c r="T96" s="96"/>
      <c r="U96" s="96"/>
      <c r="V96" s="96"/>
      <c r="W96" s="96"/>
      <c r="X96" s="96"/>
      <c r="Y96" s="96"/>
      <c r="Z96" s="96"/>
      <c r="AA96" s="96"/>
      <c r="AB96" s="96"/>
      <c r="AC96" s="96"/>
      <c r="AD96" s="96"/>
      <c r="AE96" s="96"/>
    </row>
    <row r="97" customFormat="false" ht="28.5" hidden="false" customHeight="true" outlineLevel="0" collapsed="false">
      <c r="A97" s="149" t="s">
        <v>424</v>
      </c>
      <c r="B97" s="153" t="s">
        <v>425</v>
      </c>
      <c r="C97" s="90"/>
      <c r="D97" s="90"/>
      <c r="E97" s="151" t="s">
        <v>411</v>
      </c>
      <c r="F97" s="103"/>
      <c r="G97" s="102" t="n">
        <v>100</v>
      </c>
      <c r="H97" s="44" t="n">
        <f aca="false">F97*G97</f>
        <v>0</v>
      </c>
      <c r="I97" s="44" t="n">
        <f aca="false">H97*0.2</f>
        <v>0</v>
      </c>
      <c r="J97" s="44" t="n">
        <f aca="false">H97*1.2</f>
        <v>0</v>
      </c>
      <c r="K97" s="152"/>
      <c r="L97" s="96"/>
      <c r="M97" s="96"/>
      <c r="N97" s="96"/>
      <c r="O97" s="96"/>
      <c r="P97" s="96"/>
      <c r="Q97" s="96"/>
      <c r="R97" s="96"/>
      <c r="S97" s="96"/>
      <c r="T97" s="96"/>
      <c r="U97" s="96"/>
      <c r="V97" s="96"/>
      <c r="W97" s="96"/>
      <c r="X97" s="96"/>
      <c r="Y97" s="96"/>
      <c r="Z97" s="96"/>
      <c r="AA97" s="96"/>
      <c r="AB97" s="96"/>
      <c r="AC97" s="96"/>
      <c r="AD97" s="96"/>
      <c r="AE97" s="96"/>
    </row>
    <row r="98" customFormat="false" ht="28.5" hidden="false" customHeight="true" outlineLevel="0" collapsed="false">
      <c r="A98" s="149" t="s">
        <v>426</v>
      </c>
      <c r="B98" s="153" t="s">
        <v>427</v>
      </c>
      <c r="C98" s="90"/>
      <c r="D98" s="90"/>
      <c r="E98" s="151" t="s">
        <v>411</v>
      </c>
      <c r="F98" s="103"/>
      <c r="G98" s="102" t="n">
        <v>100</v>
      </c>
      <c r="H98" s="44" t="n">
        <f aca="false">F98*G98</f>
        <v>0</v>
      </c>
      <c r="I98" s="44" t="n">
        <f aca="false">H98*0.2</f>
        <v>0</v>
      </c>
      <c r="J98" s="44" t="n">
        <f aca="false">H98*1.2</f>
        <v>0</v>
      </c>
      <c r="K98" s="152"/>
      <c r="L98" s="96"/>
      <c r="M98" s="96"/>
      <c r="N98" s="96"/>
      <c r="O98" s="96"/>
      <c r="P98" s="96"/>
      <c r="Q98" s="96"/>
      <c r="R98" s="96"/>
      <c r="S98" s="96"/>
      <c r="T98" s="96"/>
      <c r="U98" s="96"/>
      <c r="V98" s="96"/>
      <c r="W98" s="96"/>
      <c r="X98" s="96"/>
      <c r="Y98" s="96"/>
      <c r="Z98" s="96"/>
      <c r="AA98" s="96"/>
      <c r="AB98" s="96"/>
      <c r="AC98" s="96"/>
      <c r="AD98" s="96"/>
      <c r="AE98" s="96"/>
    </row>
    <row r="99" customFormat="false" ht="28.5" hidden="false" customHeight="true" outlineLevel="0" collapsed="false">
      <c r="A99" s="149" t="s">
        <v>428</v>
      </c>
      <c r="B99" s="153" t="s">
        <v>429</v>
      </c>
      <c r="C99" s="90"/>
      <c r="D99" s="90"/>
      <c r="E99" s="151" t="s">
        <v>411</v>
      </c>
      <c r="F99" s="103"/>
      <c r="G99" s="102" t="n">
        <v>100</v>
      </c>
      <c r="H99" s="44" t="n">
        <f aca="false">F99*G99</f>
        <v>0</v>
      </c>
      <c r="I99" s="44" t="n">
        <f aca="false">H99*0.2</f>
        <v>0</v>
      </c>
      <c r="J99" s="44" t="n">
        <f aca="false">H99*1.2</f>
        <v>0</v>
      </c>
      <c r="K99" s="152"/>
      <c r="L99" s="96"/>
      <c r="M99" s="96"/>
      <c r="N99" s="96"/>
      <c r="O99" s="96"/>
      <c r="P99" s="96"/>
      <c r="Q99" s="96"/>
      <c r="R99" s="96"/>
      <c r="S99" s="96"/>
      <c r="T99" s="96"/>
      <c r="U99" s="96"/>
      <c r="V99" s="96"/>
      <c r="W99" s="96"/>
      <c r="X99" s="96"/>
      <c r="Y99" s="96"/>
      <c r="Z99" s="96"/>
      <c r="AA99" s="96"/>
      <c r="AB99" s="96"/>
      <c r="AC99" s="96"/>
      <c r="AD99" s="96"/>
      <c r="AE99" s="96"/>
    </row>
    <row r="100" customFormat="false" ht="28.5" hidden="false" customHeight="true" outlineLevel="0" collapsed="false">
      <c r="A100" s="149" t="s">
        <v>430</v>
      </c>
      <c r="B100" s="153" t="s">
        <v>431</v>
      </c>
      <c r="C100" s="90"/>
      <c r="D100" s="90"/>
      <c r="E100" s="151" t="s">
        <v>411</v>
      </c>
      <c r="F100" s="103"/>
      <c r="G100" s="102" t="n">
        <v>100</v>
      </c>
      <c r="H100" s="44" t="n">
        <f aca="false">F100*G100</f>
        <v>0</v>
      </c>
      <c r="I100" s="44" t="n">
        <f aca="false">H100*0.2</f>
        <v>0</v>
      </c>
      <c r="J100" s="44" t="n">
        <f aca="false">H100*1.2</f>
        <v>0</v>
      </c>
      <c r="K100" s="152"/>
      <c r="L100" s="96"/>
      <c r="M100" s="96"/>
      <c r="N100" s="96"/>
      <c r="O100" s="96"/>
      <c r="P100" s="96"/>
      <c r="Q100" s="96"/>
      <c r="R100" s="96"/>
      <c r="S100" s="96"/>
      <c r="T100" s="96"/>
      <c r="U100" s="96"/>
      <c r="V100" s="96"/>
      <c r="W100" s="96"/>
      <c r="X100" s="96"/>
      <c r="Y100" s="96"/>
      <c r="Z100" s="96"/>
      <c r="AA100" s="96"/>
      <c r="AB100" s="96"/>
      <c r="AC100" s="96"/>
      <c r="AD100" s="96"/>
      <c r="AE100" s="96"/>
    </row>
    <row r="101" customFormat="false" ht="28.5" hidden="false" customHeight="true" outlineLevel="0" collapsed="false">
      <c r="A101" s="149" t="s">
        <v>432</v>
      </c>
      <c r="B101" s="153" t="s">
        <v>433</v>
      </c>
      <c r="C101" s="90"/>
      <c r="D101" s="90"/>
      <c r="E101" s="151" t="s">
        <v>411</v>
      </c>
      <c r="F101" s="103"/>
      <c r="G101" s="102" t="n">
        <v>100</v>
      </c>
      <c r="H101" s="44" t="n">
        <f aca="false">F101*G101</f>
        <v>0</v>
      </c>
      <c r="I101" s="44" t="n">
        <f aca="false">H101*0.2</f>
        <v>0</v>
      </c>
      <c r="J101" s="44" t="n">
        <f aca="false">H101*1.2</f>
        <v>0</v>
      </c>
      <c r="K101" s="152"/>
      <c r="L101" s="96"/>
      <c r="M101" s="96"/>
      <c r="N101" s="96"/>
      <c r="O101" s="96"/>
      <c r="P101" s="96"/>
      <c r="Q101" s="96"/>
      <c r="R101" s="96"/>
      <c r="S101" s="96"/>
      <c r="T101" s="96"/>
      <c r="U101" s="96"/>
      <c r="V101" s="96"/>
      <c r="W101" s="96"/>
      <c r="X101" s="96"/>
      <c r="Y101" s="96"/>
      <c r="Z101" s="96"/>
      <c r="AA101" s="96"/>
      <c r="AB101" s="96"/>
      <c r="AC101" s="96"/>
      <c r="AD101" s="96"/>
      <c r="AE101" s="96"/>
    </row>
    <row r="102" customFormat="false" ht="28.5" hidden="false" customHeight="true" outlineLevel="0" collapsed="false">
      <c r="A102" s="149" t="s">
        <v>434</v>
      </c>
      <c r="B102" s="153" t="s">
        <v>435</v>
      </c>
      <c r="C102" s="90"/>
      <c r="D102" s="90"/>
      <c r="E102" s="151" t="s">
        <v>411</v>
      </c>
      <c r="F102" s="103"/>
      <c r="G102" s="102" t="n">
        <v>100</v>
      </c>
      <c r="H102" s="44" t="n">
        <f aca="false">F102*G102</f>
        <v>0</v>
      </c>
      <c r="I102" s="44" t="n">
        <f aca="false">H102*0.2</f>
        <v>0</v>
      </c>
      <c r="J102" s="44" t="n">
        <f aca="false">H102*1.2</f>
        <v>0</v>
      </c>
      <c r="K102" s="152"/>
      <c r="L102" s="96"/>
      <c r="M102" s="96"/>
      <c r="N102" s="96"/>
      <c r="O102" s="96"/>
      <c r="P102" s="96"/>
      <c r="Q102" s="96"/>
      <c r="R102" s="96"/>
      <c r="S102" s="96"/>
      <c r="T102" s="96"/>
      <c r="U102" s="96"/>
      <c r="V102" s="96"/>
      <c r="W102" s="96"/>
      <c r="X102" s="96"/>
      <c r="Y102" s="96"/>
      <c r="Z102" s="96"/>
      <c r="AA102" s="96"/>
      <c r="AB102" s="96"/>
      <c r="AC102" s="96"/>
      <c r="AD102" s="96"/>
      <c r="AE102" s="96"/>
    </row>
    <row r="103" customFormat="false" ht="28.5" hidden="false" customHeight="true" outlineLevel="0" collapsed="false">
      <c r="A103" s="149" t="s">
        <v>436</v>
      </c>
      <c r="B103" s="153" t="s">
        <v>437</v>
      </c>
      <c r="C103" s="90"/>
      <c r="D103" s="90"/>
      <c r="E103" s="151" t="s">
        <v>411</v>
      </c>
      <c r="F103" s="103"/>
      <c r="G103" s="102" t="n">
        <v>100</v>
      </c>
      <c r="H103" s="44" t="n">
        <f aca="false">F103*G103</f>
        <v>0</v>
      </c>
      <c r="I103" s="44" t="n">
        <f aca="false">H103*0.2</f>
        <v>0</v>
      </c>
      <c r="J103" s="44" t="n">
        <f aca="false">H103*1.2</f>
        <v>0</v>
      </c>
      <c r="K103" s="152"/>
      <c r="L103" s="96"/>
      <c r="M103" s="96"/>
      <c r="N103" s="96"/>
      <c r="O103" s="96"/>
      <c r="P103" s="96"/>
      <c r="Q103" s="96"/>
      <c r="R103" s="96"/>
      <c r="S103" s="96"/>
      <c r="T103" s="96"/>
      <c r="U103" s="96"/>
      <c r="V103" s="96"/>
      <c r="W103" s="96"/>
      <c r="X103" s="96"/>
      <c r="Y103" s="96"/>
      <c r="Z103" s="96"/>
      <c r="AA103" s="96"/>
      <c r="AB103" s="96"/>
      <c r="AC103" s="96"/>
      <c r="AD103" s="96"/>
      <c r="AE103" s="96"/>
    </row>
    <row r="104" customFormat="false" ht="28.5" hidden="false" customHeight="true" outlineLevel="0" collapsed="false">
      <c r="A104" s="149" t="s">
        <v>438</v>
      </c>
      <c r="B104" s="153" t="s">
        <v>439</v>
      </c>
      <c r="C104" s="90"/>
      <c r="D104" s="90"/>
      <c r="E104" s="151" t="s">
        <v>411</v>
      </c>
      <c r="F104" s="103"/>
      <c r="G104" s="102" t="n">
        <v>100</v>
      </c>
      <c r="H104" s="44" t="n">
        <f aca="false">F104*G104</f>
        <v>0</v>
      </c>
      <c r="I104" s="44" t="n">
        <f aca="false">H104*0.2</f>
        <v>0</v>
      </c>
      <c r="J104" s="44" t="n">
        <f aca="false">H104*1.2</f>
        <v>0</v>
      </c>
      <c r="K104" s="152"/>
      <c r="L104" s="96"/>
      <c r="M104" s="96"/>
      <c r="N104" s="96"/>
      <c r="O104" s="96"/>
      <c r="P104" s="96"/>
      <c r="Q104" s="96"/>
      <c r="R104" s="96"/>
      <c r="S104" s="96"/>
      <c r="T104" s="96"/>
      <c r="U104" s="96"/>
      <c r="V104" s="96"/>
      <c r="W104" s="96"/>
      <c r="X104" s="96"/>
      <c r="Y104" s="96"/>
      <c r="Z104" s="96"/>
      <c r="AA104" s="96"/>
      <c r="AB104" s="96"/>
      <c r="AC104" s="96"/>
      <c r="AD104" s="96"/>
      <c r="AE104" s="96"/>
    </row>
    <row r="105" customFormat="false" ht="28.5" hidden="false" customHeight="true" outlineLevel="0" collapsed="false">
      <c r="A105" s="149" t="s">
        <v>440</v>
      </c>
      <c r="B105" s="153" t="s">
        <v>441</v>
      </c>
      <c r="C105" s="90"/>
      <c r="D105" s="90"/>
      <c r="E105" s="151" t="s">
        <v>411</v>
      </c>
      <c r="F105" s="103"/>
      <c r="G105" s="102" t="n">
        <v>100</v>
      </c>
      <c r="H105" s="44" t="n">
        <f aca="false">F105*G105</f>
        <v>0</v>
      </c>
      <c r="I105" s="44" t="n">
        <f aca="false">H105*0.2</f>
        <v>0</v>
      </c>
      <c r="J105" s="44" t="n">
        <f aca="false">H105*1.2</f>
        <v>0</v>
      </c>
      <c r="K105" s="152"/>
      <c r="L105" s="96"/>
      <c r="M105" s="96"/>
      <c r="N105" s="96"/>
      <c r="O105" s="96"/>
      <c r="P105" s="96"/>
      <c r="Q105" s="96"/>
      <c r="R105" s="96"/>
      <c r="S105" s="96"/>
      <c r="T105" s="96"/>
      <c r="U105" s="96"/>
      <c r="V105" s="96"/>
      <c r="W105" s="96"/>
      <c r="X105" s="96"/>
      <c r="Y105" s="96"/>
      <c r="Z105" s="96"/>
      <c r="AA105" s="96"/>
      <c r="AB105" s="96"/>
      <c r="AC105" s="96"/>
      <c r="AD105" s="96"/>
      <c r="AE105" s="96"/>
    </row>
    <row r="106" customFormat="false" ht="28.5" hidden="false" customHeight="true" outlineLevel="0" collapsed="false">
      <c r="A106" s="149" t="s">
        <v>442</v>
      </c>
      <c r="B106" s="153" t="s">
        <v>443</v>
      </c>
      <c r="C106" s="90"/>
      <c r="D106" s="90"/>
      <c r="E106" s="151" t="s">
        <v>411</v>
      </c>
      <c r="F106" s="103"/>
      <c r="G106" s="102" t="n">
        <v>100</v>
      </c>
      <c r="H106" s="44" t="n">
        <f aca="false">F106*G106</f>
        <v>0</v>
      </c>
      <c r="I106" s="44" t="n">
        <f aca="false">H106*0.2</f>
        <v>0</v>
      </c>
      <c r="J106" s="44" t="n">
        <f aca="false">H106*1.2</f>
        <v>0</v>
      </c>
      <c r="K106" s="152"/>
      <c r="L106" s="96"/>
      <c r="M106" s="96"/>
      <c r="N106" s="96"/>
      <c r="O106" s="96"/>
      <c r="P106" s="96"/>
      <c r="Q106" s="96"/>
      <c r="R106" s="96"/>
      <c r="S106" s="96"/>
      <c r="T106" s="96"/>
      <c r="U106" s="96"/>
      <c r="V106" s="96"/>
      <c r="W106" s="96"/>
      <c r="X106" s="96"/>
      <c r="Y106" s="96"/>
      <c r="Z106" s="96"/>
      <c r="AA106" s="96"/>
      <c r="AB106" s="96"/>
      <c r="AC106" s="96"/>
      <c r="AD106" s="96"/>
      <c r="AE106" s="96"/>
    </row>
    <row r="107" customFormat="false" ht="28.5" hidden="false" customHeight="true" outlineLevel="0" collapsed="false">
      <c r="A107" s="149" t="s">
        <v>444</v>
      </c>
      <c r="B107" s="153" t="s">
        <v>445</v>
      </c>
      <c r="C107" s="90"/>
      <c r="D107" s="90"/>
      <c r="E107" s="151" t="s">
        <v>411</v>
      </c>
      <c r="F107" s="103"/>
      <c r="G107" s="102" t="n">
        <v>100</v>
      </c>
      <c r="H107" s="44" t="n">
        <f aca="false">F107*G107</f>
        <v>0</v>
      </c>
      <c r="I107" s="44" t="n">
        <f aca="false">H107*0.2</f>
        <v>0</v>
      </c>
      <c r="J107" s="44" t="n">
        <f aca="false">H107*1.2</f>
        <v>0</v>
      </c>
      <c r="K107" s="152"/>
      <c r="L107" s="96"/>
      <c r="M107" s="96"/>
      <c r="N107" s="96"/>
      <c r="O107" s="96"/>
      <c r="P107" s="96"/>
      <c r="Q107" s="96"/>
      <c r="R107" s="96"/>
      <c r="S107" s="96"/>
      <c r="T107" s="96"/>
      <c r="U107" s="96"/>
      <c r="V107" s="96"/>
      <c r="W107" s="96"/>
      <c r="X107" s="96"/>
      <c r="Y107" s="96"/>
      <c r="Z107" s="96"/>
      <c r="AA107" s="96"/>
      <c r="AB107" s="96"/>
      <c r="AC107" s="96"/>
      <c r="AD107" s="96"/>
      <c r="AE107" s="96"/>
    </row>
    <row r="108" customFormat="false" ht="28.5" hidden="false" customHeight="true" outlineLevel="0" collapsed="false">
      <c r="A108" s="149" t="s">
        <v>446</v>
      </c>
      <c r="B108" s="153" t="s">
        <v>447</v>
      </c>
      <c r="C108" s="90"/>
      <c r="D108" s="90"/>
      <c r="E108" s="151" t="s">
        <v>411</v>
      </c>
      <c r="F108" s="103"/>
      <c r="G108" s="102" t="n">
        <v>100</v>
      </c>
      <c r="H108" s="44" t="n">
        <f aca="false">F108*G108</f>
        <v>0</v>
      </c>
      <c r="I108" s="44" t="n">
        <f aca="false">H108*0.2</f>
        <v>0</v>
      </c>
      <c r="J108" s="44" t="n">
        <f aca="false">H108*1.2</f>
        <v>0</v>
      </c>
      <c r="K108" s="152"/>
      <c r="L108" s="96"/>
      <c r="M108" s="96"/>
      <c r="N108" s="96"/>
      <c r="O108" s="96"/>
      <c r="P108" s="96"/>
      <c r="Q108" s="96"/>
      <c r="R108" s="96"/>
      <c r="S108" s="96"/>
      <c r="T108" s="96"/>
      <c r="U108" s="96"/>
      <c r="V108" s="96"/>
      <c r="W108" s="96"/>
      <c r="X108" s="96"/>
      <c r="Y108" s="96"/>
      <c r="Z108" s="96"/>
      <c r="AA108" s="96"/>
      <c r="AB108" s="96"/>
      <c r="AC108" s="96"/>
      <c r="AD108" s="96"/>
      <c r="AE108" s="96"/>
    </row>
    <row r="109" customFormat="false" ht="28.5" hidden="false" customHeight="true" outlineLevel="0" collapsed="false">
      <c r="A109" s="149" t="s">
        <v>448</v>
      </c>
      <c r="B109" s="153" t="s">
        <v>449</v>
      </c>
      <c r="C109" s="90"/>
      <c r="D109" s="90"/>
      <c r="E109" s="151" t="s">
        <v>411</v>
      </c>
      <c r="F109" s="103"/>
      <c r="G109" s="102" t="n">
        <v>100</v>
      </c>
      <c r="H109" s="44" t="n">
        <f aca="false">F109*G109</f>
        <v>0</v>
      </c>
      <c r="I109" s="44" t="n">
        <f aca="false">H109*0.2</f>
        <v>0</v>
      </c>
      <c r="J109" s="44" t="n">
        <f aca="false">H109*1.2</f>
        <v>0</v>
      </c>
      <c r="K109" s="152"/>
      <c r="L109" s="96"/>
      <c r="M109" s="96"/>
      <c r="N109" s="96"/>
      <c r="O109" s="96"/>
      <c r="P109" s="96"/>
      <c r="Q109" s="96"/>
      <c r="R109" s="96"/>
      <c r="S109" s="96"/>
      <c r="T109" s="96"/>
      <c r="U109" s="96"/>
      <c r="V109" s="96"/>
      <c r="W109" s="96"/>
      <c r="X109" s="96"/>
      <c r="Y109" s="96"/>
      <c r="Z109" s="96"/>
      <c r="AA109" s="96"/>
      <c r="AB109" s="96"/>
      <c r="AC109" s="96"/>
      <c r="AD109" s="96"/>
      <c r="AE109" s="96"/>
    </row>
    <row r="110" customFormat="false" ht="28.5" hidden="false" customHeight="true" outlineLevel="0" collapsed="false">
      <c r="A110" s="149" t="s">
        <v>450</v>
      </c>
      <c r="B110" s="153" t="s">
        <v>451</v>
      </c>
      <c r="C110" s="90"/>
      <c r="D110" s="90"/>
      <c r="E110" s="151" t="s">
        <v>411</v>
      </c>
      <c r="F110" s="103"/>
      <c r="G110" s="102" t="n">
        <v>100</v>
      </c>
      <c r="H110" s="44" t="n">
        <f aca="false">F110*G110</f>
        <v>0</v>
      </c>
      <c r="I110" s="44" t="n">
        <f aca="false">H110*0.2</f>
        <v>0</v>
      </c>
      <c r="J110" s="44" t="n">
        <f aca="false">H110*1.2</f>
        <v>0</v>
      </c>
      <c r="K110" s="152"/>
      <c r="L110" s="96"/>
      <c r="M110" s="96"/>
      <c r="N110" s="96"/>
      <c r="O110" s="96"/>
      <c r="P110" s="96"/>
      <c r="Q110" s="96"/>
      <c r="R110" s="96"/>
      <c r="S110" s="96"/>
      <c r="T110" s="96"/>
      <c r="U110" s="96"/>
      <c r="V110" s="96"/>
      <c r="W110" s="96"/>
      <c r="X110" s="96"/>
      <c r="Y110" s="96"/>
      <c r="Z110" s="96"/>
      <c r="AA110" s="96"/>
      <c r="AB110" s="96"/>
      <c r="AC110" s="96"/>
      <c r="AD110" s="96"/>
      <c r="AE110" s="96"/>
    </row>
    <row r="111" customFormat="false" ht="26.25" hidden="false" customHeight="true" outlineLevel="0" collapsed="false">
      <c r="A111" s="149" t="s">
        <v>452</v>
      </c>
      <c r="B111" s="153" t="s">
        <v>453</v>
      </c>
      <c r="C111" s="90"/>
      <c r="D111" s="90"/>
      <c r="E111" s="151" t="s">
        <v>411</v>
      </c>
      <c r="F111" s="103"/>
      <c r="G111" s="102" t="n">
        <v>100</v>
      </c>
      <c r="H111" s="44" t="n">
        <f aca="false">F111*G111</f>
        <v>0</v>
      </c>
      <c r="I111" s="44" t="n">
        <f aca="false">H111*0.2</f>
        <v>0</v>
      </c>
      <c r="J111" s="44" t="n">
        <f aca="false">H111*1.2</f>
        <v>0</v>
      </c>
    </row>
    <row r="112" customFormat="false" ht="26.25" hidden="false" customHeight="true" outlineLevel="0" collapsed="false">
      <c r="A112" s="149" t="s">
        <v>454</v>
      </c>
      <c r="B112" s="153" t="s">
        <v>455</v>
      </c>
      <c r="C112" s="90"/>
      <c r="D112" s="90"/>
      <c r="E112" s="151" t="s">
        <v>411</v>
      </c>
      <c r="F112" s="103"/>
      <c r="G112" s="102" t="n">
        <v>100</v>
      </c>
      <c r="H112" s="44" t="n">
        <f aca="false">F112*G112</f>
        <v>0</v>
      </c>
      <c r="I112" s="44" t="n">
        <f aca="false">H112*0.2</f>
        <v>0</v>
      </c>
      <c r="J112" s="44" t="n">
        <f aca="false">H112*1.2</f>
        <v>0</v>
      </c>
    </row>
    <row r="113" s="11" customFormat="true" ht="33" hidden="false" customHeight="true" outlineLevel="0" collapsed="false">
      <c r="A113" s="149" t="s">
        <v>456</v>
      </c>
      <c r="B113" s="153" t="s">
        <v>457</v>
      </c>
      <c r="C113" s="90"/>
      <c r="D113" s="90"/>
      <c r="E113" s="151" t="s">
        <v>411</v>
      </c>
      <c r="F113" s="103"/>
      <c r="G113" s="102" t="n">
        <v>100</v>
      </c>
      <c r="H113" s="44" t="n">
        <f aca="false">F113*G113</f>
        <v>0</v>
      </c>
      <c r="I113" s="44" t="n">
        <f aca="false">H113*0.2</f>
        <v>0</v>
      </c>
      <c r="J113" s="44" t="n">
        <f aca="false">H113*1.2</f>
        <v>0</v>
      </c>
      <c r="M113" s="31"/>
      <c r="N113" s="31"/>
      <c r="W113" s="31"/>
      <c r="X113" s="31"/>
      <c r="Y113" s="31"/>
      <c r="Z113" s="31"/>
      <c r="AA113" s="31"/>
      <c r="AB113" s="31"/>
      <c r="AC113" s="31"/>
      <c r="AD113" s="31"/>
      <c r="AE113" s="31"/>
      <c r="AF113" s="31"/>
      <c r="AG113" s="31"/>
      <c r="AH113" s="31"/>
      <c r="AI113" s="31"/>
      <c r="AJ113" s="31"/>
      <c r="AK113" s="31"/>
      <c r="AL113" s="31"/>
    </row>
    <row r="114" s="11" customFormat="true" ht="33" hidden="false" customHeight="true" outlineLevel="0" collapsed="false">
      <c r="A114" s="149" t="s">
        <v>458</v>
      </c>
      <c r="B114" s="153" t="s">
        <v>459</v>
      </c>
      <c r="C114" s="90"/>
      <c r="D114" s="90"/>
      <c r="E114" s="151" t="s">
        <v>411</v>
      </c>
      <c r="F114" s="103"/>
      <c r="G114" s="102" t="n">
        <v>100</v>
      </c>
      <c r="H114" s="44" t="n">
        <f aca="false">F114*G114</f>
        <v>0</v>
      </c>
      <c r="I114" s="44" t="n">
        <f aca="false">H114*0.2</f>
        <v>0</v>
      </c>
      <c r="J114" s="44" t="n">
        <f aca="false">H114*1.2</f>
        <v>0</v>
      </c>
      <c r="M114" s="31"/>
      <c r="N114" s="31"/>
      <c r="W114" s="31"/>
      <c r="X114" s="31"/>
      <c r="Y114" s="31"/>
      <c r="Z114" s="31"/>
      <c r="AA114" s="31"/>
      <c r="AB114" s="31"/>
      <c r="AC114" s="31"/>
      <c r="AD114" s="31"/>
      <c r="AE114" s="31"/>
      <c r="AF114" s="31"/>
      <c r="AG114" s="31"/>
      <c r="AH114" s="31"/>
      <c r="AI114" s="31"/>
      <c r="AJ114" s="31"/>
      <c r="AK114" s="31"/>
      <c r="AL114" s="31"/>
    </row>
    <row r="115" s="11" customFormat="true" ht="26.25" hidden="false" customHeight="true" outlineLevel="0" collapsed="false">
      <c r="A115" s="149" t="s">
        <v>460</v>
      </c>
      <c r="B115" s="153" t="s">
        <v>461</v>
      </c>
      <c r="C115" s="90"/>
      <c r="D115" s="90"/>
      <c r="E115" s="151" t="s">
        <v>411</v>
      </c>
      <c r="F115" s="103"/>
      <c r="G115" s="102" t="n">
        <v>100</v>
      </c>
      <c r="H115" s="44" t="n">
        <f aca="false">F115*G115</f>
        <v>0</v>
      </c>
      <c r="I115" s="44" t="n">
        <f aca="false">H115*0.2</f>
        <v>0</v>
      </c>
      <c r="J115" s="44" t="n">
        <f aca="false">H115*1.2</f>
        <v>0</v>
      </c>
      <c r="M115" s="31"/>
      <c r="N115" s="31"/>
      <c r="W115" s="31"/>
      <c r="X115" s="31"/>
      <c r="Y115" s="31"/>
      <c r="Z115" s="31"/>
      <c r="AA115" s="31"/>
      <c r="AB115" s="31"/>
      <c r="AC115" s="31"/>
      <c r="AD115" s="31"/>
      <c r="AE115" s="31"/>
      <c r="AF115" s="31"/>
      <c r="AG115" s="31"/>
      <c r="AH115" s="31"/>
      <c r="AI115" s="31"/>
      <c r="AJ115" s="31"/>
      <c r="AK115" s="31"/>
      <c r="AL115" s="31"/>
    </row>
    <row r="116" customFormat="false" ht="26.25" hidden="false" customHeight="true" outlineLevel="0" collapsed="false">
      <c r="A116" s="149" t="s">
        <v>462</v>
      </c>
      <c r="B116" s="153" t="s">
        <v>463</v>
      </c>
      <c r="C116" s="90"/>
      <c r="D116" s="90"/>
      <c r="E116" s="151" t="s">
        <v>411</v>
      </c>
      <c r="F116" s="103"/>
      <c r="G116" s="102" t="n">
        <v>100</v>
      </c>
      <c r="H116" s="44" t="n">
        <f aca="false">F116*G116</f>
        <v>0</v>
      </c>
      <c r="I116" s="44" t="n">
        <f aca="false">H116*0.2</f>
        <v>0</v>
      </c>
      <c r="J116" s="44" t="n">
        <f aca="false">H116*1.2</f>
        <v>0</v>
      </c>
    </row>
    <row r="117" s="137" customFormat="true" ht="38.25" hidden="false" customHeight="true" outlineLevel="0" collapsed="false">
      <c r="A117" s="149" t="s">
        <v>464</v>
      </c>
      <c r="B117" s="153" t="s">
        <v>465</v>
      </c>
      <c r="C117" s="90"/>
      <c r="D117" s="90"/>
      <c r="E117" s="151" t="s">
        <v>411</v>
      </c>
      <c r="F117" s="103"/>
      <c r="G117" s="102" t="n">
        <v>100</v>
      </c>
      <c r="H117" s="44" t="n">
        <f aca="false">F117*G117</f>
        <v>0</v>
      </c>
      <c r="I117" s="44" t="n">
        <f aca="false">H117*0.2</f>
        <v>0</v>
      </c>
      <c r="J117" s="44" t="n">
        <f aca="false">H117*1.2</f>
        <v>0</v>
      </c>
      <c r="K117" s="155"/>
    </row>
    <row r="118" s="137" customFormat="true" ht="27" hidden="false" customHeight="true" outlineLevel="0" collapsed="false">
      <c r="A118" s="149" t="s">
        <v>466</v>
      </c>
      <c r="B118" s="153" t="s">
        <v>467</v>
      </c>
      <c r="C118" s="90"/>
      <c r="D118" s="90"/>
      <c r="E118" s="151" t="s">
        <v>411</v>
      </c>
      <c r="F118" s="103"/>
      <c r="G118" s="102" t="n">
        <v>100</v>
      </c>
      <c r="H118" s="44" t="n">
        <f aca="false">F118*G118</f>
        <v>0</v>
      </c>
      <c r="I118" s="44" t="n">
        <f aca="false">H118*0.2</f>
        <v>0</v>
      </c>
      <c r="J118" s="44" t="n">
        <f aca="false">H118*1.2</f>
        <v>0</v>
      </c>
      <c r="K118" s="155"/>
    </row>
    <row r="119" s="137" customFormat="true" ht="38.25" hidden="false" customHeight="true" outlineLevel="0" collapsed="false">
      <c r="A119" s="149" t="s">
        <v>468</v>
      </c>
      <c r="B119" s="153" t="s">
        <v>469</v>
      </c>
      <c r="C119" s="90"/>
      <c r="D119" s="90"/>
      <c r="E119" s="151" t="s">
        <v>411</v>
      </c>
      <c r="F119" s="103"/>
      <c r="G119" s="102" t="n">
        <v>100</v>
      </c>
      <c r="H119" s="44" t="n">
        <f aca="false">F119*G119</f>
        <v>0</v>
      </c>
      <c r="I119" s="44" t="n">
        <f aca="false">H119*0.2</f>
        <v>0</v>
      </c>
      <c r="J119" s="44" t="n">
        <f aca="false">H119*1.2</f>
        <v>0</v>
      </c>
      <c r="K119" s="155"/>
    </row>
    <row r="120" customFormat="false" ht="12.95" hidden="false" customHeight="false" outlineLevel="0" collapsed="false">
      <c r="A120" s="149" t="s">
        <v>470</v>
      </c>
      <c r="B120" s="153" t="s">
        <v>471</v>
      </c>
      <c r="C120" s="90"/>
      <c r="D120" s="90"/>
      <c r="E120" s="151" t="s">
        <v>411</v>
      </c>
      <c r="F120" s="103"/>
      <c r="G120" s="102" t="n">
        <v>100</v>
      </c>
      <c r="H120" s="44" t="n">
        <f aca="false">F120*G120</f>
        <v>0</v>
      </c>
      <c r="I120" s="44" t="n">
        <f aca="false">H120*0.2</f>
        <v>0</v>
      </c>
      <c r="J120" s="44" t="n">
        <f aca="false">H120*1.2</f>
        <v>0</v>
      </c>
    </row>
    <row r="121" customFormat="false" ht="12.95" hidden="false" customHeight="false" outlineLevel="0" collapsed="false">
      <c r="A121" s="149" t="s">
        <v>472</v>
      </c>
      <c r="B121" s="153" t="s">
        <v>473</v>
      </c>
      <c r="C121" s="90"/>
      <c r="D121" s="90"/>
      <c r="E121" s="151" t="s">
        <v>411</v>
      </c>
      <c r="F121" s="103"/>
      <c r="G121" s="102" t="n">
        <v>100</v>
      </c>
      <c r="H121" s="44" t="n">
        <f aca="false">F121*G121</f>
        <v>0</v>
      </c>
      <c r="I121" s="44" t="n">
        <f aca="false">H121*0.2</f>
        <v>0</v>
      </c>
      <c r="J121" s="44" t="n">
        <f aca="false">H121*1.2</f>
        <v>0</v>
      </c>
    </row>
    <row r="122" customFormat="false" ht="12.95" hidden="false" customHeight="false" outlineLevel="0" collapsed="false">
      <c r="A122" s="149" t="s">
        <v>474</v>
      </c>
      <c r="B122" s="153" t="s">
        <v>475</v>
      </c>
      <c r="C122" s="90"/>
      <c r="D122" s="90"/>
      <c r="E122" s="151" t="s">
        <v>411</v>
      </c>
      <c r="F122" s="103"/>
      <c r="G122" s="102" t="n">
        <v>100</v>
      </c>
      <c r="H122" s="44" t="n">
        <f aca="false">F122*G122</f>
        <v>0</v>
      </c>
      <c r="I122" s="44" t="n">
        <f aca="false">H122*0.2</f>
        <v>0</v>
      </c>
      <c r="J122" s="44" t="n">
        <f aca="false">H122*1.2</f>
        <v>0</v>
      </c>
    </row>
    <row r="123" customFormat="false" ht="12.95" hidden="false" customHeight="false" outlineLevel="0" collapsed="false">
      <c r="A123" s="149" t="s">
        <v>476</v>
      </c>
      <c r="B123" s="153" t="s">
        <v>477</v>
      </c>
      <c r="C123" s="90"/>
      <c r="D123" s="90"/>
      <c r="E123" s="151" t="s">
        <v>411</v>
      </c>
      <c r="F123" s="103"/>
      <c r="G123" s="102" t="n">
        <v>100</v>
      </c>
      <c r="H123" s="44" t="n">
        <f aca="false">F123*G123</f>
        <v>0</v>
      </c>
      <c r="I123" s="44" t="n">
        <f aca="false">H123*0.2</f>
        <v>0</v>
      </c>
      <c r="J123" s="44" t="n">
        <f aca="false">H123*1.2</f>
        <v>0</v>
      </c>
    </row>
    <row r="124" customFormat="false" ht="12.95" hidden="false" customHeight="false" outlineLevel="0" collapsed="false">
      <c r="A124" s="149" t="s">
        <v>478</v>
      </c>
      <c r="B124" s="153" t="s">
        <v>479</v>
      </c>
      <c r="C124" s="90"/>
      <c r="D124" s="90"/>
      <c r="E124" s="151" t="s">
        <v>411</v>
      </c>
      <c r="F124" s="103"/>
      <c r="G124" s="102" t="n">
        <v>100</v>
      </c>
      <c r="H124" s="44" t="n">
        <f aca="false">F124*G124</f>
        <v>0</v>
      </c>
      <c r="I124" s="44" t="n">
        <f aca="false">H124*0.2</f>
        <v>0</v>
      </c>
      <c r="J124" s="44" t="n">
        <f aca="false">H124*1.2</f>
        <v>0</v>
      </c>
    </row>
    <row r="125" customFormat="false" ht="12.95" hidden="false" customHeight="false" outlineLevel="0" collapsed="false">
      <c r="A125" s="149" t="s">
        <v>480</v>
      </c>
      <c r="B125" s="153" t="s">
        <v>481</v>
      </c>
      <c r="C125" s="90"/>
      <c r="D125" s="90"/>
      <c r="E125" s="151" t="s">
        <v>411</v>
      </c>
      <c r="F125" s="103"/>
      <c r="G125" s="102" t="n">
        <v>100</v>
      </c>
      <c r="H125" s="44" t="n">
        <f aca="false">F125*G125</f>
        <v>0</v>
      </c>
      <c r="I125" s="44" t="n">
        <f aca="false">H125*0.2</f>
        <v>0</v>
      </c>
      <c r="J125" s="44" t="n">
        <f aca="false">H125*1.2</f>
        <v>0</v>
      </c>
    </row>
    <row r="126" customFormat="false" ht="12.95" hidden="false" customHeight="false" outlineLevel="0" collapsed="false">
      <c r="A126" s="149" t="s">
        <v>482</v>
      </c>
      <c r="B126" s="153" t="s">
        <v>483</v>
      </c>
      <c r="C126" s="90"/>
      <c r="D126" s="90"/>
      <c r="E126" s="151" t="s">
        <v>411</v>
      </c>
      <c r="F126" s="103"/>
      <c r="G126" s="102" t="n">
        <v>100</v>
      </c>
      <c r="H126" s="44" t="n">
        <f aca="false">F126*G126</f>
        <v>0</v>
      </c>
      <c r="I126" s="44" t="n">
        <f aca="false">H126*0.2</f>
        <v>0</v>
      </c>
      <c r="J126" s="44" t="n">
        <f aca="false">H126*1.2</f>
        <v>0</v>
      </c>
    </row>
    <row r="127" customFormat="false" ht="12.95" hidden="false" customHeight="false" outlineLevel="0" collapsed="false">
      <c r="A127" s="149" t="s">
        <v>484</v>
      </c>
      <c r="B127" s="153" t="s">
        <v>485</v>
      </c>
      <c r="C127" s="90"/>
      <c r="D127" s="90"/>
      <c r="E127" s="151" t="s">
        <v>411</v>
      </c>
      <c r="F127" s="103"/>
      <c r="G127" s="102" t="n">
        <v>100</v>
      </c>
      <c r="H127" s="44" t="n">
        <f aca="false">F127*G127</f>
        <v>0</v>
      </c>
      <c r="I127" s="44" t="n">
        <f aca="false">H127*0.2</f>
        <v>0</v>
      </c>
      <c r="J127" s="44" t="n">
        <f aca="false">H127*1.2</f>
        <v>0</v>
      </c>
    </row>
    <row r="128" customFormat="false" ht="12.95" hidden="false" customHeight="false" outlineLevel="0" collapsed="false">
      <c r="A128" s="149" t="s">
        <v>486</v>
      </c>
      <c r="B128" s="153" t="s">
        <v>487</v>
      </c>
      <c r="C128" s="90"/>
      <c r="D128" s="90"/>
      <c r="E128" s="151" t="s">
        <v>411</v>
      </c>
      <c r="F128" s="103"/>
      <c r="G128" s="102" t="n">
        <v>100</v>
      </c>
      <c r="H128" s="44" t="n">
        <f aca="false">F128*G128</f>
        <v>0</v>
      </c>
      <c r="I128" s="44" t="n">
        <f aca="false">H128*0.2</f>
        <v>0</v>
      </c>
      <c r="J128" s="44" t="n">
        <f aca="false">H128*1.2</f>
        <v>0</v>
      </c>
    </row>
    <row r="129" customFormat="false" ht="12.95" hidden="false" customHeight="false" outlineLevel="0" collapsed="false">
      <c r="A129" s="149" t="s">
        <v>488</v>
      </c>
      <c r="B129" s="153" t="s">
        <v>489</v>
      </c>
      <c r="C129" s="90"/>
      <c r="D129" s="90"/>
      <c r="E129" s="151" t="s">
        <v>411</v>
      </c>
      <c r="F129" s="103"/>
      <c r="G129" s="102" t="n">
        <v>100</v>
      </c>
      <c r="H129" s="44" t="n">
        <f aca="false">F129*G129</f>
        <v>0</v>
      </c>
      <c r="I129" s="44" t="n">
        <f aca="false">H129*0.2</f>
        <v>0</v>
      </c>
      <c r="J129" s="44" t="n">
        <f aca="false">H129*1.2</f>
        <v>0</v>
      </c>
    </row>
    <row r="130" customFormat="false" ht="12.95" hidden="false" customHeight="false" outlineLevel="0" collapsed="false">
      <c r="A130" s="149" t="s">
        <v>490</v>
      </c>
      <c r="B130" s="153" t="s">
        <v>491</v>
      </c>
      <c r="C130" s="90"/>
      <c r="D130" s="90"/>
      <c r="E130" s="151" t="s">
        <v>411</v>
      </c>
      <c r="F130" s="103"/>
      <c r="G130" s="102" t="n">
        <v>100</v>
      </c>
      <c r="H130" s="44" t="n">
        <f aca="false">F130*G130</f>
        <v>0</v>
      </c>
      <c r="I130" s="44" t="n">
        <f aca="false">H130*0.2</f>
        <v>0</v>
      </c>
      <c r="J130" s="44" t="n">
        <f aca="false">H130*1.2</f>
        <v>0</v>
      </c>
    </row>
    <row r="131" customFormat="false" ht="12.95" hidden="false" customHeight="false" outlineLevel="0" collapsed="false">
      <c r="A131" s="149" t="s">
        <v>492</v>
      </c>
      <c r="B131" s="153" t="s">
        <v>493</v>
      </c>
      <c r="C131" s="90"/>
      <c r="D131" s="90"/>
      <c r="E131" s="151" t="s">
        <v>256</v>
      </c>
      <c r="F131" s="103"/>
      <c r="G131" s="102" t="n">
        <v>25</v>
      </c>
      <c r="H131" s="44" t="n">
        <f aca="false">F131*G131</f>
        <v>0</v>
      </c>
      <c r="I131" s="44" t="n">
        <f aca="false">H131*0.2</f>
        <v>0</v>
      </c>
      <c r="J131" s="44" t="n">
        <f aca="false">H131*1.2</f>
        <v>0</v>
      </c>
    </row>
    <row r="132" customFormat="false" ht="12.95" hidden="false" customHeight="false" outlineLevel="0" collapsed="false">
      <c r="A132" s="149" t="s">
        <v>494</v>
      </c>
      <c r="B132" s="153" t="s">
        <v>495</v>
      </c>
      <c r="C132" s="90"/>
      <c r="D132" s="90"/>
      <c r="E132" s="151" t="s">
        <v>411</v>
      </c>
      <c r="F132" s="103"/>
      <c r="G132" s="102" t="n">
        <v>100</v>
      </c>
      <c r="H132" s="44" t="n">
        <f aca="false">F132*G132</f>
        <v>0</v>
      </c>
      <c r="I132" s="44" t="n">
        <f aca="false">H132*0.2</f>
        <v>0</v>
      </c>
      <c r="J132" s="44" t="n">
        <f aca="false">H132*1.2</f>
        <v>0</v>
      </c>
    </row>
    <row r="133" customFormat="false" ht="12.95" hidden="false" customHeight="false" outlineLevel="0" collapsed="false">
      <c r="A133" s="149" t="s">
        <v>496</v>
      </c>
      <c r="B133" s="153" t="s">
        <v>497</v>
      </c>
      <c r="C133" s="90"/>
      <c r="D133" s="90"/>
      <c r="E133" s="151" t="s">
        <v>256</v>
      </c>
      <c r="F133" s="103"/>
      <c r="G133" s="102" t="n">
        <v>50</v>
      </c>
      <c r="H133" s="44" t="n">
        <f aca="false">F133*G133</f>
        <v>0</v>
      </c>
      <c r="I133" s="44" t="n">
        <f aca="false">H133*0.2</f>
        <v>0</v>
      </c>
      <c r="J133" s="44" t="n">
        <f aca="false">H133*1.2</f>
        <v>0</v>
      </c>
    </row>
    <row r="134" customFormat="false" ht="12.95" hidden="false" customHeight="false" outlineLevel="0" collapsed="false">
      <c r="A134" s="149" t="s">
        <v>498</v>
      </c>
      <c r="B134" s="153" t="s">
        <v>499</v>
      </c>
      <c r="C134" s="90"/>
      <c r="D134" s="90"/>
      <c r="E134" s="151" t="s">
        <v>256</v>
      </c>
      <c r="F134" s="103"/>
      <c r="G134" s="102" t="n">
        <v>10</v>
      </c>
      <c r="H134" s="44" t="n">
        <f aca="false">F134*G134</f>
        <v>0</v>
      </c>
      <c r="I134" s="44" t="n">
        <f aca="false">H134*0.2</f>
        <v>0</v>
      </c>
      <c r="J134" s="44" t="n">
        <f aca="false">H134*1.2</f>
        <v>0</v>
      </c>
    </row>
    <row r="135" customFormat="false" ht="13.8" hidden="false" customHeight="false" outlineLevel="0" collapsed="false">
      <c r="C135" s="141" t="s">
        <v>500</v>
      </c>
      <c r="D135" s="141"/>
      <c r="E135" s="141"/>
      <c r="F135" s="141"/>
      <c r="G135" s="141"/>
      <c r="H135" s="51" t="n">
        <f aca="false">SUM(H13:H134)</f>
        <v>0</v>
      </c>
      <c r="I135" s="51" t="n">
        <f aca="false">SUM(I13:I134)</f>
        <v>0</v>
      </c>
      <c r="J135" s="51" t="n">
        <f aca="false">SUM(J13:J134)</f>
        <v>0</v>
      </c>
    </row>
    <row r="136" customFormat="false" ht="12.95" hidden="false" customHeight="false" outlineLevel="0" collapsed="false">
      <c r="I136" s="68"/>
    </row>
    <row r="137" customFormat="false" ht="23.25" hidden="false" customHeight="false" outlineLevel="0" collapsed="false">
      <c r="A137" s="55" t="s">
        <v>501</v>
      </c>
      <c r="B137" s="55"/>
      <c r="C137" s="55"/>
      <c r="D137" s="55"/>
      <c r="E137" s="55"/>
      <c r="F137" s="55"/>
      <c r="G137" s="55"/>
      <c r="H137" s="55"/>
      <c r="I137" s="55"/>
      <c r="J137" s="55"/>
    </row>
    <row r="138" customFormat="false" ht="23.25" hidden="false" customHeight="false" outlineLevel="0" collapsed="false">
      <c r="E138" s="56"/>
      <c r="F138" s="56"/>
      <c r="G138" s="56"/>
      <c r="H138" s="57" t="s">
        <v>73</v>
      </c>
      <c r="I138" s="57" t="s">
        <v>502</v>
      </c>
      <c r="J138" s="57" t="s">
        <v>75</v>
      </c>
    </row>
    <row r="139" customFormat="false" ht="15" hidden="false" customHeight="false" outlineLevel="0" collapsed="false">
      <c r="E139" s="142"/>
      <c r="F139" s="142"/>
      <c r="G139" s="142"/>
      <c r="H139" s="59" t="n">
        <f aca="false">H135</f>
        <v>0</v>
      </c>
      <c r="I139" s="59" t="n">
        <f aca="false">I135</f>
        <v>0</v>
      </c>
      <c r="J139" s="59" t="n">
        <f aca="false">J135</f>
        <v>0</v>
      </c>
    </row>
  </sheetData>
  <mergeCells count="134">
    <mergeCell ref="A1:J1"/>
    <mergeCell ref="A2:B2"/>
    <mergeCell ref="C2:J2"/>
    <mergeCell ref="A4:J4"/>
    <mergeCell ref="A6:J6"/>
    <mergeCell ref="A8:J8"/>
    <mergeCell ref="C9:D9"/>
    <mergeCell ref="B10:J10"/>
    <mergeCell ref="A11:J11"/>
    <mergeCell ref="B12:J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G135"/>
    <mergeCell ref="A137:J13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407"/>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E18" activeCellId="0" sqref="E18"/>
    </sheetView>
  </sheetViews>
  <sheetFormatPr defaultColWidth="10.8671875" defaultRowHeight="12.75" zeroHeight="false" outlineLevelRow="0" outlineLevelCol="0"/>
  <cols>
    <col collapsed="false" customWidth="true" hidden="false" outlineLevel="0" max="1" min="1" style="12" width="13.43"/>
    <col collapsed="false" customWidth="true" hidden="false" outlineLevel="0" max="2" min="2" style="12" width="49"/>
    <col collapsed="false" customWidth="true" hidden="false" outlineLevel="0" max="8" min="3" style="12" width="19.42"/>
    <col collapsed="false" customWidth="true" hidden="false" outlineLevel="0" max="9" min="9" style="12" width="16.71"/>
    <col collapsed="false" customWidth="true" hidden="false" outlineLevel="0" max="10" min="10" style="12" width="19.42"/>
    <col collapsed="false" customWidth="false" hidden="false" outlineLevel="0" max="1024" min="11" style="12" width="10.85"/>
  </cols>
  <sheetData>
    <row r="1" customFormat="false" ht="45.75" hidden="false" customHeight="true" outlineLevel="0" collapsed="false">
      <c r="A1" s="156" t="s">
        <v>503</v>
      </c>
      <c r="B1" s="156"/>
      <c r="C1" s="156"/>
      <c r="D1" s="156"/>
      <c r="E1" s="156"/>
      <c r="F1" s="156"/>
      <c r="G1" s="156"/>
      <c r="H1" s="156"/>
      <c r="I1" s="156"/>
      <c r="J1" s="156"/>
      <c r="K1" s="156"/>
    </row>
    <row r="2" customFormat="false" ht="28.5" hidden="false" customHeight="true" outlineLevel="0" collapsed="false">
      <c r="A2" s="14" t="s">
        <v>8</v>
      </c>
      <c r="B2" s="14"/>
      <c r="C2" s="157" t="n">
        <f aca="false">INSTRUCTIONS!A21</f>
        <v>0</v>
      </c>
      <c r="D2" s="157"/>
      <c r="E2" s="157"/>
      <c r="F2" s="157"/>
      <c r="G2" s="157"/>
      <c r="H2" s="157"/>
      <c r="I2" s="157"/>
      <c r="J2" s="157"/>
      <c r="K2" s="157"/>
    </row>
    <row r="3" customFormat="false" ht="123.75" hidden="false" customHeight="true" outlineLevel="0" collapsed="false">
      <c r="A3" s="19" t="s">
        <v>504</v>
      </c>
      <c r="B3" s="19"/>
      <c r="C3" s="19"/>
      <c r="D3" s="19"/>
      <c r="E3" s="19"/>
      <c r="F3" s="19"/>
      <c r="G3" s="19"/>
      <c r="H3" s="19"/>
      <c r="I3" s="19"/>
      <c r="J3" s="19"/>
      <c r="K3" s="19"/>
    </row>
    <row r="5" s="11" customFormat="true" ht="51" hidden="false" customHeight="true" outlineLevel="0" collapsed="false">
      <c r="A5" s="20" t="s">
        <v>10</v>
      </c>
      <c r="B5" s="20"/>
      <c r="C5" s="20"/>
      <c r="D5" s="20"/>
      <c r="E5" s="20"/>
      <c r="F5" s="20"/>
      <c r="G5" s="20"/>
      <c r="H5" s="20"/>
      <c r="I5" s="20"/>
      <c r="J5" s="20"/>
      <c r="K5" s="20"/>
    </row>
    <row r="6" s="11" customFormat="true" ht="32.25" hidden="false" customHeight="true" outlineLevel="0" collapsed="false">
      <c r="A6" s="66"/>
      <c r="B6" s="66"/>
      <c r="C6" s="66"/>
      <c r="D6" s="66"/>
      <c r="E6" s="66"/>
      <c r="F6" s="66"/>
      <c r="G6" s="66"/>
      <c r="H6" s="66"/>
      <c r="I6" s="66"/>
      <c r="J6" s="66"/>
    </row>
    <row r="7" s="11" customFormat="true" ht="96" hidden="false" customHeight="true" outlineLevel="0" collapsed="false">
      <c r="A7" s="158" t="s">
        <v>505</v>
      </c>
      <c r="B7" s="158"/>
      <c r="C7" s="158"/>
      <c r="D7" s="158"/>
      <c r="E7" s="158"/>
      <c r="F7" s="158"/>
      <c r="G7" s="158"/>
      <c r="H7" s="158"/>
      <c r="I7" s="158"/>
      <c r="J7" s="158"/>
      <c r="K7" s="158"/>
    </row>
    <row r="8" customFormat="false" ht="24.75" hidden="false" customHeight="true" outlineLevel="0" collapsed="false">
      <c r="A8" s="159"/>
      <c r="B8" s="159"/>
    </row>
    <row r="9" customFormat="false" ht="28.5" hidden="false" customHeight="true" outlineLevel="0" collapsed="false">
      <c r="A9" s="156" t="s">
        <v>506</v>
      </c>
      <c r="B9" s="156"/>
      <c r="C9" s="156"/>
      <c r="D9" s="156"/>
      <c r="E9" s="156"/>
      <c r="F9" s="156"/>
      <c r="G9" s="156"/>
      <c r="H9" s="156"/>
      <c r="I9" s="156"/>
      <c r="J9" s="156"/>
      <c r="K9" s="156"/>
    </row>
    <row r="10" customFormat="false" ht="24" hidden="false" customHeight="true" outlineLevel="0" collapsed="false">
      <c r="A10" s="160"/>
      <c r="B10" s="160"/>
      <c r="D10" s="161"/>
      <c r="E10" s="161"/>
    </row>
    <row r="11" customFormat="false" ht="36" hidden="false" customHeight="true" outlineLevel="0" collapsed="false">
      <c r="A11" s="162" t="s">
        <v>507</v>
      </c>
      <c r="B11" s="162"/>
      <c r="C11" s="162" t="s">
        <v>508</v>
      </c>
      <c r="D11" s="163" t="s">
        <v>509</v>
      </c>
      <c r="E11" s="163"/>
      <c r="F11" s="163"/>
      <c r="G11" s="163"/>
      <c r="H11" s="163"/>
      <c r="I11" s="163"/>
      <c r="J11" s="163"/>
      <c r="K11" s="163"/>
    </row>
    <row r="12" customFormat="false" ht="24.75" hidden="false" customHeight="true" outlineLevel="0" collapsed="false">
      <c r="A12" s="162"/>
      <c r="B12" s="162"/>
      <c r="C12" s="162"/>
      <c r="D12" s="163" t="s">
        <v>510</v>
      </c>
      <c r="E12" s="163" t="s">
        <v>511</v>
      </c>
      <c r="F12" s="163"/>
      <c r="G12" s="163" t="s">
        <v>512</v>
      </c>
      <c r="H12" s="163"/>
      <c r="I12" s="163" t="s">
        <v>196</v>
      </c>
      <c r="J12" s="163"/>
      <c r="K12" s="163" t="s">
        <v>513</v>
      </c>
    </row>
    <row r="13" customFormat="false" ht="24.75" hidden="false" customHeight="true" outlineLevel="0" collapsed="false">
      <c r="A13" s="162"/>
      <c r="B13" s="162"/>
      <c r="C13" s="162"/>
      <c r="D13" s="163"/>
      <c r="E13" s="163" t="s">
        <v>514</v>
      </c>
      <c r="F13" s="163" t="s">
        <v>515</v>
      </c>
      <c r="G13" s="163" t="s">
        <v>514</v>
      </c>
      <c r="H13" s="163" t="s">
        <v>515</v>
      </c>
      <c r="I13" s="163" t="s">
        <v>514</v>
      </c>
      <c r="J13" s="163" t="s">
        <v>515</v>
      </c>
      <c r="K13" s="163"/>
    </row>
    <row r="14" customFormat="false" ht="24.75" hidden="false" customHeight="true" outlineLevel="0" collapsed="false">
      <c r="A14" s="164" t="s">
        <v>516</v>
      </c>
      <c r="B14" s="164"/>
      <c r="C14" s="165"/>
      <c r="D14" s="165"/>
      <c r="E14" s="165"/>
      <c r="F14" s="165"/>
      <c r="G14" s="165"/>
      <c r="H14" s="165"/>
      <c r="I14" s="165"/>
      <c r="J14" s="165"/>
      <c r="K14" s="165"/>
    </row>
    <row r="15" customFormat="false" ht="24.75" hidden="false" customHeight="true" outlineLevel="0" collapsed="false">
      <c r="A15" s="164" t="s">
        <v>517</v>
      </c>
      <c r="B15" s="164"/>
      <c r="C15" s="165"/>
      <c r="D15" s="165"/>
      <c r="E15" s="165"/>
      <c r="F15" s="165"/>
      <c r="G15" s="165"/>
      <c r="H15" s="165"/>
      <c r="I15" s="165"/>
      <c r="J15" s="165"/>
      <c r="K15" s="165"/>
    </row>
    <row r="16" customFormat="false" ht="24.75" hidden="false" customHeight="true" outlineLevel="0" collapsed="false">
      <c r="A16" s="164" t="s">
        <v>518</v>
      </c>
      <c r="B16" s="164"/>
      <c r="C16" s="165"/>
      <c r="D16" s="165"/>
      <c r="E16" s="165"/>
      <c r="F16" s="165"/>
      <c r="G16" s="165"/>
      <c r="H16" s="165"/>
      <c r="I16" s="165"/>
      <c r="J16" s="165"/>
      <c r="K16" s="165"/>
    </row>
    <row r="17" customFormat="false" ht="24.75" hidden="false" customHeight="true" outlineLevel="0" collapsed="false">
      <c r="A17" s="164" t="s">
        <v>519</v>
      </c>
      <c r="B17" s="164"/>
      <c r="C17" s="165"/>
      <c r="D17" s="165"/>
      <c r="E17" s="165"/>
      <c r="F17" s="165"/>
      <c r="G17" s="165"/>
      <c r="H17" s="165"/>
      <c r="I17" s="165"/>
      <c r="J17" s="165"/>
      <c r="K17" s="165"/>
    </row>
    <row r="18" customFormat="false" ht="24.75" hidden="false" customHeight="true" outlineLevel="0" collapsed="false">
      <c r="A18" s="164" t="s">
        <v>520</v>
      </c>
      <c r="B18" s="164"/>
      <c r="C18" s="165"/>
      <c r="D18" s="165"/>
      <c r="E18" s="165"/>
      <c r="F18" s="165"/>
      <c r="G18" s="165"/>
      <c r="H18" s="165"/>
      <c r="I18" s="165"/>
      <c r="J18" s="165"/>
      <c r="K18" s="165"/>
    </row>
    <row r="19" customFormat="false" ht="24.75" hidden="false" customHeight="true" outlineLevel="0" collapsed="false">
      <c r="A19" s="164" t="s">
        <v>521</v>
      </c>
      <c r="B19" s="164"/>
      <c r="C19" s="165"/>
      <c r="D19" s="165"/>
      <c r="E19" s="165"/>
      <c r="F19" s="165"/>
      <c r="G19" s="165"/>
      <c r="H19" s="165"/>
      <c r="I19" s="165"/>
      <c r="J19" s="165"/>
      <c r="K19" s="165"/>
    </row>
    <row r="20" customFormat="false" ht="24.75" hidden="false" customHeight="true" outlineLevel="0" collapsed="false">
      <c r="A20" s="164" t="s">
        <v>522</v>
      </c>
      <c r="B20" s="164"/>
      <c r="C20" s="165"/>
      <c r="D20" s="165"/>
      <c r="E20" s="165"/>
      <c r="F20" s="165"/>
      <c r="G20" s="165"/>
      <c r="H20" s="165"/>
      <c r="I20" s="165"/>
      <c r="J20" s="165"/>
      <c r="K20" s="165"/>
    </row>
    <row r="21" customFormat="false" ht="24.75" hidden="false" customHeight="true" outlineLevel="0" collapsed="false">
      <c r="A21" s="164" t="s">
        <v>523</v>
      </c>
      <c r="B21" s="164"/>
      <c r="C21" s="165"/>
      <c r="D21" s="165"/>
      <c r="E21" s="165"/>
      <c r="F21" s="165"/>
      <c r="G21" s="165"/>
      <c r="H21" s="165"/>
      <c r="I21" s="165"/>
      <c r="J21" s="165"/>
      <c r="K21" s="165"/>
    </row>
    <row r="24" customFormat="false" ht="26.25" hidden="false" customHeight="true" outlineLevel="0" collapsed="false">
      <c r="A24" s="166" t="s">
        <v>524</v>
      </c>
      <c r="B24" s="166" t="s">
        <v>525</v>
      </c>
      <c r="C24" s="166"/>
      <c r="D24" s="166"/>
      <c r="E24" s="166"/>
      <c r="F24" s="166"/>
      <c r="G24" s="166"/>
      <c r="H24" s="166"/>
      <c r="I24" s="166"/>
      <c r="J24" s="166"/>
    </row>
    <row r="25" customFormat="false" ht="26.25" hidden="false" customHeight="true" outlineLevel="0" collapsed="false">
      <c r="A25" s="167" t="s">
        <v>526</v>
      </c>
      <c r="B25" s="167" t="s">
        <v>525</v>
      </c>
      <c r="C25" s="167"/>
      <c r="D25" s="167"/>
      <c r="E25" s="167"/>
      <c r="F25" s="167"/>
      <c r="G25" s="167"/>
      <c r="H25" s="167"/>
      <c r="I25" s="167"/>
      <c r="J25" s="167"/>
    </row>
    <row r="26" customFormat="false" ht="41.25" hidden="false" customHeight="true" outlineLevel="0" collapsed="false">
      <c r="A26" s="28" t="s">
        <v>12</v>
      </c>
      <c r="B26" s="28" t="s">
        <v>13</v>
      </c>
      <c r="C26" s="28" t="s">
        <v>14</v>
      </c>
      <c r="D26" s="28"/>
      <c r="E26" s="28" t="s">
        <v>15</v>
      </c>
      <c r="F26" s="28" t="s">
        <v>16</v>
      </c>
      <c r="G26" s="28" t="s">
        <v>17</v>
      </c>
      <c r="H26" s="145" t="s">
        <v>18</v>
      </c>
      <c r="I26" s="28" t="s">
        <v>527</v>
      </c>
      <c r="J26" s="145" t="s">
        <v>20</v>
      </c>
    </row>
    <row r="27" customFormat="false" ht="14.25" hidden="false" customHeight="true" outlineLevel="0" collapsed="false">
      <c r="A27" s="39" t="s">
        <v>24</v>
      </c>
      <c r="B27" s="39" t="s">
        <v>26</v>
      </c>
      <c r="C27" s="168" t="s">
        <v>516</v>
      </c>
      <c r="D27" s="168"/>
      <c r="E27" s="42" t="s">
        <v>28</v>
      </c>
      <c r="F27" s="169" t="n">
        <f aca="false">VLOOKUP(A27,'PRESTATION 1'!A:K,6,0)</f>
        <v>0</v>
      </c>
      <c r="G27" s="170" t="s">
        <v>528</v>
      </c>
      <c r="H27" s="44" t="n">
        <f aca="false">$F$27*G27</f>
        <v>0</v>
      </c>
      <c r="I27" s="44" t="n">
        <f aca="false">H27*VLOOKUP(C27,$A$14:$K$21,3,0)</f>
        <v>0</v>
      </c>
      <c r="J27" s="44" t="n">
        <f aca="false">H27*(1+VLOOKUP(C27,$A$14:$K$21,3,0))</f>
        <v>0</v>
      </c>
    </row>
    <row r="28" customFormat="false" ht="15" hidden="false" customHeight="false" outlineLevel="0" collapsed="false">
      <c r="A28" s="39"/>
      <c r="B28" s="39"/>
      <c r="C28" s="168" t="s">
        <v>517</v>
      </c>
      <c r="D28" s="168"/>
      <c r="E28" s="42"/>
      <c r="F28" s="169"/>
      <c r="G28" s="170" t="s">
        <v>529</v>
      </c>
      <c r="H28" s="44" t="n">
        <f aca="false">$F$27*G28</f>
        <v>0</v>
      </c>
      <c r="I28" s="44" t="n">
        <f aca="false">H28*VLOOKUP(C28,$A$14:$K$21,3,0)</f>
        <v>0</v>
      </c>
      <c r="J28" s="44" t="n">
        <f aca="false">H28*(1+VLOOKUP(C28,$A$14:$K$21,3,0))</f>
        <v>0</v>
      </c>
    </row>
    <row r="29" customFormat="false" ht="15" hidden="false" customHeight="false" outlineLevel="0" collapsed="false">
      <c r="A29" s="39"/>
      <c r="B29" s="39"/>
      <c r="C29" s="168" t="s">
        <v>518</v>
      </c>
      <c r="D29" s="168"/>
      <c r="E29" s="42"/>
      <c r="F29" s="169"/>
      <c r="G29" s="170" t="s">
        <v>529</v>
      </c>
      <c r="H29" s="44" t="n">
        <f aca="false">$F$27*G29</f>
        <v>0</v>
      </c>
      <c r="I29" s="44" t="n">
        <f aca="false">H29*VLOOKUP(C29,$A$14:$K$21,3,0)</f>
        <v>0</v>
      </c>
      <c r="J29" s="44" t="n">
        <f aca="false">H29*(1+VLOOKUP(C29,$A$14:$K$21,3,0))</f>
        <v>0</v>
      </c>
    </row>
    <row r="30" customFormat="false" ht="15" hidden="false" customHeight="false" outlineLevel="0" collapsed="false">
      <c r="A30" s="39"/>
      <c r="B30" s="39"/>
      <c r="C30" s="168" t="s">
        <v>519</v>
      </c>
      <c r="D30" s="168"/>
      <c r="E30" s="42"/>
      <c r="F30" s="169"/>
      <c r="G30" s="170" t="s">
        <v>530</v>
      </c>
      <c r="H30" s="44" t="n">
        <f aca="false">$F$27*G30</f>
        <v>0</v>
      </c>
      <c r="I30" s="44" t="n">
        <f aca="false">H30*VLOOKUP(C30,$A$14:$K$21,3,0)</f>
        <v>0</v>
      </c>
      <c r="J30" s="44" t="n">
        <f aca="false">H30*(1+VLOOKUP(C30,$A$14:$K$21,3,0))</f>
        <v>0</v>
      </c>
    </row>
    <row r="31" customFormat="false" ht="15" hidden="false" customHeight="false" outlineLevel="0" collapsed="false">
      <c r="A31" s="39"/>
      <c r="B31" s="39"/>
      <c r="C31" s="168" t="s">
        <v>520</v>
      </c>
      <c r="D31" s="168"/>
      <c r="E31" s="42"/>
      <c r="F31" s="169"/>
      <c r="G31" s="170" t="s">
        <v>529</v>
      </c>
      <c r="H31" s="44" t="n">
        <f aca="false">$F$27*G31</f>
        <v>0</v>
      </c>
      <c r="I31" s="44" t="n">
        <f aca="false">H31*VLOOKUP(C31,$A$14:$K$21,3,0)</f>
        <v>0</v>
      </c>
      <c r="J31" s="44" t="n">
        <f aca="false">H31*(1+VLOOKUP(C31,$A$14:$K$21,3,0))</f>
        <v>0</v>
      </c>
    </row>
    <row r="32" customFormat="false" ht="15" hidden="false" customHeight="false" outlineLevel="0" collapsed="false">
      <c r="A32" s="39"/>
      <c r="B32" s="39"/>
      <c r="C32" s="168" t="s">
        <v>521</v>
      </c>
      <c r="D32" s="168"/>
      <c r="E32" s="42"/>
      <c r="F32" s="169"/>
      <c r="G32" s="170" t="s">
        <v>529</v>
      </c>
      <c r="H32" s="44" t="n">
        <f aca="false">$F$27*G32</f>
        <v>0</v>
      </c>
      <c r="I32" s="44" t="n">
        <f aca="false">H32*VLOOKUP(C32,$A$14:$K$21,3,0)</f>
        <v>0</v>
      </c>
      <c r="J32" s="44" t="n">
        <f aca="false">H32*(1+VLOOKUP(C32,$A$14:$K$21,3,0))</f>
        <v>0</v>
      </c>
    </row>
    <row r="33" customFormat="false" ht="15" hidden="false" customHeight="false" outlineLevel="0" collapsed="false">
      <c r="A33" s="39"/>
      <c r="B33" s="39"/>
      <c r="C33" s="168" t="s">
        <v>522</v>
      </c>
      <c r="D33" s="168"/>
      <c r="E33" s="42"/>
      <c r="F33" s="169"/>
      <c r="G33" s="170" t="s">
        <v>529</v>
      </c>
      <c r="H33" s="44" t="n">
        <f aca="false">$F$27*G33</f>
        <v>0</v>
      </c>
      <c r="I33" s="44" t="n">
        <f aca="false">H33*VLOOKUP(C33,$A$14:$K$21,3,0)</f>
        <v>0</v>
      </c>
      <c r="J33" s="44" t="n">
        <f aca="false">H33*(1+VLOOKUP(C33,$A$14:$K$21,3,0))</f>
        <v>0</v>
      </c>
    </row>
    <row r="34" customFormat="false" ht="15" hidden="false" customHeight="false" outlineLevel="0" collapsed="false">
      <c r="A34" s="39"/>
      <c r="B34" s="39"/>
      <c r="C34" s="168" t="s">
        <v>523</v>
      </c>
      <c r="D34" s="168"/>
      <c r="E34" s="42"/>
      <c r="F34" s="169"/>
      <c r="G34" s="170" t="s">
        <v>531</v>
      </c>
      <c r="H34" s="44" t="n">
        <f aca="false">$F$27*G34</f>
        <v>0</v>
      </c>
      <c r="I34" s="44" t="n">
        <f aca="false">H34*VLOOKUP(C34,$A$14:$K$21,3,0)</f>
        <v>0</v>
      </c>
      <c r="J34" s="44" t="n">
        <f aca="false">H34*(1+VLOOKUP(C34,$A$14:$K$21,3,0))</f>
        <v>0</v>
      </c>
    </row>
    <row r="35" customFormat="false" ht="14.25" hidden="false" customHeight="true" outlineLevel="0" collapsed="false">
      <c r="A35" s="39" t="s">
        <v>29</v>
      </c>
      <c r="B35" s="39" t="s">
        <v>30</v>
      </c>
      <c r="C35" s="168" t="s">
        <v>516</v>
      </c>
      <c r="D35" s="168"/>
      <c r="E35" s="42" t="s">
        <v>28</v>
      </c>
      <c r="F35" s="169" t="n">
        <f aca="false">VLOOKUP(A35,'PRESTATION 1'!A:K,6,0)</f>
        <v>0</v>
      </c>
      <c r="G35" s="170" t="s">
        <v>528</v>
      </c>
      <c r="H35" s="44" t="n">
        <f aca="false">$F$35*G35</f>
        <v>0</v>
      </c>
      <c r="I35" s="44" t="n">
        <f aca="false">H35*VLOOKUP(C35,$A$14:$K$21,3,0)</f>
        <v>0</v>
      </c>
      <c r="J35" s="44" t="n">
        <f aca="false">H35*(1+VLOOKUP(C35,$A$14:$K$21,3,0))</f>
        <v>0</v>
      </c>
    </row>
    <row r="36" customFormat="false" ht="15" hidden="false" customHeight="false" outlineLevel="0" collapsed="false">
      <c r="A36" s="39"/>
      <c r="B36" s="39"/>
      <c r="C36" s="168" t="s">
        <v>517</v>
      </c>
      <c r="D36" s="168"/>
      <c r="E36" s="42"/>
      <c r="F36" s="169"/>
      <c r="G36" s="170" t="s">
        <v>529</v>
      </c>
      <c r="H36" s="44" t="n">
        <f aca="false">$F$35*G36</f>
        <v>0</v>
      </c>
      <c r="I36" s="44" t="n">
        <f aca="false">H36*VLOOKUP(C36,$A$14:$K$21,3,0)</f>
        <v>0</v>
      </c>
      <c r="J36" s="44" t="n">
        <f aca="false">H36*(1+VLOOKUP(C36,$A$14:$K$21,3,0))</f>
        <v>0</v>
      </c>
    </row>
    <row r="37" customFormat="false" ht="15" hidden="false" customHeight="false" outlineLevel="0" collapsed="false">
      <c r="A37" s="39"/>
      <c r="B37" s="39"/>
      <c r="C37" s="168" t="s">
        <v>518</v>
      </c>
      <c r="D37" s="168"/>
      <c r="E37" s="42"/>
      <c r="F37" s="169"/>
      <c r="G37" s="170" t="s">
        <v>529</v>
      </c>
      <c r="H37" s="44" t="n">
        <f aca="false">$F$35*G37</f>
        <v>0</v>
      </c>
      <c r="I37" s="44" t="n">
        <f aca="false">H37*VLOOKUP(C37,$A$14:$K$21,3,0)</f>
        <v>0</v>
      </c>
      <c r="J37" s="44" t="n">
        <f aca="false">H37*(1+VLOOKUP(C37,$A$14:$K$21,3,0))</f>
        <v>0</v>
      </c>
    </row>
    <row r="38" customFormat="false" ht="15" hidden="false" customHeight="false" outlineLevel="0" collapsed="false">
      <c r="A38" s="39"/>
      <c r="B38" s="39"/>
      <c r="C38" s="168" t="s">
        <v>519</v>
      </c>
      <c r="D38" s="168"/>
      <c r="E38" s="42"/>
      <c r="F38" s="169"/>
      <c r="G38" s="170" t="s">
        <v>530</v>
      </c>
      <c r="H38" s="44" t="n">
        <f aca="false">$F$35*G38</f>
        <v>0</v>
      </c>
      <c r="I38" s="44" t="n">
        <f aca="false">H38*VLOOKUP(C38,$A$14:$K$21,3,0)</f>
        <v>0</v>
      </c>
      <c r="J38" s="44" t="n">
        <f aca="false">H38*(1+VLOOKUP(C38,$A$14:$K$21,3,0))</f>
        <v>0</v>
      </c>
    </row>
    <row r="39" customFormat="false" ht="15" hidden="false" customHeight="false" outlineLevel="0" collapsed="false">
      <c r="A39" s="39"/>
      <c r="B39" s="39"/>
      <c r="C39" s="168" t="s">
        <v>520</v>
      </c>
      <c r="D39" s="168"/>
      <c r="E39" s="42"/>
      <c r="F39" s="169"/>
      <c r="G39" s="170" t="s">
        <v>529</v>
      </c>
      <c r="H39" s="44" t="n">
        <f aca="false">$F$35*G39</f>
        <v>0</v>
      </c>
      <c r="I39" s="44" t="n">
        <f aca="false">H39*VLOOKUP(C39,$A$14:$K$21,3,0)</f>
        <v>0</v>
      </c>
      <c r="J39" s="44" t="n">
        <f aca="false">H39*(1+VLOOKUP(C39,$A$14:$K$21,3,0))</f>
        <v>0</v>
      </c>
    </row>
    <row r="40" customFormat="false" ht="15" hidden="false" customHeight="false" outlineLevel="0" collapsed="false">
      <c r="A40" s="39"/>
      <c r="B40" s="39"/>
      <c r="C40" s="168" t="s">
        <v>521</v>
      </c>
      <c r="D40" s="168"/>
      <c r="E40" s="42"/>
      <c r="F40" s="169"/>
      <c r="G40" s="170" t="s">
        <v>529</v>
      </c>
      <c r="H40" s="44" t="n">
        <f aca="false">$F$35*G40</f>
        <v>0</v>
      </c>
      <c r="I40" s="44" t="n">
        <f aca="false">H40*VLOOKUP(C40,$A$14:$K$21,3,0)</f>
        <v>0</v>
      </c>
      <c r="J40" s="44" t="n">
        <f aca="false">H40*(1+VLOOKUP(C40,$A$14:$K$21,3,0))</f>
        <v>0</v>
      </c>
    </row>
    <row r="41" customFormat="false" ht="15" hidden="false" customHeight="false" outlineLevel="0" collapsed="false">
      <c r="A41" s="39"/>
      <c r="B41" s="39"/>
      <c r="C41" s="168" t="s">
        <v>522</v>
      </c>
      <c r="D41" s="168"/>
      <c r="E41" s="42"/>
      <c r="F41" s="169"/>
      <c r="G41" s="170" t="s">
        <v>529</v>
      </c>
      <c r="H41" s="44" t="n">
        <f aca="false">$F$51*G41</f>
        <v>0</v>
      </c>
      <c r="I41" s="44" t="n">
        <f aca="false">H41*VLOOKUP(C41,$A$14:$K$21,3,0)</f>
        <v>0</v>
      </c>
      <c r="J41" s="44" t="n">
        <f aca="false">H41*(1+VLOOKUP(C41,$A$14:$K$21,3,0))</f>
        <v>0</v>
      </c>
    </row>
    <row r="42" customFormat="false" ht="15" hidden="false" customHeight="false" outlineLevel="0" collapsed="false">
      <c r="A42" s="39"/>
      <c r="B42" s="39"/>
      <c r="C42" s="168" t="s">
        <v>523</v>
      </c>
      <c r="D42" s="168"/>
      <c r="E42" s="42"/>
      <c r="F42" s="169"/>
      <c r="G42" s="170" t="s">
        <v>531</v>
      </c>
      <c r="H42" s="44" t="n">
        <f aca="false">$F$35*G42</f>
        <v>0</v>
      </c>
      <c r="I42" s="44" t="n">
        <f aca="false">H42*VLOOKUP(C42,$A$14:$K$21,3,0)</f>
        <v>0</v>
      </c>
      <c r="J42" s="44" t="n">
        <f aca="false">H42*(1+VLOOKUP(C42,$A$14:$K$21,3,0))</f>
        <v>0</v>
      </c>
    </row>
    <row r="43" customFormat="false" ht="14.25" hidden="false" customHeight="true" outlineLevel="0" collapsed="false">
      <c r="A43" s="39" t="s">
        <v>32</v>
      </c>
      <c r="B43" s="39" t="s">
        <v>33</v>
      </c>
      <c r="C43" s="168" t="s">
        <v>516</v>
      </c>
      <c r="D43" s="168"/>
      <c r="E43" s="42" t="s">
        <v>28</v>
      </c>
      <c r="F43" s="169" t="n">
        <f aca="false">VLOOKUP(A43,'PRESTATION 1'!A:K,6,0)</f>
        <v>0</v>
      </c>
      <c r="G43" s="170" t="s">
        <v>528</v>
      </c>
      <c r="H43" s="44" t="n">
        <f aca="false">$F$43*G43</f>
        <v>0</v>
      </c>
      <c r="I43" s="44" t="n">
        <f aca="false">H43*VLOOKUP(C43,$A$14:$K$21,3,0)</f>
        <v>0</v>
      </c>
      <c r="J43" s="44" t="n">
        <f aca="false">H43*(1+VLOOKUP(C43,$A$14:$K$21,3,0))</f>
        <v>0</v>
      </c>
    </row>
    <row r="44" customFormat="false" ht="15" hidden="false" customHeight="false" outlineLevel="0" collapsed="false">
      <c r="A44" s="39"/>
      <c r="B44" s="39"/>
      <c r="C44" s="168" t="s">
        <v>517</v>
      </c>
      <c r="D44" s="168"/>
      <c r="E44" s="42"/>
      <c r="F44" s="169"/>
      <c r="G44" s="170" t="s">
        <v>529</v>
      </c>
      <c r="H44" s="44" t="n">
        <f aca="false">$F$43*G44</f>
        <v>0</v>
      </c>
      <c r="I44" s="44" t="n">
        <f aca="false">H44*VLOOKUP(C44,$A$14:$K$21,3,0)</f>
        <v>0</v>
      </c>
      <c r="J44" s="44" t="n">
        <f aca="false">H44*(1+VLOOKUP(C44,$A$14:$K$21,3,0))</f>
        <v>0</v>
      </c>
    </row>
    <row r="45" customFormat="false" ht="15" hidden="false" customHeight="false" outlineLevel="0" collapsed="false">
      <c r="A45" s="39"/>
      <c r="B45" s="39"/>
      <c r="C45" s="168" t="s">
        <v>518</v>
      </c>
      <c r="D45" s="168"/>
      <c r="E45" s="42"/>
      <c r="F45" s="169"/>
      <c r="G45" s="170" t="s">
        <v>529</v>
      </c>
      <c r="H45" s="44" t="n">
        <f aca="false">$F$43*G45</f>
        <v>0</v>
      </c>
      <c r="I45" s="44" t="n">
        <f aca="false">H45*VLOOKUP(C45,$A$14:$K$21,3,0)</f>
        <v>0</v>
      </c>
      <c r="J45" s="44" t="n">
        <f aca="false">H45*(1+VLOOKUP(C45,$A$14:$K$21,3,0))</f>
        <v>0</v>
      </c>
    </row>
    <row r="46" customFormat="false" ht="15" hidden="false" customHeight="false" outlineLevel="0" collapsed="false">
      <c r="A46" s="39"/>
      <c r="B46" s="39"/>
      <c r="C46" s="168" t="s">
        <v>519</v>
      </c>
      <c r="D46" s="168"/>
      <c r="E46" s="42"/>
      <c r="F46" s="169"/>
      <c r="G46" s="170" t="s">
        <v>530</v>
      </c>
      <c r="H46" s="44" t="n">
        <f aca="false">$F$43*G46</f>
        <v>0</v>
      </c>
      <c r="I46" s="44" t="n">
        <f aca="false">H46*VLOOKUP(C46,$A$14:$K$21,3,0)</f>
        <v>0</v>
      </c>
      <c r="J46" s="44" t="n">
        <f aca="false">H46*(1+VLOOKUP(C46,$A$14:$K$21,3,0))</f>
        <v>0</v>
      </c>
    </row>
    <row r="47" customFormat="false" ht="15" hidden="false" customHeight="false" outlineLevel="0" collapsed="false">
      <c r="A47" s="39"/>
      <c r="B47" s="39"/>
      <c r="C47" s="168" t="s">
        <v>520</v>
      </c>
      <c r="D47" s="168"/>
      <c r="E47" s="42"/>
      <c r="F47" s="169"/>
      <c r="G47" s="170" t="s">
        <v>529</v>
      </c>
      <c r="H47" s="44" t="n">
        <f aca="false">$F$43*G47</f>
        <v>0</v>
      </c>
      <c r="I47" s="44" t="n">
        <f aca="false">H47*VLOOKUP(C47,$A$14:$K$21,3,0)</f>
        <v>0</v>
      </c>
      <c r="J47" s="44" t="n">
        <f aca="false">H47*(1+VLOOKUP(C47,$A$14:$K$21,3,0))</f>
        <v>0</v>
      </c>
    </row>
    <row r="48" customFormat="false" ht="15" hidden="false" customHeight="false" outlineLevel="0" collapsed="false">
      <c r="A48" s="39"/>
      <c r="B48" s="39"/>
      <c r="C48" s="168" t="s">
        <v>521</v>
      </c>
      <c r="D48" s="168"/>
      <c r="E48" s="42"/>
      <c r="F48" s="169"/>
      <c r="G48" s="170" t="s">
        <v>529</v>
      </c>
      <c r="H48" s="44" t="n">
        <f aca="false">$F$43*G48</f>
        <v>0</v>
      </c>
      <c r="I48" s="44" t="n">
        <f aca="false">H48*VLOOKUP(C48,$A$14:$K$21,3,0)</f>
        <v>0</v>
      </c>
      <c r="J48" s="44" t="n">
        <f aca="false">H48*(1+VLOOKUP(C48,$A$14:$K$21,3,0))</f>
        <v>0</v>
      </c>
    </row>
    <row r="49" customFormat="false" ht="15" hidden="false" customHeight="false" outlineLevel="0" collapsed="false">
      <c r="A49" s="39"/>
      <c r="B49" s="39"/>
      <c r="C49" s="168" t="s">
        <v>522</v>
      </c>
      <c r="D49" s="168"/>
      <c r="E49" s="42"/>
      <c r="F49" s="169"/>
      <c r="G49" s="170" t="s">
        <v>529</v>
      </c>
      <c r="H49" s="44" t="n">
        <f aca="false">$F$51*G49</f>
        <v>0</v>
      </c>
      <c r="I49" s="44" t="n">
        <f aca="false">H49*VLOOKUP(C49,$A$14:$K$21,3,0)</f>
        <v>0</v>
      </c>
      <c r="J49" s="44" t="n">
        <f aca="false">H49*(1+VLOOKUP(C49,$A$14:$K$21,3,0))</f>
        <v>0</v>
      </c>
    </row>
    <row r="50" customFormat="false" ht="15" hidden="false" customHeight="false" outlineLevel="0" collapsed="false">
      <c r="A50" s="39"/>
      <c r="B50" s="39"/>
      <c r="C50" s="168" t="s">
        <v>523</v>
      </c>
      <c r="D50" s="168"/>
      <c r="E50" s="42"/>
      <c r="F50" s="169"/>
      <c r="G50" s="170" t="s">
        <v>531</v>
      </c>
      <c r="H50" s="44" t="n">
        <f aca="false">$F$43*G50</f>
        <v>0</v>
      </c>
      <c r="I50" s="44" t="n">
        <f aca="false">H50*VLOOKUP(C50,$A$14:$K$21,3,0)</f>
        <v>0</v>
      </c>
      <c r="J50" s="44" t="n">
        <f aca="false">H50*(1+VLOOKUP(C50,$A$14:$K$21,3,0))</f>
        <v>0</v>
      </c>
    </row>
    <row r="51" customFormat="false" ht="14.25" hidden="false" customHeight="true" outlineLevel="0" collapsed="false">
      <c r="A51" s="39" t="s">
        <v>34</v>
      </c>
      <c r="B51" s="39" t="s">
        <v>26</v>
      </c>
      <c r="C51" s="168" t="s">
        <v>516</v>
      </c>
      <c r="D51" s="168"/>
      <c r="E51" s="42" t="s">
        <v>28</v>
      </c>
      <c r="F51" s="169" t="n">
        <f aca="false">VLOOKUP(A51,'PRESTATION 1'!A:K,6,0)</f>
        <v>0</v>
      </c>
      <c r="G51" s="170" t="s">
        <v>528</v>
      </c>
      <c r="H51" s="44" t="n">
        <f aca="false">$F$51*G51</f>
        <v>0</v>
      </c>
      <c r="I51" s="44" t="n">
        <f aca="false">H51*VLOOKUP(C51,$A$14:$K$21,3,0)</f>
        <v>0</v>
      </c>
      <c r="J51" s="44" t="n">
        <f aca="false">H51*(1+VLOOKUP(C51,$A$14:$K$21,3,0))</f>
        <v>0</v>
      </c>
    </row>
    <row r="52" customFormat="false" ht="15" hidden="false" customHeight="false" outlineLevel="0" collapsed="false">
      <c r="A52" s="39"/>
      <c r="B52" s="39"/>
      <c r="C52" s="168" t="s">
        <v>517</v>
      </c>
      <c r="D52" s="168"/>
      <c r="E52" s="42"/>
      <c r="F52" s="169"/>
      <c r="G52" s="170" t="s">
        <v>529</v>
      </c>
      <c r="H52" s="44" t="n">
        <f aca="false">$F$51*G52</f>
        <v>0</v>
      </c>
      <c r="I52" s="44" t="n">
        <f aca="false">H52*VLOOKUP(C52,$A$14:$K$21,3,0)</f>
        <v>0</v>
      </c>
      <c r="J52" s="44" t="n">
        <f aca="false">H52*(1+VLOOKUP(C52,$A$14:$K$21,3,0))</f>
        <v>0</v>
      </c>
    </row>
    <row r="53" customFormat="false" ht="15" hidden="false" customHeight="false" outlineLevel="0" collapsed="false">
      <c r="A53" s="39"/>
      <c r="B53" s="39"/>
      <c r="C53" s="168" t="s">
        <v>518</v>
      </c>
      <c r="D53" s="168"/>
      <c r="E53" s="42"/>
      <c r="F53" s="169"/>
      <c r="G53" s="170" t="s">
        <v>529</v>
      </c>
      <c r="H53" s="44" t="n">
        <f aca="false">$F$51*G53</f>
        <v>0</v>
      </c>
      <c r="I53" s="44" t="n">
        <f aca="false">H53*VLOOKUP(C53,$A$14:$K$21,3,0)</f>
        <v>0</v>
      </c>
      <c r="J53" s="44" t="n">
        <f aca="false">H53*(1+VLOOKUP(C53,$A$14:$K$21,3,0))</f>
        <v>0</v>
      </c>
    </row>
    <row r="54" customFormat="false" ht="15" hidden="false" customHeight="false" outlineLevel="0" collapsed="false">
      <c r="A54" s="39"/>
      <c r="B54" s="39"/>
      <c r="C54" s="168" t="s">
        <v>519</v>
      </c>
      <c r="D54" s="168"/>
      <c r="E54" s="42"/>
      <c r="F54" s="169"/>
      <c r="G54" s="170" t="s">
        <v>530</v>
      </c>
      <c r="H54" s="44" t="n">
        <f aca="false">$F$51*G54</f>
        <v>0</v>
      </c>
      <c r="I54" s="44" t="n">
        <f aca="false">H54*VLOOKUP(C54,$A$14:$K$21,3,0)</f>
        <v>0</v>
      </c>
      <c r="J54" s="44" t="n">
        <f aca="false">H54*(1+VLOOKUP(C54,$A$14:$K$21,3,0))</f>
        <v>0</v>
      </c>
    </row>
    <row r="55" customFormat="false" ht="15" hidden="false" customHeight="false" outlineLevel="0" collapsed="false">
      <c r="A55" s="39"/>
      <c r="B55" s="39"/>
      <c r="C55" s="168" t="s">
        <v>520</v>
      </c>
      <c r="D55" s="168"/>
      <c r="E55" s="42"/>
      <c r="F55" s="169"/>
      <c r="G55" s="170" t="s">
        <v>529</v>
      </c>
      <c r="H55" s="44" t="n">
        <f aca="false">$F$51*G55</f>
        <v>0</v>
      </c>
      <c r="I55" s="44" t="n">
        <f aca="false">H55*VLOOKUP(C55,$A$14:$K$21,3,0)</f>
        <v>0</v>
      </c>
      <c r="J55" s="44" t="n">
        <f aca="false">H55*(1+VLOOKUP(C55,$A$14:$K$21,3,0))</f>
        <v>0</v>
      </c>
    </row>
    <row r="56" customFormat="false" ht="15" hidden="false" customHeight="false" outlineLevel="0" collapsed="false">
      <c r="A56" s="39"/>
      <c r="B56" s="39"/>
      <c r="C56" s="168" t="s">
        <v>521</v>
      </c>
      <c r="D56" s="168"/>
      <c r="E56" s="42"/>
      <c r="F56" s="169"/>
      <c r="G56" s="170" t="s">
        <v>529</v>
      </c>
      <c r="H56" s="44" t="n">
        <f aca="false">$F$51*G56</f>
        <v>0</v>
      </c>
      <c r="I56" s="44" t="n">
        <f aca="false">H56*VLOOKUP(C56,$A$14:$K$21,3,0)</f>
        <v>0</v>
      </c>
      <c r="J56" s="44" t="n">
        <f aca="false">H56*(1+VLOOKUP(C56,$A$14:$K$21,3,0))</f>
        <v>0</v>
      </c>
    </row>
    <row r="57" customFormat="false" ht="15" hidden="false" customHeight="false" outlineLevel="0" collapsed="false">
      <c r="A57" s="39"/>
      <c r="B57" s="39"/>
      <c r="C57" s="168" t="s">
        <v>522</v>
      </c>
      <c r="D57" s="168"/>
      <c r="E57" s="42"/>
      <c r="F57" s="169"/>
      <c r="G57" s="170" t="s">
        <v>529</v>
      </c>
      <c r="H57" s="44" t="n">
        <f aca="false">$F$51*G57</f>
        <v>0</v>
      </c>
      <c r="I57" s="44" t="n">
        <f aca="false">H57*VLOOKUP(C57,$A$14:$K$21,3,0)</f>
        <v>0</v>
      </c>
      <c r="J57" s="44" t="n">
        <f aca="false">H57*(1+VLOOKUP(C57,$A$14:$K$21,3,0))</f>
        <v>0</v>
      </c>
    </row>
    <row r="58" customFormat="false" ht="15" hidden="false" customHeight="false" outlineLevel="0" collapsed="false">
      <c r="A58" s="39"/>
      <c r="B58" s="39"/>
      <c r="C58" s="168" t="s">
        <v>523</v>
      </c>
      <c r="D58" s="168"/>
      <c r="E58" s="42"/>
      <c r="F58" s="169"/>
      <c r="G58" s="170" t="s">
        <v>531</v>
      </c>
      <c r="H58" s="44" t="n">
        <f aca="false">$F$51*G58</f>
        <v>0</v>
      </c>
      <c r="I58" s="44" t="n">
        <f aca="false">H58*VLOOKUP(C58,$A$14:$K$21,3,0)</f>
        <v>0</v>
      </c>
      <c r="J58" s="44" t="n">
        <f aca="false">H58*(1+VLOOKUP(C58,$A$14:$K$21,3,0))</f>
        <v>0</v>
      </c>
    </row>
    <row r="59" customFormat="false" ht="15.75" hidden="false" customHeight="true" outlineLevel="0" collapsed="false">
      <c r="A59" s="39" t="s">
        <v>36</v>
      </c>
      <c r="B59" s="39" t="s">
        <v>30</v>
      </c>
      <c r="C59" s="168" t="s">
        <v>516</v>
      </c>
      <c r="D59" s="168"/>
      <c r="E59" s="42" t="s">
        <v>28</v>
      </c>
      <c r="F59" s="169" t="n">
        <f aca="false">VLOOKUP(A59,'PRESTATION 1'!A:K,6,0)</f>
        <v>0</v>
      </c>
      <c r="G59" s="170" t="s">
        <v>528</v>
      </c>
      <c r="H59" s="44" t="n">
        <f aca="false">$F$59*G59</f>
        <v>0</v>
      </c>
      <c r="I59" s="44" t="n">
        <f aca="false">H59*VLOOKUP(C59,$A$14:$K$21,3,0)</f>
        <v>0</v>
      </c>
      <c r="J59" s="44" t="n">
        <f aca="false">H59*(1+VLOOKUP(C59,$A$14:$K$21,3,0))</f>
        <v>0</v>
      </c>
    </row>
    <row r="60" customFormat="false" ht="15" hidden="false" customHeight="false" outlineLevel="0" collapsed="false">
      <c r="A60" s="39"/>
      <c r="B60" s="39"/>
      <c r="C60" s="168" t="s">
        <v>517</v>
      </c>
      <c r="D60" s="168"/>
      <c r="E60" s="42"/>
      <c r="F60" s="169"/>
      <c r="G60" s="170" t="s">
        <v>529</v>
      </c>
      <c r="H60" s="44" t="n">
        <f aca="false">$F$59*G60</f>
        <v>0</v>
      </c>
      <c r="I60" s="44" t="n">
        <f aca="false">H60*VLOOKUP(C60,$A$14:$K$21,3,0)</f>
        <v>0</v>
      </c>
      <c r="J60" s="44" t="n">
        <f aca="false">H60*(1+VLOOKUP(C60,$A$14:$K$21,3,0))</f>
        <v>0</v>
      </c>
    </row>
    <row r="61" customFormat="false" ht="15" hidden="false" customHeight="false" outlineLevel="0" collapsed="false">
      <c r="A61" s="39"/>
      <c r="B61" s="39"/>
      <c r="C61" s="168" t="s">
        <v>518</v>
      </c>
      <c r="D61" s="168"/>
      <c r="E61" s="42"/>
      <c r="F61" s="169"/>
      <c r="G61" s="170" t="s">
        <v>529</v>
      </c>
      <c r="H61" s="44" t="n">
        <f aca="false">$F$59*G61</f>
        <v>0</v>
      </c>
      <c r="I61" s="44" t="n">
        <f aca="false">H61*VLOOKUP(C61,$A$14:$K$21,3,0)</f>
        <v>0</v>
      </c>
      <c r="J61" s="44" t="n">
        <f aca="false">H61*(1+VLOOKUP(C61,$A$14:$K$21,3,0))</f>
        <v>0</v>
      </c>
    </row>
    <row r="62" customFormat="false" ht="15" hidden="false" customHeight="false" outlineLevel="0" collapsed="false">
      <c r="A62" s="39"/>
      <c r="B62" s="39"/>
      <c r="C62" s="168" t="s">
        <v>519</v>
      </c>
      <c r="D62" s="168"/>
      <c r="E62" s="42"/>
      <c r="F62" s="169"/>
      <c r="G62" s="170" t="s">
        <v>530</v>
      </c>
      <c r="H62" s="44" t="n">
        <f aca="false">$F$59*G62</f>
        <v>0</v>
      </c>
      <c r="I62" s="44" t="n">
        <f aca="false">H62*VLOOKUP(C62,$A$14:$K$21,3,0)</f>
        <v>0</v>
      </c>
      <c r="J62" s="44" t="n">
        <f aca="false">H62*(1+VLOOKUP(C62,$A$14:$K$21,3,0))</f>
        <v>0</v>
      </c>
    </row>
    <row r="63" customFormat="false" ht="15" hidden="false" customHeight="false" outlineLevel="0" collapsed="false">
      <c r="A63" s="39"/>
      <c r="B63" s="39"/>
      <c r="C63" s="168" t="s">
        <v>520</v>
      </c>
      <c r="D63" s="168"/>
      <c r="E63" s="42"/>
      <c r="F63" s="169"/>
      <c r="G63" s="170" t="s">
        <v>529</v>
      </c>
      <c r="H63" s="44" t="n">
        <f aca="false">$F$59*G63</f>
        <v>0</v>
      </c>
      <c r="I63" s="44" t="n">
        <f aca="false">H63*VLOOKUP(C63,$A$14:$K$21,3,0)</f>
        <v>0</v>
      </c>
      <c r="J63" s="44" t="n">
        <f aca="false">H63*(1+VLOOKUP(C63,$A$14:$K$21,3,0))</f>
        <v>0</v>
      </c>
    </row>
    <row r="64" customFormat="false" ht="15" hidden="false" customHeight="false" outlineLevel="0" collapsed="false">
      <c r="A64" s="39"/>
      <c r="B64" s="39"/>
      <c r="C64" s="168" t="s">
        <v>521</v>
      </c>
      <c r="D64" s="168"/>
      <c r="E64" s="42"/>
      <c r="F64" s="169"/>
      <c r="G64" s="170" t="s">
        <v>529</v>
      </c>
      <c r="H64" s="44" t="n">
        <f aca="false">$F$59*G64</f>
        <v>0</v>
      </c>
      <c r="I64" s="44" t="n">
        <f aca="false">H64*VLOOKUP(C64,$A$14:$K$21,3,0)</f>
        <v>0</v>
      </c>
      <c r="J64" s="44" t="n">
        <f aca="false">H64*(1+VLOOKUP(C64,$A$14:$K$21,3,0))</f>
        <v>0</v>
      </c>
    </row>
    <row r="65" customFormat="false" ht="15" hidden="false" customHeight="false" outlineLevel="0" collapsed="false">
      <c r="A65" s="39"/>
      <c r="B65" s="39"/>
      <c r="C65" s="168" t="s">
        <v>522</v>
      </c>
      <c r="D65" s="168"/>
      <c r="E65" s="42"/>
      <c r="F65" s="169"/>
      <c r="G65" s="170" t="s">
        <v>529</v>
      </c>
      <c r="H65" s="44" t="n">
        <f aca="false">$F$59*G65</f>
        <v>0</v>
      </c>
      <c r="I65" s="44" t="n">
        <f aca="false">H65*VLOOKUP(C65,$A$14:$K$21,3,0)</f>
        <v>0</v>
      </c>
      <c r="J65" s="44" t="n">
        <f aca="false">H65*(1+VLOOKUP(C65,$A$14:$K$21,3,0))</f>
        <v>0</v>
      </c>
    </row>
    <row r="66" customFormat="false" ht="15" hidden="false" customHeight="false" outlineLevel="0" collapsed="false">
      <c r="A66" s="39"/>
      <c r="B66" s="39"/>
      <c r="C66" s="168" t="s">
        <v>523</v>
      </c>
      <c r="D66" s="168"/>
      <c r="E66" s="42"/>
      <c r="F66" s="169"/>
      <c r="G66" s="170" t="s">
        <v>531</v>
      </c>
      <c r="H66" s="44" t="n">
        <f aca="false">$F$59*G66</f>
        <v>0</v>
      </c>
      <c r="I66" s="44" t="n">
        <f aca="false">H66*VLOOKUP(C66,$A$14:$K$21,3,0)</f>
        <v>0</v>
      </c>
      <c r="J66" s="44" t="n">
        <f aca="false">H66*(1+VLOOKUP(C66,$A$14:$K$21,3,0))</f>
        <v>0</v>
      </c>
    </row>
    <row r="67" customFormat="false" ht="15.75" hidden="false" customHeight="true" outlineLevel="0" collapsed="false">
      <c r="A67" s="39" t="s">
        <v>37</v>
      </c>
      <c r="B67" s="39" t="s">
        <v>33</v>
      </c>
      <c r="C67" s="168" t="s">
        <v>516</v>
      </c>
      <c r="D67" s="168"/>
      <c r="E67" s="42" t="s">
        <v>28</v>
      </c>
      <c r="F67" s="169" t="n">
        <f aca="false">VLOOKUP(A67,'PRESTATION 1'!A:K,6,0)</f>
        <v>0</v>
      </c>
      <c r="G67" s="170" t="s">
        <v>528</v>
      </c>
      <c r="H67" s="44" t="n">
        <f aca="false">$F$67*G67</f>
        <v>0</v>
      </c>
      <c r="I67" s="44" t="n">
        <f aca="false">H67*VLOOKUP(C67,$A$14:$K$21,3,0)</f>
        <v>0</v>
      </c>
      <c r="J67" s="44" t="n">
        <f aca="false">H67*(1+VLOOKUP(C67,$A$14:$K$21,3,0))</f>
        <v>0</v>
      </c>
    </row>
    <row r="68" customFormat="false" ht="15" hidden="false" customHeight="false" outlineLevel="0" collapsed="false">
      <c r="A68" s="39"/>
      <c r="B68" s="39"/>
      <c r="C68" s="168" t="s">
        <v>517</v>
      </c>
      <c r="D68" s="168"/>
      <c r="E68" s="42"/>
      <c r="F68" s="169"/>
      <c r="G68" s="170" t="s">
        <v>529</v>
      </c>
      <c r="H68" s="44" t="n">
        <f aca="false">$F$67*G68</f>
        <v>0</v>
      </c>
      <c r="I68" s="44" t="n">
        <f aca="false">H68*VLOOKUP(C68,$A$14:$K$21,3,0)</f>
        <v>0</v>
      </c>
      <c r="J68" s="44" t="n">
        <f aca="false">H68*(1+VLOOKUP(C68,$A$14:$K$21,3,0))</f>
        <v>0</v>
      </c>
    </row>
    <row r="69" customFormat="false" ht="15" hidden="false" customHeight="false" outlineLevel="0" collapsed="false">
      <c r="A69" s="39"/>
      <c r="B69" s="39"/>
      <c r="C69" s="168" t="s">
        <v>518</v>
      </c>
      <c r="D69" s="168"/>
      <c r="E69" s="42"/>
      <c r="F69" s="169"/>
      <c r="G69" s="170" t="s">
        <v>529</v>
      </c>
      <c r="H69" s="44" t="n">
        <f aca="false">$F$67*G69</f>
        <v>0</v>
      </c>
      <c r="I69" s="44" t="n">
        <f aca="false">H69*VLOOKUP(C69,$A$14:$K$21,3,0)</f>
        <v>0</v>
      </c>
      <c r="J69" s="44" t="n">
        <f aca="false">H69*(1+VLOOKUP(C69,$A$14:$K$21,3,0))</f>
        <v>0</v>
      </c>
    </row>
    <row r="70" customFormat="false" ht="15" hidden="false" customHeight="false" outlineLevel="0" collapsed="false">
      <c r="A70" s="39"/>
      <c r="B70" s="39"/>
      <c r="C70" s="168" t="s">
        <v>519</v>
      </c>
      <c r="D70" s="168"/>
      <c r="E70" s="42"/>
      <c r="F70" s="169"/>
      <c r="G70" s="170" t="s">
        <v>530</v>
      </c>
      <c r="H70" s="44" t="n">
        <f aca="false">$F$67*G70</f>
        <v>0</v>
      </c>
      <c r="I70" s="44" t="n">
        <f aca="false">H70*VLOOKUP(C70,$A$14:$K$21,3,0)</f>
        <v>0</v>
      </c>
      <c r="J70" s="44" t="n">
        <f aca="false">H70*(1+VLOOKUP(C70,$A$14:$K$21,3,0))</f>
        <v>0</v>
      </c>
    </row>
    <row r="71" customFormat="false" ht="15" hidden="false" customHeight="false" outlineLevel="0" collapsed="false">
      <c r="A71" s="39"/>
      <c r="B71" s="39"/>
      <c r="C71" s="168" t="s">
        <v>520</v>
      </c>
      <c r="D71" s="168"/>
      <c r="E71" s="42"/>
      <c r="F71" s="169"/>
      <c r="G71" s="170" t="s">
        <v>529</v>
      </c>
      <c r="H71" s="44" t="n">
        <f aca="false">$F$67*G71</f>
        <v>0</v>
      </c>
      <c r="I71" s="44" t="n">
        <f aca="false">H71*VLOOKUP(C71,$A$14:$K$21,3,0)</f>
        <v>0</v>
      </c>
      <c r="J71" s="44" t="n">
        <f aca="false">H71*(1+VLOOKUP(C71,$A$14:$K$21,3,0))</f>
        <v>0</v>
      </c>
    </row>
    <row r="72" customFormat="false" ht="15" hidden="false" customHeight="false" outlineLevel="0" collapsed="false">
      <c r="A72" s="39"/>
      <c r="B72" s="39"/>
      <c r="C72" s="168" t="s">
        <v>521</v>
      </c>
      <c r="D72" s="168"/>
      <c r="E72" s="42"/>
      <c r="F72" s="169"/>
      <c r="G72" s="170" t="s">
        <v>529</v>
      </c>
      <c r="H72" s="44" t="n">
        <f aca="false">$F$67*G72</f>
        <v>0</v>
      </c>
      <c r="I72" s="44" t="n">
        <f aca="false">H72*VLOOKUP(C72,$A$14:$K$21,3,0)</f>
        <v>0</v>
      </c>
      <c r="J72" s="44" t="n">
        <f aca="false">H72*(1+VLOOKUP(C72,$A$14:$K$21,3,0))</f>
        <v>0</v>
      </c>
    </row>
    <row r="73" customFormat="false" ht="15" hidden="false" customHeight="false" outlineLevel="0" collapsed="false">
      <c r="A73" s="39"/>
      <c r="B73" s="39"/>
      <c r="C73" s="168" t="s">
        <v>522</v>
      </c>
      <c r="D73" s="168"/>
      <c r="E73" s="42"/>
      <c r="F73" s="169"/>
      <c r="G73" s="170" t="s">
        <v>529</v>
      </c>
      <c r="H73" s="44" t="n">
        <f aca="false">$F$67*G73</f>
        <v>0</v>
      </c>
      <c r="I73" s="44" t="n">
        <f aca="false">H73*VLOOKUP(C73,$A$14:$K$21,3,0)</f>
        <v>0</v>
      </c>
      <c r="J73" s="44" t="n">
        <f aca="false">H73*(1+VLOOKUP(C73,$A$14:$K$21,3,0))</f>
        <v>0</v>
      </c>
    </row>
    <row r="74" customFormat="false" ht="15" hidden="false" customHeight="false" outlineLevel="0" collapsed="false">
      <c r="A74" s="39"/>
      <c r="B74" s="39"/>
      <c r="C74" s="168" t="s">
        <v>523</v>
      </c>
      <c r="D74" s="168"/>
      <c r="E74" s="42"/>
      <c r="F74" s="169"/>
      <c r="G74" s="170" t="s">
        <v>531</v>
      </c>
      <c r="H74" s="44" t="n">
        <f aca="false">$F$67*G74</f>
        <v>0</v>
      </c>
      <c r="I74" s="44" t="n">
        <f aca="false">H74*VLOOKUP(C74,$A$14:$K$21,3,0)</f>
        <v>0</v>
      </c>
      <c r="J74" s="44" t="n">
        <f aca="false">H74*(1+VLOOKUP(C74,$A$14:$K$21,3,0))</f>
        <v>0</v>
      </c>
    </row>
    <row r="75" customFormat="false" ht="13.5" hidden="false" customHeight="true" outlineLevel="0" collapsed="false">
      <c r="A75" s="11"/>
      <c r="B75" s="11"/>
      <c r="C75" s="11"/>
      <c r="D75" s="11"/>
      <c r="E75" s="171" t="s">
        <v>532</v>
      </c>
      <c r="F75" s="172" t="s">
        <v>516</v>
      </c>
      <c r="G75" s="173" t="n">
        <f aca="false">SUMIF($C$27:$C$74,F75,$G$27:$G$74)</f>
        <v>0</v>
      </c>
      <c r="H75" s="174" t="n">
        <f aca="false">(SUMIF($C$27:$C$74,F75,$H$27:$H$74))*(1+VLOOKUP(F75,$A$14:$K$21,4,0))</f>
        <v>0</v>
      </c>
      <c r="I75" s="174" t="n">
        <f aca="false">(SUMIF($C$27:$C$74,F75,$I$27:$I$74))*(1+VLOOKUP(F75,$A$14:$K$21,4,0))</f>
        <v>0</v>
      </c>
      <c r="J75" s="174" t="n">
        <f aca="false">(SUMIF($C$27:$C$74,F75,$J$28:$J$74))*(1+VLOOKUP(F75,$A$14:$K$21,4,0))</f>
        <v>0</v>
      </c>
    </row>
    <row r="76" customFormat="false" ht="15" hidden="false" customHeight="false" outlineLevel="0" collapsed="false">
      <c r="A76" s="11"/>
      <c r="B76" s="11"/>
      <c r="C76" s="11"/>
      <c r="D76" s="11"/>
      <c r="E76" s="171"/>
      <c r="F76" s="175" t="s">
        <v>517</v>
      </c>
      <c r="G76" s="173" t="n">
        <f aca="false">SUMIF($C$27:$C$74,F76,$G$27:$G$74)</f>
        <v>0</v>
      </c>
      <c r="H76" s="174" t="n">
        <f aca="false">(SUMIF($C$27:$C$74,F76,$H$27:$H$74))*(1+VLOOKUP(F76,$A$14:$K$21,4,0))</f>
        <v>0</v>
      </c>
      <c r="I76" s="174" t="n">
        <f aca="false">(SUMIF($C$27:$C$74,F76,$I$27:$I$74))*(1+VLOOKUP(F76,$A$14:$K$21,4,0))</f>
        <v>0</v>
      </c>
      <c r="J76" s="174" t="n">
        <f aca="false">(SUMIF($C$27:$C$74,F76,$J$28:$J$74))*(1+VLOOKUP(F76,$A$14:$K$21,4,0))</f>
        <v>0</v>
      </c>
    </row>
    <row r="77" customFormat="false" ht="15" hidden="false" customHeight="false" outlineLevel="0" collapsed="false">
      <c r="A77" s="11"/>
      <c r="B77" s="11"/>
      <c r="C77" s="11"/>
      <c r="D77" s="11"/>
      <c r="E77" s="171"/>
      <c r="F77" s="175" t="s">
        <v>518</v>
      </c>
      <c r="G77" s="173" t="n">
        <f aca="false">SUMIF($C$27:$C$74,F77,$G$27:$G$74)</f>
        <v>0</v>
      </c>
      <c r="H77" s="174" t="n">
        <f aca="false">(SUMIF($C$27:$C$74,F77,$H$27:$H$74))*(1+VLOOKUP(F77,$A$14:$K$21,4,0))</f>
        <v>0</v>
      </c>
      <c r="I77" s="174" t="n">
        <f aca="false">(SUMIF($C$27:$C$74,F77,$I$27:$I$74))*(1+VLOOKUP(F77,$A$14:$K$21,4,0))</f>
        <v>0</v>
      </c>
      <c r="J77" s="174" t="n">
        <f aca="false">(SUMIF($C$27:$C$74,F77,$J$28:$J$74))*(1+VLOOKUP(F77,$A$14:$K$21,4,0))</f>
        <v>0</v>
      </c>
    </row>
    <row r="78" customFormat="false" ht="15" hidden="false" customHeight="false" outlineLevel="0" collapsed="false">
      <c r="A78" s="11"/>
      <c r="B78" s="11"/>
      <c r="C78" s="11"/>
      <c r="D78" s="11"/>
      <c r="E78" s="171"/>
      <c r="F78" s="175" t="s">
        <v>519</v>
      </c>
      <c r="G78" s="173" t="n">
        <f aca="false">SUMIF($C$27:$C$74,F78,$G$27:$G$74)</f>
        <v>0</v>
      </c>
      <c r="H78" s="174" t="n">
        <f aca="false">(SUMIF($C$27:$C$74,F78,$H$27:$H$74))*(1+VLOOKUP(F78,$A$14:$K$21,4,0))</f>
        <v>0</v>
      </c>
      <c r="I78" s="174" t="n">
        <f aca="false">(SUMIF($C$27:$C$74,F78,$I$27:$I$74))*(1+VLOOKUP(F78,$A$14:$K$21,4,0))</f>
        <v>0</v>
      </c>
      <c r="J78" s="174" t="n">
        <f aca="false">(SUMIF($C$27:$C$74,F78,$J$28:$J$74))*(1+VLOOKUP(F78,$A$14:$K$21,4,0))</f>
        <v>0</v>
      </c>
    </row>
    <row r="79" customFormat="false" ht="15" hidden="false" customHeight="false" outlineLevel="0" collapsed="false">
      <c r="A79" s="11"/>
      <c r="B79" s="11"/>
      <c r="C79" s="11"/>
      <c r="D79" s="11"/>
      <c r="E79" s="171"/>
      <c r="F79" s="175" t="s">
        <v>520</v>
      </c>
      <c r="G79" s="173" t="n">
        <f aca="false">SUMIF($C$27:$C$74,F79,$G$27:$G$74)</f>
        <v>0</v>
      </c>
      <c r="H79" s="174" t="n">
        <f aca="false">(SUMIF($C$27:$C$74,F79,$H$27:$H$74))*(1+VLOOKUP(F79,$A$14:$K$21,4,0))</f>
        <v>0</v>
      </c>
      <c r="I79" s="174" t="n">
        <f aca="false">(SUMIF($C$27:$C$74,F79,$I$27:$I$74))*(1+VLOOKUP(F79,$A$14:$K$21,4,0))</f>
        <v>0</v>
      </c>
      <c r="J79" s="174" t="n">
        <f aca="false">(SUMIF($C$27:$C$74,F79,$J$28:$J$74))*(1+VLOOKUP(F79,$A$14:$K$21,4,0))</f>
        <v>0</v>
      </c>
    </row>
    <row r="80" customFormat="false" ht="15" hidden="false" customHeight="false" outlineLevel="0" collapsed="false">
      <c r="A80" s="11"/>
      <c r="B80" s="11"/>
      <c r="C80" s="11"/>
      <c r="D80" s="11"/>
      <c r="E80" s="171"/>
      <c r="F80" s="172" t="s">
        <v>521</v>
      </c>
      <c r="G80" s="173" t="n">
        <f aca="false">SUMIF($C$27:$C$74,F80,$G$27:$G$74)</f>
        <v>0</v>
      </c>
      <c r="H80" s="174" t="n">
        <f aca="false">(SUMIF($C$27:$C$74,F80,$H$27:$H$74))*(1+VLOOKUP(F80,$A$14:$K$21,4,0))</f>
        <v>0</v>
      </c>
      <c r="I80" s="174" t="n">
        <f aca="false">(SUMIF($C$27:$C$74,F80,$I$27:$I$74))*(1+VLOOKUP(F80,$A$14:$K$21,4,0))</f>
        <v>0</v>
      </c>
      <c r="J80" s="174" t="n">
        <f aca="false">(SUMIF($C$27:$C$74,F80,$J$28:$J$74))*(1+VLOOKUP(F80,$A$14:$K$21,4,0))</f>
        <v>0</v>
      </c>
    </row>
    <row r="81" customFormat="false" ht="15" hidden="false" customHeight="false" outlineLevel="0" collapsed="false">
      <c r="A81" s="11"/>
      <c r="B81" s="11"/>
      <c r="C81" s="11"/>
      <c r="D81" s="11"/>
      <c r="E81" s="171"/>
      <c r="F81" s="11" t="s">
        <v>522</v>
      </c>
      <c r="G81" s="173" t="n">
        <f aca="false">SUMIF($C$27:$C$74,F81,$G$27:$G$74)</f>
        <v>0</v>
      </c>
      <c r="H81" s="174" t="n">
        <f aca="false">(SUMIF($C$27:$C$74,F81,$H$27:$H$74))*(1+VLOOKUP(F81,$A$14:$K$21,4,0))</f>
        <v>0</v>
      </c>
      <c r="I81" s="174" t="n">
        <f aca="false">(SUMIF($C$27:$C$74,F81,$I$27:$I$74))*(1+VLOOKUP(F81,$A$14:$K$21,4,0))</f>
        <v>0</v>
      </c>
      <c r="J81" s="174" t="n">
        <f aca="false">(SUMIF($C$27:$C$74,F81,$J$28:$J$74))*(1+VLOOKUP(F81,$A$14:$K$21,4,0))</f>
        <v>0</v>
      </c>
    </row>
    <row r="82" customFormat="false" ht="15" hidden="false" customHeight="false" outlineLevel="0" collapsed="false">
      <c r="A82" s="11"/>
      <c r="B82" s="11"/>
      <c r="C82" s="11"/>
      <c r="D82" s="11"/>
      <c r="E82" s="171"/>
      <c r="F82" s="11" t="s">
        <v>523</v>
      </c>
      <c r="G82" s="173" t="n">
        <f aca="false">SUMIF($C$27:$C$74,F82,$G$27:$G$74)</f>
        <v>0</v>
      </c>
      <c r="H82" s="174" t="n">
        <f aca="false">(SUMIF($C$27:$C$74,F82,$H$27:$H$74))*(1+VLOOKUP(F82,$A$14:$K$21,4,0))</f>
        <v>0</v>
      </c>
      <c r="I82" s="174" t="n">
        <f aca="false">(SUMIF($C$27:$C$74,F82,$I$27:$I$74))*(1+VLOOKUP(F82,$A$14:$K$21,4,0))</f>
        <v>0</v>
      </c>
      <c r="J82" s="174" t="n">
        <f aca="false">(SUMIF($C$27:$C$74,F82,$J$28:$J$74))*(1+VLOOKUP(F82,$A$14:$K$21,4,0))</f>
        <v>0</v>
      </c>
    </row>
    <row r="83" customFormat="false" ht="15.75" hidden="false" customHeight="false" outlineLevel="0" collapsed="false">
      <c r="A83" s="167" t="s">
        <v>533</v>
      </c>
      <c r="B83" s="167" t="s">
        <v>525</v>
      </c>
      <c r="C83" s="167"/>
      <c r="D83" s="167"/>
      <c r="E83" s="167"/>
      <c r="F83" s="167"/>
      <c r="G83" s="167"/>
      <c r="H83" s="167"/>
      <c r="I83" s="167"/>
      <c r="J83" s="167"/>
    </row>
    <row r="84" customFormat="false" ht="14.25" hidden="false" customHeight="true" outlineLevel="0" collapsed="false">
      <c r="A84" s="176" t="s">
        <v>62</v>
      </c>
      <c r="B84" s="176" t="s">
        <v>63</v>
      </c>
      <c r="C84" s="177" t="s">
        <v>516</v>
      </c>
      <c r="D84" s="177"/>
      <c r="E84" s="151" t="s">
        <v>54</v>
      </c>
      <c r="F84" s="169" t="n">
        <f aca="false">VLOOKUP(A84,'PRESTATION 1'!A:K,6,0)</f>
        <v>0</v>
      </c>
      <c r="G84" s="170" t="s">
        <v>534</v>
      </c>
      <c r="H84" s="178" t="n">
        <f aca="false">$F$84*G84</f>
        <v>0</v>
      </c>
      <c r="I84" s="178" t="n">
        <f aca="false">H84*VLOOKUP(C84,$A$14:$K$21,3,0)</f>
        <v>0</v>
      </c>
      <c r="J84" s="178" t="n">
        <f aca="false">H84*(1+VLOOKUP(C84,$A$14:$K$21,3,0))</f>
        <v>0</v>
      </c>
    </row>
    <row r="85" customFormat="false" ht="15" hidden="false" customHeight="false" outlineLevel="0" collapsed="false">
      <c r="A85" s="176"/>
      <c r="B85" s="176"/>
      <c r="C85" s="177" t="s">
        <v>517</v>
      </c>
      <c r="D85" s="177"/>
      <c r="E85" s="151"/>
      <c r="F85" s="169"/>
      <c r="G85" s="170" t="s">
        <v>529</v>
      </c>
      <c r="H85" s="178" t="n">
        <f aca="false">$F$84*G85</f>
        <v>0</v>
      </c>
      <c r="I85" s="178" t="n">
        <f aca="false">H85*VLOOKUP(C85,$A$14:$K$21,3,0)</f>
        <v>0</v>
      </c>
      <c r="J85" s="178" t="n">
        <f aca="false">H85*(1+VLOOKUP(C85,$A$14:$K$21,3,0))</f>
        <v>0</v>
      </c>
    </row>
    <row r="86" customFormat="false" ht="15" hidden="false" customHeight="false" outlineLevel="0" collapsed="false">
      <c r="A86" s="176"/>
      <c r="B86" s="176"/>
      <c r="C86" s="177" t="s">
        <v>518</v>
      </c>
      <c r="D86" s="177"/>
      <c r="E86" s="151"/>
      <c r="F86" s="169"/>
      <c r="G86" s="170" t="s">
        <v>529</v>
      </c>
      <c r="H86" s="178" t="n">
        <f aca="false">$F$84*G86</f>
        <v>0</v>
      </c>
      <c r="I86" s="178" t="n">
        <f aca="false">H86*VLOOKUP(C86,$A$14:$K$21,3,0)</f>
        <v>0</v>
      </c>
      <c r="J86" s="178" t="n">
        <f aca="false">H86*(1+VLOOKUP(C86,$A$14:$K$21,3,0))</f>
        <v>0</v>
      </c>
    </row>
    <row r="87" customFormat="false" ht="15" hidden="false" customHeight="false" outlineLevel="0" collapsed="false">
      <c r="A87" s="176"/>
      <c r="B87" s="176"/>
      <c r="C87" s="177" t="s">
        <v>519</v>
      </c>
      <c r="D87" s="177"/>
      <c r="E87" s="151"/>
      <c r="F87" s="169"/>
      <c r="G87" s="170" t="s">
        <v>534</v>
      </c>
      <c r="H87" s="178" t="n">
        <f aca="false">$F$84*G87</f>
        <v>0</v>
      </c>
      <c r="I87" s="178" t="n">
        <f aca="false">H87*VLOOKUP(C87,$A$14:$K$21,3,0)</f>
        <v>0</v>
      </c>
      <c r="J87" s="178" t="n">
        <f aca="false">H87*(1+VLOOKUP(C87,$A$14:$K$21,3,0))</f>
        <v>0</v>
      </c>
    </row>
    <row r="88" customFormat="false" ht="15" hidden="false" customHeight="false" outlineLevel="0" collapsed="false">
      <c r="A88" s="176"/>
      <c r="B88" s="176"/>
      <c r="C88" s="177" t="s">
        <v>520</v>
      </c>
      <c r="D88" s="177"/>
      <c r="E88" s="151"/>
      <c r="F88" s="169"/>
      <c r="G88" s="170" t="s">
        <v>529</v>
      </c>
      <c r="H88" s="178" t="n">
        <f aca="false">$F$84*G88</f>
        <v>0</v>
      </c>
      <c r="I88" s="178" t="n">
        <f aca="false">H88*VLOOKUP(C88,$A$14:$K$21,3,0)</f>
        <v>0</v>
      </c>
      <c r="J88" s="178" t="n">
        <f aca="false">H88*(1+VLOOKUP(C88,$A$14:$K$21,3,0))</f>
        <v>0</v>
      </c>
    </row>
    <row r="89" customFormat="false" ht="15" hidden="false" customHeight="false" outlineLevel="0" collapsed="false">
      <c r="A89" s="176"/>
      <c r="B89" s="176"/>
      <c r="C89" s="177" t="s">
        <v>521</v>
      </c>
      <c r="D89" s="177"/>
      <c r="E89" s="151"/>
      <c r="F89" s="169"/>
      <c r="G89" s="170" t="s">
        <v>529</v>
      </c>
      <c r="H89" s="178" t="n">
        <f aca="false">$F$84*G89</f>
        <v>0</v>
      </c>
      <c r="I89" s="178" t="n">
        <f aca="false">H89*VLOOKUP(C89,$A$14:$K$21,3,0)</f>
        <v>0</v>
      </c>
      <c r="J89" s="178" t="n">
        <f aca="false">H89*(1+VLOOKUP(C89,$A$14:$K$21,3,0))</f>
        <v>0</v>
      </c>
    </row>
    <row r="90" customFormat="false" ht="15" hidden="false" customHeight="false" outlineLevel="0" collapsed="false">
      <c r="A90" s="176"/>
      <c r="B90" s="176"/>
      <c r="C90" s="177" t="s">
        <v>522</v>
      </c>
      <c r="D90" s="177"/>
      <c r="E90" s="151"/>
      <c r="F90" s="169"/>
      <c r="G90" s="170" t="s">
        <v>529</v>
      </c>
      <c r="H90" s="178" t="n">
        <f aca="false">$F$84*G90</f>
        <v>0</v>
      </c>
      <c r="I90" s="178" t="n">
        <f aca="false">H90*VLOOKUP(C90,$A$14:$K$21,3,0)</f>
        <v>0</v>
      </c>
      <c r="J90" s="178" t="n">
        <f aca="false">H90*(1+VLOOKUP(C90,$A$14:$K$21,3,0))</f>
        <v>0</v>
      </c>
    </row>
    <row r="91" customFormat="false" ht="15" hidden="false" customHeight="false" outlineLevel="0" collapsed="false">
      <c r="A91" s="176"/>
      <c r="B91" s="176"/>
      <c r="C91" s="177" t="s">
        <v>523</v>
      </c>
      <c r="D91" s="177"/>
      <c r="E91" s="151"/>
      <c r="F91" s="169"/>
      <c r="G91" s="170" t="s">
        <v>534</v>
      </c>
      <c r="H91" s="178" t="n">
        <f aca="false">$F$84*G91</f>
        <v>0</v>
      </c>
      <c r="I91" s="178" t="n">
        <f aca="false">H91*VLOOKUP(C91,$A$14:$K$21,3,0)</f>
        <v>0</v>
      </c>
      <c r="J91" s="178" t="n">
        <f aca="false">H91*(1+VLOOKUP(C91,$A$14:$K$21,3,0))</f>
        <v>0</v>
      </c>
    </row>
    <row r="92" customFormat="false" ht="13.5" hidden="false" customHeight="true" outlineLevel="0" collapsed="false">
      <c r="A92" s="11"/>
      <c r="B92" s="11"/>
      <c r="C92" s="11"/>
      <c r="D92" s="11"/>
      <c r="E92" s="171" t="s">
        <v>535</v>
      </c>
      <c r="F92" s="172" t="s">
        <v>516</v>
      </c>
      <c r="G92" s="173" t="n">
        <f aca="false">SUMIF($C$84:$C$91,F92,$G$84:$G$91)</f>
        <v>0</v>
      </c>
      <c r="H92" s="174" t="n">
        <f aca="false">(SUMIF($C$84:$C$91,F92,$H$84:$H$91))*(1+VLOOKUP(F92,$A$14:$K$21,5,0))</f>
        <v>0</v>
      </c>
      <c r="I92" s="174" t="n">
        <f aca="false">(SUMIF($C$84:$C$91,F92,$I$84:$I$91))*(1+VLOOKUP(F92,$A$14:$K$21,5,0))</f>
        <v>0</v>
      </c>
      <c r="J92" s="174" t="n">
        <f aca="false">(SUMIF($C$84:$C$91,F92,$J$84:$J$91))*(1+VLOOKUP(F92,$A$14:$K$21,5,0))</f>
        <v>0</v>
      </c>
    </row>
    <row r="93" customFormat="false" ht="15" hidden="false" customHeight="false" outlineLevel="0" collapsed="false">
      <c r="A93" s="11"/>
      <c r="B93" s="11"/>
      <c r="C93" s="11"/>
      <c r="D93" s="11"/>
      <c r="E93" s="171"/>
      <c r="F93" s="175" t="s">
        <v>517</v>
      </c>
      <c r="G93" s="173" t="n">
        <f aca="false">SUMIF($C$84:$C$91,F93,$G$84:$G$91)</f>
        <v>0</v>
      </c>
      <c r="H93" s="174" t="n">
        <f aca="false">(SUMIF($C$84:$C$91,F93,$H$84:$H$91))*(1+VLOOKUP(F93,$A$14:$K$21,5,0))</f>
        <v>0</v>
      </c>
      <c r="I93" s="174" t="n">
        <f aca="false">(SUMIF($C$84:$C$91,F93,$I$84:$I$91))*(1+VLOOKUP(F93,$A$14:$K$21,5,0))</f>
        <v>0</v>
      </c>
      <c r="J93" s="174" t="n">
        <f aca="false">(SUMIF($C$84:$C$91,F93,$J$84:$J$91))*(1+VLOOKUP(F93,$A$14:$K$21,5,0))</f>
        <v>0</v>
      </c>
    </row>
    <row r="94" customFormat="false" ht="15" hidden="false" customHeight="false" outlineLevel="0" collapsed="false">
      <c r="A94" s="11"/>
      <c r="B94" s="11"/>
      <c r="C94" s="11"/>
      <c r="D94" s="11"/>
      <c r="E94" s="171"/>
      <c r="F94" s="175" t="s">
        <v>518</v>
      </c>
      <c r="G94" s="173" t="n">
        <f aca="false">SUMIF($C$84:$C$91,F94,$G$84:$G$91)</f>
        <v>0</v>
      </c>
      <c r="H94" s="174" t="n">
        <f aca="false">(SUMIF($C$84:$C$91,F94,$H$84:$H$91))*(1+VLOOKUP(F94,$A$14:$K$21,5,0))</f>
        <v>0</v>
      </c>
      <c r="I94" s="174" t="n">
        <f aca="false">(SUMIF($C$84:$C$91,F94,$I$84:$I$91))*(1+VLOOKUP(F94,$A$14:$K$21,5,0))</f>
        <v>0</v>
      </c>
      <c r="J94" s="174" t="n">
        <f aca="false">(SUMIF($C$84:$C$91,F94,$J$84:$J$91))*(1+VLOOKUP(F94,$A$14:$K$21,5,0))</f>
        <v>0</v>
      </c>
    </row>
    <row r="95" customFormat="false" ht="15" hidden="false" customHeight="false" outlineLevel="0" collapsed="false">
      <c r="A95" s="11"/>
      <c r="B95" s="11"/>
      <c r="C95" s="11"/>
      <c r="D95" s="11"/>
      <c r="E95" s="171"/>
      <c r="F95" s="175" t="s">
        <v>519</v>
      </c>
      <c r="G95" s="173" t="n">
        <f aca="false">SUMIF($C$84:$C$91,F95,$G$84:$G$91)</f>
        <v>0</v>
      </c>
      <c r="H95" s="174" t="n">
        <f aca="false">(SUMIF($C$84:$C$91,F95,$H$84:$H$91))*(1+VLOOKUP(F95,$A$14:$K$21,5,0))</f>
        <v>0</v>
      </c>
      <c r="I95" s="174" t="n">
        <f aca="false">(SUMIF($C$84:$C$91,F95,$I$84:$I$91))*(1+VLOOKUP(F95,$A$14:$K$21,5,0))</f>
        <v>0</v>
      </c>
      <c r="J95" s="174" t="n">
        <f aca="false">(SUMIF($C$84:$C$91,F95,$J$84:$J$91))*(1+VLOOKUP(F95,$A$14:$K$21,5,0))</f>
        <v>0</v>
      </c>
    </row>
    <row r="96" customFormat="false" ht="15" hidden="false" customHeight="false" outlineLevel="0" collapsed="false">
      <c r="A96" s="11"/>
      <c r="B96" s="11"/>
      <c r="C96" s="11"/>
      <c r="D96" s="11"/>
      <c r="E96" s="171"/>
      <c r="F96" s="175" t="s">
        <v>520</v>
      </c>
      <c r="G96" s="173" t="n">
        <f aca="false">SUMIF($C$84:$C$91,F96,$G$84:$G$91)</f>
        <v>0</v>
      </c>
      <c r="H96" s="174" t="n">
        <f aca="false">(SUMIF($C$84:$C$91,F96,$H$84:$H$91))*(1+VLOOKUP(F96,$A$14:$K$21,5,0))</f>
        <v>0</v>
      </c>
      <c r="I96" s="174" t="n">
        <f aca="false">(SUMIF($C$84:$C$91,F96,$I$84:$I$91))*(1+VLOOKUP(F96,$A$14:$K$21,5,0))</f>
        <v>0</v>
      </c>
      <c r="J96" s="174" t="n">
        <f aca="false">(SUMIF($C$84:$C$91,F96,$J$84:$J$91))*(1+VLOOKUP(F96,$A$14:$K$21,5,0))</f>
        <v>0</v>
      </c>
    </row>
    <row r="97" customFormat="false" ht="15" hidden="false" customHeight="false" outlineLevel="0" collapsed="false">
      <c r="A97" s="11"/>
      <c r="B97" s="11"/>
      <c r="C97" s="11"/>
      <c r="D97" s="11"/>
      <c r="E97" s="171"/>
      <c r="F97" s="172" t="s">
        <v>521</v>
      </c>
      <c r="G97" s="173" t="n">
        <f aca="false">SUMIF($C$84:$C$91,F97,$G$84:$G$91)</f>
        <v>0</v>
      </c>
      <c r="H97" s="174" t="n">
        <f aca="false">(SUMIF($C$84:$C$91,F97,$H$84:$H$91))*(1+VLOOKUP(F97,$A$14:$K$21,5,0))</f>
        <v>0</v>
      </c>
      <c r="I97" s="174" t="n">
        <f aca="false">(SUMIF($C$84:$C$91,F97,$I$84:$I$91))*(1+VLOOKUP(F97,$A$14:$K$21,5,0))</f>
        <v>0</v>
      </c>
      <c r="J97" s="174" t="n">
        <f aca="false">(SUMIF($C$84:$C$91,F97,$J$84:$J$91))*(1+VLOOKUP(F97,$A$14:$K$21,5,0))</f>
        <v>0</v>
      </c>
    </row>
    <row r="98" customFormat="false" ht="15" hidden="false" customHeight="false" outlineLevel="0" collapsed="false">
      <c r="A98" s="11"/>
      <c r="B98" s="11"/>
      <c r="C98" s="11"/>
      <c r="D98" s="11"/>
      <c r="E98" s="171"/>
      <c r="F98" s="11" t="s">
        <v>522</v>
      </c>
      <c r="G98" s="173" t="n">
        <f aca="false">SUMIF($C$84:$C$91,F98,$G$84:$G$91)</f>
        <v>0</v>
      </c>
      <c r="H98" s="174" t="n">
        <f aca="false">(SUMIF($C$84:$C$91,F98,$H$84:$H$91))*(1+VLOOKUP(F98,$A$14:$K$21,5,0))</f>
        <v>0</v>
      </c>
      <c r="I98" s="174" t="n">
        <f aca="false">(SUMIF($C$84:$C$91,F98,$I$84:$I$91))*(1+VLOOKUP(F98,$A$14:$K$21,5,0))</f>
        <v>0</v>
      </c>
      <c r="J98" s="174" t="n">
        <f aca="false">(SUMIF($C$84:$C$91,F98,$J$84:$J$91))*(1+VLOOKUP(F98,$A$14:$K$21,5,0))</f>
        <v>0</v>
      </c>
    </row>
    <row r="99" customFormat="false" ht="15" hidden="false" customHeight="false" outlineLevel="0" collapsed="false">
      <c r="A99" s="11"/>
      <c r="B99" s="11"/>
      <c r="C99" s="11"/>
      <c r="D99" s="11"/>
      <c r="E99" s="171"/>
      <c r="F99" s="11" t="s">
        <v>523</v>
      </c>
      <c r="G99" s="173" t="n">
        <f aca="false">SUMIF($C$84:$C$91,F99,$G$84:$G$91)</f>
        <v>0</v>
      </c>
      <c r="H99" s="174" t="n">
        <f aca="false">(SUMIF($C$84:$C$91,F99,$H$84:$H$91))*(1+VLOOKUP(F99,$A$14:$K$21,5,0))</f>
        <v>0</v>
      </c>
      <c r="I99" s="174" t="n">
        <f aca="false">(SUMIF($C$84:$C$91,F99,$I$84:$I$91))*(1+VLOOKUP(F99,$A$14:$K$21,5,0))</f>
        <v>0</v>
      </c>
      <c r="J99" s="174" t="n">
        <f aca="false">(SUMIF($C$84:$C$91,F99,$J$84:$J$91))*(1+VLOOKUP(F99,$A$14:$K$21,5,0))</f>
        <v>0</v>
      </c>
    </row>
    <row r="100" customFormat="false" ht="15.75" hidden="false" customHeight="false" outlineLevel="0" collapsed="false">
      <c r="A100" s="179" t="s">
        <v>536</v>
      </c>
      <c r="B100" s="179" t="s">
        <v>525</v>
      </c>
      <c r="C100" s="179"/>
      <c r="D100" s="179"/>
      <c r="E100" s="179"/>
      <c r="F100" s="179"/>
      <c r="G100" s="179"/>
      <c r="H100" s="179"/>
      <c r="I100" s="179"/>
      <c r="J100" s="179"/>
    </row>
    <row r="101" customFormat="false" ht="14.25" hidden="false" customHeight="true" outlineLevel="0" collapsed="false">
      <c r="A101" s="176" t="s">
        <v>62</v>
      </c>
      <c r="B101" s="176" t="s">
        <v>63</v>
      </c>
      <c r="C101" s="177" t="s">
        <v>516</v>
      </c>
      <c r="D101" s="177"/>
      <c r="E101" s="151" t="s">
        <v>54</v>
      </c>
      <c r="F101" s="169" t="n">
        <f aca="false">VLOOKUP(A101,'PRESTATION 1'!A:K,6,0)</f>
        <v>0</v>
      </c>
      <c r="G101" s="170" t="s">
        <v>534</v>
      </c>
      <c r="H101" s="178" t="n">
        <f aca="false">$F$101*G101</f>
        <v>0</v>
      </c>
      <c r="I101" s="178" t="n">
        <f aca="false">H101*VLOOKUP(C101,$A$14:$K$21,3,0)</f>
        <v>0</v>
      </c>
      <c r="J101" s="178" t="n">
        <f aca="false">H101*(1+VLOOKUP(C101,$A$14:$K$21,3,0))</f>
        <v>0</v>
      </c>
    </row>
    <row r="102" customFormat="false" ht="15" hidden="false" customHeight="false" outlineLevel="0" collapsed="false">
      <c r="A102" s="176"/>
      <c r="B102" s="176"/>
      <c r="C102" s="177" t="s">
        <v>517</v>
      </c>
      <c r="D102" s="177"/>
      <c r="E102" s="151"/>
      <c r="F102" s="169"/>
      <c r="G102" s="170" t="s">
        <v>529</v>
      </c>
      <c r="H102" s="178" t="n">
        <f aca="false">$F$101*G102</f>
        <v>0</v>
      </c>
      <c r="I102" s="178" t="n">
        <f aca="false">H102*VLOOKUP(C102,$A$14:$K$21,3,0)</f>
        <v>0</v>
      </c>
      <c r="J102" s="178" t="n">
        <f aca="false">H102*(1+VLOOKUP(C102,$A$14:$K$21,3,0))</f>
        <v>0</v>
      </c>
    </row>
    <row r="103" customFormat="false" ht="15" hidden="false" customHeight="false" outlineLevel="0" collapsed="false">
      <c r="A103" s="176"/>
      <c r="B103" s="176"/>
      <c r="C103" s="177" t="s">
        <v>518</v>
      </c>
      <c r="D103" s="177"/>
      <c r="E103" s="151"/>
      <c r="F103" s="169"/>
      <c r="G103" s="170" t="s">
        <v>529</v>
      </c>
      <c r="H103" s="178" t="n">
        <f aca="false">$F$101*G103</f>
        <v>0</v>
      </c>
      <c r="I103" s="178" t="n">
        <f aca="false">H103*VLOOKUP(C103,$A$14:$K$21,3,0)</f>
        <v>0</v>
      </c>
      <c r="J103" s="178" t="n">
        <f aca="false">H103*(1+VLOOKUP(C103,$A$14:$K$21,3,0))</f>
        <v>0</v>
      </c>
    </row>
    <row r="104" customFormat="false" ht="15" hidden="false" customHeight="false" outlineLevel="0" collapsed="false">
      <c r="A104" s="176"/>
      <c r="B104" s="176"/>
      <c r="C104" s="177" t="s">
        <v>519</v>
      </c>
      <c r="D104" s="177"/>
      <c r="E104" s="151"/>
      <c r="F104" s="169"/>
      <c r="G104" s="170" t="s">
        <v>534</v>
      </c>
      <c r="H104" s="178" t="n">
        <f aca="false">$F$101*G104</f>
        <v>0</v>
      </c>
      <c r="I104" s="178" t="n">
        <f aca="false">H104*VLOOKUP(C104,$A$14:$K$21,3,0)</f>
        <v>0</v>
      </c>
      <c r="J104" s="178" t="n">
        <f aca="false">H104*(1+VLOOKUP(C104,$A$14:$K$21,3,0))</f>
        <v>0</v>
      </c>
    </row>
    <row r="105" customFormat="false" ht="15" hidden="false" customHeight="false" outlineLevel="0" collapsed="false">
      <c r="A105" s="176"/>
      <c r="B105" s="176"/>
      <c r="C105" s="177" t="s">
        <v>520</v>
      </c>
      <c r="D105" s="177"/>
      <c r="E105" s="151"/>
      <c r="F105" s="169"/>
      <c r="G105" s="170" t="s">
        <v>529</v>
      </c>
      <c r="H105" s="178" t="n">
        <f aca="false">$F$101*G105</f>
        <v>0</v>
      </c>
      <c r="I105" s="178" t="n">
        <f aca="false">H105*VLOOKUP(C105,$A$14:$K$21,3,0)</f>
        <v>0</v>
      </c>
      <c r="J105" s="178" t="n">
        <f aca="false">H105*(1+VLOOKUP(C105,$A$14:$K$21,3,0))</f>
        <v>0</v>
      </c>
    </row>
    <row r="106" customFormat="false" ht="15" hidden="false" customHeight="false" outlineLevel="0" collapsed="false">
      <c r="A106" s="176"/>
      <c r="B106" s="176"/>
      <c r="C106" s="177" t="s">
        <v>521</v>
      </c>
      <c r="D106" s="177"/>
      <c r="E106" s="151"/>
      <c r="F106" s="169"/>
      <c r="G106" s="170" t="s">
        <v>529</v>
      </c>
      <c r="H106" s="178" t="n">
        <f aca="false">$F$101*G106</f>
        <v>0</v>
      </c>
      <c r="I106" s="178" t="n">
        <f aca="false">H106*VLOOKUP(C106,$A$14:$K$21,3,0)</f>
        <v>0</v>
      </c>
      <c r="J106" s="178" t="n">
        <f aca="false">H106*(1+VLOOKUP(C106,$A$14:$K$21,3,0))</f>
        <v>0</v>
      </c>
    </row>
    <row r="107" customFormat="false" ht="15" hidden="false" customHeight="false" outlineLevel="0" collapsed="false">
      <c r="A107" s="176"/>
      <c r="B107" s="176"/>
      <c r="C107" s="177" t="s">
        <v>522</v>
      </c>
      <c r="D107" s="177"/>
      <c r="E107" s="151"/>
      <c r="F107" s="169"/>
      <c r="G107" s="170" t="s">
        <v>529</v>
      </c>
      <c r="H107" s="178" t="n">
        <f aca="false">$F$101*G107</f>
        <v>0</v>
      </c>
      <c r="I107" s="178" t="n">
        <f aca="false">H107*VLOOKUP(C107,$A$14:$K$21,3,0)</f>
        <v>0</v>
      </c>
      <c r="J107" s="178" t="n">
        <f aca="false">H107*(1+VLOOKUP(C107,$A$14:$K$21,3,0))</f>
        <v>0</v>
      </c>
    </row>
    <row r="108" customFormat="false" ht="15" hidden="false" customHeight="false" outlineLevel="0" collapsed="false">
      <c r="A108" s="176"/>
      <c r="B108" s="176"/>
      <c r="C108" s="177" t="s">
        <v>523</v>
      </c>
      <c r="D108" s="177"/>
      <c r="E108" s="151"/>
      <c r="F108" s="169"/>
      <c r="G108" s="170" t="s">
        <v>534</v>
      </c>
      <c r="H108" s="178" t="n">
        <f aca="false">$F$101*G108</f>
        <v>0</v>
      </c>
      <c r="I108" s="178" t="n">
        <f aca="false">H108*VLOOKUP(C108,$A$14:$K$21,3,0)</f>
        <v>0</v>
      </c>
      <c r="J108" s="178" t="n">
        <f aca="false">H108*(1+VLOOKUP(C108,$A$14:$K$21,3,0))</f>
        <v>0</v>
      </c>
    </row>
    <row r="109" s="11" customFormat="true" ht="13.5" hidden="false" customHeight="true" outlineLevel="0" collapsed="false">
      <c r="E109" s="171" t="s">
        <v>537</v>
      </c>
      <c r="F109" s="172" t="s">
        <v>516</v>
      </c>
      <c r="G109" s="173" t="n">
        <f aca="false">SUMIF($C$101:$C$108,F109,$G$101:$G$108)</f>
        <v>0</v>
      </c>
      <c r="H109" s="174" t="n">
        <f aca="false">(SUMIF($C$101:$C$108,F109,$H$101:$H$108))*(1+VLOOKUP(F109,$A$14:$K$21,6,0))</f>
        <v>0</v>
      </c>
      <c r="I109" s="174" t="n">
        <f aca="false">(SUMIF($C$101:$C$108,F109,$I$101:$I$108))*(1+VLOOKUP(F109,$A$14:$K$21,6,0))</f>
        <v>0</v>
      </c>
      <c r="J109" s="174" t="n">
        <f aca="false">(SUMIF($C$101:$C$108,F109,$J$101:$J$108))*(1+VLOOKUP(F109,$A$14:$K$21,6,0))</f>
        <v>0</v>
      </c>
    </row>
    <row r="110" s="11" customFormat="true" ht="15" hidden="false" customHeight="false" outlineLevel="0" collapsed="false">
      <c r="E110" s="171"/>
      <c r="F110" s="175" t="s">
        <v>517</v>
      </c>
      <c r="G110" s="173" t="n">
        <f aca="false">SUMIF($C$101:$C$108,F110,$G$101:$G$108)</f>
        <v>0</v>
      </c>
      <c r="H110" s="174" t="n">
        <f aca="false">(SUMIF($C$101:$C$108,F110,$H$101:$H$108))*(1+VLOOKUP(F110,$A$14:$K$21,6,0))</f>
        <v>0</v>
      </c>
      <c r="I110" s="174" t="n">
        <f aca="false">(SUMIF($C$101:$C$108,F110,$I$101:$I$108))*(1+VLOOKUP(F110,$A$14:$K$21,6,0))</f>
        <v>0</v>
      </c>
      <c r="J110" s="174" t="n">
        <f aca="false">(SUMIF($C$101:$C$108,F110,$J$101:$J$108))*(1+VLOOKUP(F110,$A$14:$K$21,6,0))</f>
        <v>0</v>
      </c>
    </row>
    <row r="111" s="11" customFormat="true" ht="15" hidden="false" customHeight="false" outlineLevel="0" collapsed="false">
      <c r="E111" s="171"/>
      <c r="F111" s="175" t="s">
        <v>518</v>
      </c>
      <c r="G111" s="173" t="n">
        <f aca="false">SUMIF($C$101:$C$108,F111,$G$101:$G$108)</f>
        <v>0</v>
      </c>
      <c r="H111" s="174" t="n">
        <f aca="false">(SUMIF($C$101:$C$108,F111,$H$101:$H$108))*(1+VLOOKUP(F111,$A$14:$K$21,6,0))</f>
        <v>0</v>
      </c>
      <c r="I111" s="174" t="n">
        <f aca="false">(SUMIF($C$101:$C$108,F111,$I$101:$I$108))*(1+VLOOKUP(F111,$A$14:$K$21,6,0))</f>
        <v>0</v>
      </c>
      <c r="J111" s="174" t="n">
        <f aca="false">(SUMIF($C$101:$C$108,F111,$J$101:$J$108))*(1+VLOOKUP(F111,$A$14:$K$21,6,0))</f>
        <v>0</v>
      </c>
    </row>
    <row r="112" s="11" customFormat="true" ht="15" hidden="false" customHeight="false" outlineLevel="0" collapsed="false">
      <c r="E112" s="171"/>
      <c r="F112" s="175" t="s">
        <v>519</v>
      </c>
      <c r="G112" s="173" t="n">
        <f aca="false">SUMIF($C$101:$C$108,F112,$G$101:$G$108)</f>
        <v>0</v>
      </c>
      <c r="H112" s="174" t="n">
        <f aca="false">(SUMIF($C$101:$C$108,F112,$H$101:$H$108))*(1+VLOOKUP(F112,$A$14:$K$21,6,0))</f>
        <v>0</v>
      </c>
      <c r="I112" s="174" t="n">
        <f aca="false">(SUMIF($C$101:$C$108,F112,$I$101:$I$108))*(1+VLOOKUP(F112,$A$14:$K$21,6,0))</f>
        <v>0</v>
      </c>
      <c r="J112" s="174" t="n">
        <f aca="false">(SUMIF($C$101:$C$108,F112,$J$101:$J$108))*(1+VLOOKUP(F112,$A$14:$K$21,6,0))</f>
        <v>0</v>
      </c>
    </row>
    <row r="113" s="11" customFormat="true" ht="15" hidden="false" customHeight="false" outlineLevel="0" collapsed="false">
      <c r="E113" s="171"/>
      <c r="F113" s="175" t="s">
        <v>520</v>
      </c>
      <c r="G113" s="173" t="n">
        <f aca="false">SUMIF($C$101:$C$108,F113,$G$101:$G$108)</f>
        <v>0</v>
      </c>
      <c r="H113" s="174" t="n">
        <f aca="false">(SUMIF($C$101:$C$108,F113,$H$101:$H$108))*(1+VLOOKUP(F113,$A$14:$K$21,6,0))</f>
        <v>0</v>
      </c>
      <c r="I113" s="174" t="n">
        <f aca="false">(SUMIF($C$101:$C$108,F113,$I$101:$I$108))*(1+VLOOKUP(F113,$A$14:$K$21,6,0))</f>
        <v>0</v>
      </c>
      <c r="J113" s="174" t="n">
        <f aca="false">(SUMIF($C$101:$C$108,F113,$J$101:$J$108))*(1+VLOOKUP(F113,$A$14:$K$21,6,0))</f>
        <v>0</v>
      </c>
    </row>
    <row r="114" s="11" customFormat="true" ht="15" hidden="false" customHeight="false" outlineLevel="0" collapsed="false">
      <c r="E114" s="171"/>
      <c r="F114" s="172" t="s">
        <v>521</v>
      </c>
      <c r="G114" s="173" t="n">
        <f aca="false">SUMIF($C$101:$C$108,F114,$G$101:$G$108)</f>
        <v>0</v>
      </c>
      <c r="H114" s="174" t="n">
        <f aca="false">(SUMIF($C$101:$C$108,F114,$H$101:$H$108))*(1+VLOOKUP(F114,$A$14:$K$21,6,0))</f>
        <v>0</v>
      </c>
      <c r="I114" s="174" t="n">
        <f aca="false">(SUMIF($C$101:$C$108,F114,$I$101:$I$108))*(1+VLOOKUP(F114,$A$14:$K$21,6,0))</f>
        <v>0</v>
      </c>
      <c r="J114" s="174" t="n">
        <f aca="false">(SUMIF($C$101:$C$108,F114,$J$101:$J$108))*(1+VLOOKUP(F114,$A$14:$K$21,6,0))</f>
        <v>0</v>
      </c>
    </row>
    <row r="115" s="11" customFormat="true" ht="15" hidden="false" customHeight="false" outlineLevel="0" collapsed="false">
      <c r="E115" s="171"/>
      <c r="F115" s="11" t="s">
        <v>522</v>
      </c>
      <c r="G115" s="173" t="n">
        <f aca="false">SUMIF($C$101:$C$108,F115,$G$101:$G$108)</f>
        <v>0</v>
      </c>
      <c r="H115" s="174" t="n">
        <f aca="false">(SUMIF($C$101:$C$108,F115,$H$101:$H$108))*(1+VLOOKUP(F115,$A$14:$K$21,6,0))</f>
        <v>0</v>
      </c>
      <c r="I115" s="174" t="n">
        <f aca="false">(SUMIF($C$101:$C$108,F115,$I$101:$I$108))*(1+VLOOKUP(F115,$A$14:$K$21,6,0))</f>
        <v>0</v>
      </c>
      <c r="J115" s="174" t="n">
        <f aca="false">(SUMIF($C$101:$C$108,F115,$J$101:$J$108))*(1+VLOOKUP(F115,$A$14:$K$21,6,0))</f>
        <v>0</v>
      </c>
    </row>
    <row r="116" s="11" customFormat="true" ht="15" hidden="false" customHeight="false" outlineLevel="0" collapsed="false">
      <c r="E116" s="171"/>
      <c r="F116" s="11" t="s">
        <v>523</v>
      </c>
      <c r="G116" s="173" t="n">
        <f aca="false">SUMIF($C$101:$C$108,F116,$G$101:$G$108)</f>
        <v>0</v>
      </c>
      <c r="H116" s="174" t="n">
        <f aca="false">(SUMIF($C$101:$C$108,F116,$H$101:$H$108))*(1+VLOOKUP(F116,$A$14:$K$21,6,0))</f>
        <v>0</v>
      </c>
      <c r="I116" s="174" t="n">
        <f aca="false">(SUMIF($C$101:$C$108,F116,$I$101:$I$108))*(1+VLOOKUP(F116,$A$14:$K$21,6,0))</f>
        <v>0</v>
      </c>
      <c r="J116" s="174" t="n">
        <f aca="false">(SUMIF($C$101:$C$108,F116,$J$101:$J$108))*(1+VLOOKUP(F116,$A$14:$K$21,6,0))</f>
        <v>0</v>
      </c>
    </row>
    <row r="117" customFormat="false" ht="26.25" hidden="false" customHeight="true" outlineLevel="0" collapsed="false">
      <c r="A117" s="180"/>
      <c r="B117" s="181"/>
      <c r="C117" s="48" t="s">
        <v>538</v>
      </c>
      <c r="D117" s="48"/>
      <c r="E117" s="48"/>
      <c r="F117" s="48"/>
      <c r="G117" s="48"/>
      <c r="H117" s="51" t="n">
        <f aca="false">SUM(H109:H116)+SUM(H75:H82)+SUM(H92:H99)</f>
        <v>0</v>
      </c>
      <c r="I117" s="51" t="n">
        <f aca="false">SUM(I109:I116)+SUM(I75:I82)+SUM(I92:I99)</f>
        <v>0</v>
      </c>
      <c r="J117" s="51" t="n">
        <f aca="false">SUM(J109:J116)+SUM(J75:J82)+SUM(J92:J99)</f>
        <v>0</v>
      </c>
    </row>
    <row r="118" customFormat="false" ht="24" hidden="false" customHeight="true" outlineLevel="0" collapsed="false"/>
    <row r="119" customFormat="false" ht="26.25" hidden="false" customHeight="true" outlineLevel="0" collapsed="false">
      <c r="A119" s="166" t="s">
        <v>539</v>
      </c>
      <c r="B119" s="166" t="s">
        <v>525</v>
      </c>
      <c r="C119" s="166"/>
      <c r="D119" s="166"/>
      <c r="E119" s="166"/>
      <c r="F119" s="166"/>
      <c r="G119" s="166"/>
      <c r="H119" s="166"/>
      <c r="I119" s="166"/>
      <c r="J119" s="166"/>
    </row>
    <row r="120" customFormat="false" ht="26.25" hidden="false" customHeight="true" outlineLevel="0" collapsed="false">
      <c r="A120" s="167" t="s">
        <v>540</v>
      </c>
      <c r="B120" s="167" t="s">
        <v>525</v>
      </c>
      <c r="C120" s="167"/>
      <c r="D120" s="167"/>
      <c r="E120" s="167"/>
      <c r="F120" s="167"/>
      <c r="G120" s="167"/>
      <c r="H120" s="167"/>
      <c r="I120" s="167"/>
      <c r="J120" s="167"/>
    </row>
    <row r="121" customFormat="false" ht="41.25" hidden="false" customHeight="true" outlineLevel="0" collapsed="false">
      <c r="A121" s="28" t="s">
        <v>12</v>
      </c>
      <c r="B121" s="28" t="s">
        <v>13</v>
      </c>
      <c r="C121" s="28" t="s">
        <v>14</v>
      </c>
      <c r="D121" s="28"/>
      <c r="E121" s="28" t="s">
        <v>15</v>
      </c>
      <c r="F121" s="28" t="s">
        <v>16</v>
      </c>
      <c r="G121" s="28" t="s">
        <v>17</v>
      </c>
      <c r="H121" s="145" t="s">
        <v>18</v>
      </c>
      <c r="I121" s="28" t="s">
        <v>19</v>
      </c>
      <c r="J121" s="145" t="s">
        <v>20</v>
      </c>
    </row>
    <row r="122" customFormat="false" ht="14.25" hidden="false" customHeight="true" outlineLevel="0" collapsed="false">
      <c r="A122" s="39" t="s">
        <v>90</v>
      </c>
      <c r="B122" s="39" t="s">
        <v>541</v>
      </c>
      <c r="C122" s="168" t="s">
        <v>516</v>
      </c>
      <c r="D122" s="168"/>
      <c r="E122" s="42" t="s">
        <v>87</v>
      </c>
      <c r="F122" s="169" t="n">
        <f aca="false">VLOOKUP(A122,'PRESTATION 2'!A:K,6,0)</f>
        <v>0</v>
      </c>
      <c r="G122" s="170" t="s">
        <v>528</v>
      </c>
      <c r="H122" s="178" t="n">
        <f aca="false">$F$122*G122</f>
        <v>0</v>
      </c>
      <c r="I122" s="178" t="n">
        <f aca="false">H122*VLOOKUP(C122,$A$14:$K$21,3,0)</f>
        <v>0</v>
      </c>
      <c r="J122" s="178" t="n">
        <f aca="false">H122*(1+VLOOKUP(C122,$A$14:$K$21,3,0))</f>
        <v>0</v>
      </c>
    </row>
    <row r="123" customFormat="false" ht="15" hidden="false" customHeight="false" outlineLevel="0" collapsed="false">
      <c r="A123" s="39"/>
      <c r="B123" s="39"/>
      <c r="C123" s="168" t="s">
        <v>517</v>
      </c>
      <c r="D123" s="168"/>
      <c r="E123" s="42"/>
      <c r="F123" s="169" t="e">
        <f aca="false">VLOOKUP(A123,'PRESTATION 2'!A:K,6,0)</f>
        <v>#N/A</v>
      </c>
      <c r="G123" s="170" t="s">
        <v>528</v>
      </c>
      <c r="H123" s="178" t="n">
        <f aca="false">$F$122*G123</f>
        <v>0</v>
      </c>
      <c r="I123" s="178" t="n">
        <f aca="false">H123*VLOOKUP(C123,$A$14:$K$21,3,0)</f>
        <v>0</v>
      </c>
      <c r="J123" s="178" t="n">
        <f aca="false">H123*(1+VLOOKUP(C123,$A$14:$K$21,3,0))</f>
        <v>0</v>
      </c>
    </row>
    <row r="124" customFormat="false" ht="15" hidden="false" customHeight="false" outlineLevel="0" collapsed="false">
      <c r="A124" s="39"/>
      <c r="B124" s="39"/>
      <c r="C124" s="168" t="s">
        <v>518</v>
      </c>
      <c r="D124" s="168"/>
      <c r="E124" s="42"/>
      <c r="F124" s="169" t="e">
        <f aca="false">VLOOKUP(A124,'PRESTATION 2'!A:K,6,0)</f>
        <v>#N/A</v>
      </c>
      <c r="G124" s="170" t="s">
        <v>528</v>
      </c>
      <c r="H124" s="178" t="n">
        <f aca="false">$F$122*G124</f>
        <v>0</v>
      </c>
      <c r="I124" s="178" t="n">
        <f aca="false">H124*VLOOKUP(C124,$A$14:$K$21,3,0)</f>
        <v>0</v>
      </c>
      <c r="J124" s="178" t="n">
        <f aca="false">H124*(1+VLOOKUP(C124,$A$14:$K$21,3,0))</f>
        <v>0</v>
      </c>
    </row>
    <row r="125" customFormat="false" ht="15" hidden="false" customHeight="false" outlineLevel="0" collapsed="false">
      <c r="A125" s="39"/>
      <c r="B125" s="39"/>
      <c r="C125" s="168" t="s">
        <v>519</v>
      </c>
      <c r="D125" s="168"/>
      <c r="E125" s="42"/>
      <c r="F125" s="169" t="e">
        <f aca="false">VLOOKUP(A125,'PRESTATION 2'!A:K,6,0)</f>
        <v>#N/A</v>
      </c>
      <c r="G125" s="170" t="s">
        <v>528</v>
      </c>
      <c r="H125" s="178" t="n">
        <f aca="false">$F$122*G125</f>
        <v>0</v>
      </c>
      <c r="I125" s="178" t="n">
        <f aca="false">H125*VLOOKUP(C125,$A$14:$K$21,3,0)</f>
        <v>0</v>
      </c>
      <c r="J125" s="178" t="n">
        <f aca="false">H125*(1+VLOOKUP(C125,$A$14:$K$21,3,0))</f>
        <v>0</v>
      </c>
    </row>
    <row r="126" customFormat="false" ht="15" hidden="false" customHeight="false" outlineLevel="0" collapsed="false">
      <c r="A126" s="39"/>
      <c r="B126" s="39"/>
      <c r="C126" s="168" t="s">
        <v>520</v>
      </c>
      <c r="D126" s="168"/>
      <c r="E126" s="42"/>
      <c r="F126" s="169" t="e">
        <f aca="false">VLOOKUP(A126,'PRESTATION 2'!A:K,6,0)</f>
        <v>#N/A</v>
      </c>
      <c r="G126" s="170" t="s">
        <v>528</v>
      </c>
      <c r="H126" s="178" t="n">
        <f aca="false">$F$122*G126</f>
        <v>0</v>
      </c>
      <c r="I126" s="178" t="n">
        <f aca="false">H126*VLOOKUP(C126,$A$14:$K$21,3,0)</f>
        <v>0</v>
      </c>
      <c r="J126" s="178" t="n">
        <f aca="false">H126*(1+VLOOKUP(C126,$A$14:$K$21,3,0))</f>
        <v>0</v>
      </c>
    </row>
    <row r="127" customFormat="false" ht="15" hidden="false" customHeight="false" outlineLevel="0" collapsed="false">
      <c r="A127" s="39"/>
      <c r="B127" s="39"/>
      <c r="C127" s="168" t="s">
        <v>521</v>
      </c>
      <c r="D127" s="168"/>
      <c r="E127" s="42"/>
      <c r="F127" s="169" t="e">
        <f aca="false">VLOOKUP(A127,'PRESTATION 2'!A:K,6,0)</f>
        <v>#N/A</v>
      </c>
      <c r="G127" s="170" t="s">
        <v>528</v>
      </c>
      <c r="H127" s="178" t="n">
        <f aca="false">$F$122*G127</f>
        <v>0</v>
      </c>
      <c r="I127" s="178" t="n">
        <f aca="false">H127*VLOOKUP(C127,$A$14:$K$21,3,0)</f>
        <v>0</v>
      </c>
      <c r="J127" s="178" t="n">
        <f aca="false">H127*(1+VLOOKUP(C127,$A$14:$K$21,3,0))</f>
        <v>0</v>
      </c>
    </row>
    <row r="128" customFormat="false" ht="15" hidden="false" customHeight="false" outlineLevel="0" collapsed="false">
      <c r="A128" s="39"/>
      <c r="B128" s="39"/>
      <c r="C128" s="177" t="s">
        <v>522</v>
      </c>
      <c r="D128" s="177"/>
      <c r="E128" s="42"/>
      <c r="F128" s="169"/>
      <c r="G128" s="170" t="s">
        <v>528</v>
      </c>
      <c r="H128" s="178" t="n">
        <f aca="false">$F$122*G128</f>
        <v>0</v>
      </c>
      <c r="I128" s="178" t="n">
        <f aca="false">H128*VLOOKUP(C128,$A$14:$K$21,3,0)</f>
        <v>0</v>
      </c>
      <c r="J128" s="178" t="n">
        <f aca="false">H128*(1+VLOOKUP(C128,$A$14:$K$21,3,0))</f>
        <v>0</v>
      </c>
    </row>
    <row r="129" customFormat="false" ht="15" hidden="false" customHeight="false" outlineLevel="0" collapsed="false">
      <c r="A129" s="39"/>
      <c r="B129" s="39"/>
      <c r="C129" s="177" t="s">
        <v>523</v>
      </c>
      <c r="D129" s="177"/>
      <c r="E129" s="42"/>
      <c r="F129" s="169" t="e">
        <f aca="false">VLOOKUP(A129,'PRESTATION 2'!A:K,6,0)</f>
        <v>#N/A</v>
      </c>
      <c r="G129" s="170" t="s">
        <v>528</v>
      </c>
      <c r="H129" s="178" t="n">
        <f aca="false">$F$122*G129</f>
        <v>0</v>
      </c>
      <c r="I129" s="178" t="n">
        <f aca="false">H129*VLOOKUP(C129,$A$14:$K$21,3,0)</f>
        <v>0</v>
      </c>
      <c r="J129" s="178" t="n">
        <f aca="false">H129*(1+VLOOKUP(C129,$A$14:$K$21,3,0))</f>
        <v>0</v>
      </c>
    </row>
    <row r="130" customFormat="false" ht="14.25" hidden="false" customHeight="true" outlineLevel="0" collapsed="false">
      <c r="A130" s="39" t="s">
        <v>130</v>
      </c>
      <c r="B130" s="39" t="s">
        <v>131</v>
      </c>
      <c r="C130" s="168" t="s">
        <v>516</v>
      </c>
      <c r="D130" s="168"/>
      <c r="E130" s="42" t="s">
        <v>87</v>
      </c>
      <c r="F130" s="169" t="n">
        <f aca="false">VLOOKUP(A130,'PRESTATION 2'!A:K,6,0)</f>
        <v>0</v>
      </c>
      <c r="G130" s="170" t="s">
        <v>528</v>
      </c>
      <c r="H130" s="44" t="n">
        <f aca="false">$F$130*G130</f>
        <v>0</v>
      </c>
      <c r="I130" s="178" t="n">
        <f aca="false">H130*VLOOKUP(C130,$A$14:$K$21,3,0)</f>
        <v>0</v>
      </c>
      <c r="J130" s="178" t="n">
        <f aca="false">H130*(1+VLOOKUP(C130,$A$14:$K$21,3,0))</f>
        <v>0</v>
      </c>
    </row>
    <row r="131" customFormat="false" ht="15" hidden="false" customHeight="false" outlineLevel="0" collapsed="false">
      <c r="A131" s="39"/>
      <c r="B131" s="39"/>
      <c r="C131" s="168" t="s">
        <v>517</v>
      </c>
      <c r="D131" s="168"/>
      <c r="E131" s="42"/>
      <c r="F131" s="169" t="e">
        <f aca="false">VLOOKUP(A131,'PRESTATION 2'!A:K,6,0)</f>
        <v>#N/A</v>
      </c>
      <c r="G131" s="170" t="s">
        <v>528</v>
      </c>
      <c r="H131" s="44" t="n">
        <f aca="false">$F$130*G131</f>
        <v>0</v>
      </c>
      <c r="I131" s="178" t="n">
        <f aca="false">H131*VLOOKUP(C131,$A$14:$K$21,3,0)</f>
        <v>0</v>
      </c>
      <c r="J131" s="178" t="n">
        <f aca="false">H131*(1+VLOOKUP(C131,$A$14:$K$21,3,0))</f>
        <v>0</v>
      </c>
    </row>
    <row r="132" customFormat="false" ht="15" hidden="false" customHeight="false" outlineLevel="0" collapsed="false">
      <c r="A132" s="39"/>
      <c r="B132" s="39"/>
      <c r="C132" s="168" t="s">
        <v>518</v>
      </c>
      <c r="D132" s="168"/>
      <c r="E132" s="42"/>
      <c r="F132" s="169" t="e">
        <f aca="false">VLOOKUP(A132,'PRESTATION 2'!A:K,6,0)</f>
        <v>#N/A</v>
      </c>
      <c r="G132" s="170" t="s">
        <v>528</v>
      </c>
      <c r="H132" s="44" t="n">
        <f aca="false">$F$130*G132</f>
        <v>0</v>
      </c>
      <c r="I132" s="178" t="n">
        <f aca="false">H132*VLOOKUP(C132,$A$14:$K$21,3,0)</f>
        <v>0</v>
      </c>
      <c r="J132" s="178" t="n">
        <f aca="false">H132*(1+VLOOKUP(C132,$A$14:$K$21,3,0))</f>
        <v>0</v>
      </c>
    </row>
    <row r="133" customFormat="false" ht="15" hidden="false" customHeight="false" outlineLevel="0" collapsed="false">
      <c r="A133" s="39"/>
      <c r="B133" s="39"/>
      <c r="C133" s="168" t="s">
        <v>519</v>
      </c>
      <c r="D133" s="168"/>
      <c r="E133" s="42"/>
      <c r="F133" s="169" t="e">
        <f aca="false">VLOOKUP(A133,'PRESTATION 2'!A:K,6,0)</f>
        <v>#N/A</v>
      </c>
      <c r="G133" s="170" t="s">
        <v>528</v>
      </c>
      <c r="H133" s="44" t="n">
        <f aca="false">$F$130*G133</f>
        <v>0</v>
      </c>
      <c r="I133" s="178" t="n">
        <f aca="false">H133*VLOOKUP(C133,$A$14:$K$21,3,0)</f>
        <v>0</v>
      </c>
      <c r="J133" s="178" t="n">
        <f aca="false">H133*(1+VLOOKUP(C133,$A$14:$K$21,3,0))</f>
        <v>0</v>
      </c>
    </row>
    <row r="134" customFormat="false" ht="15" hidden="false" customHeight="false" outlineLevel="0" collapsed="false">
      <c r="A134" s="39"/>
      <c r="B134" s="39"/>
      <c r="C134" s="168" t="s">
        <v>520</v>
      </c>
      <c r="D134" s="168"/>
      <c r="E134" s="42"/>
      <c r="F134" s="169" t="e">
        <f aca="false">VLOOKUP(A134,'PRESTATION 2'!A:K,6,0)</f>
        <v>#N/A</v>
      </c>
      <c r="G134" s="170" t="s">
        <v>528</v>
      </c>
      <c r="H134" s="44" t="n">
        <f aca="false">$F$130*G134</f>
        <v>0</v>
      </c>
      <c r="I134" s="178" t="n">
        <f aca="false">H134*VLOOKUP(C134,$A$14:$K$21,3,0)</f>
        <v>0</v>
      </c>
      <c r="J134" s="178" t="n">
        <f aca="false">H134*(1+VLOOKUP(C134,$A$14:$K$21,3,0))</f>
        <v>0</v>
      </c>
    </row>
    <row r="135" customFormat="false" ht="15" hidden="false" customHeight="false" outlineLevel="0" collapsed="false">
      <c r="A135" s="39"/>
      <c r="B135" s="39"/>
      <c r="C135" s="168" t="s">
        <v>521</v>
      </c>
      <c r="D135" s="168"/>
      <c r="E135" s="42"/>
      <c r="F135" s="169" t="e">
        <f aca="false">VLOOKUP(A135,'PRESTATION 2'!A:K,6,0)</f>
        <v>#N/A</v>
      </c>
      <c r="G135" s="170" t="s">
        <v>528</v>
      </c>
      <c r="H135" s="44" t="n">
        <f aca="false">$F$130*G135</f>
        <v>0</v>
      </c>
      <c r="I135" s="178" t="n">
        <f aca="false">H135*VLOOKUP(C135,$A$14:$K$21,3,0)</f>
        <v>0</v>
      </c>
      <c r="J135" s="178" t="n">
        <f aca="false">H135*(1+VLOOKUP(C135,$A$14:$K$21,3,0))</f>
        <v>0</v>
      </c>
    </row>
    <row r="136" customFormat="false" ht="15" hidden="false" customHeight="false" outlineLevel="0" collapsed="false">
      <c r="A136" s="39"/>
      <c r="B136" s="39"/>
      <c r="C136" s="177" t="s">
        <v>522</v>
      </c>
      <c r="D136" s="177"/>
      <c r="E136" s="42"/>
      <c r="F136" s="169"/>
      <c r="G136" s="170" t="s">
        <v>528</v>
      </c>
      <c r="H136" s="44" t="n">
        <f aca="false">$F$130*G136</f>
        <v>0</v>
      </c>
      <c r="I136" s="178" t="n">
        <f aca="false">H136*VLOOKUP(C136,$A$14:$K$21,3,0)</f>
        <v>0</v>
      </c>
      <c r="J136" s="178" t="n">
        <f aca="false">H136*(1+VLOOKUP(C136,$A$14:$K$21,3,0))</f>
        <v>0</v>
      </c>
    </row>
    <row r="137" customFormat="false" ht="15" hidden="false" customHeight="false" outlineLevel="0" collapsed="false">
      <c r="A137" s="39"/>
      <c r="B137" s="39"/>
      <c r="C137" s="177" t="s">
        <v>523</v>
      </c>
      <c r="D137" s="177"/>
      <c r="E137" s="42"/>
      <c r="F137" s="169" t="e">
        <f aca="false">VLOOKUP(A137,'PRESTATION 2'!A:K,6,0)</f>
        <v>#N/A</v>
      </c>
      <c r="G137" s="170" t="s">
        <v>528</v>
      </c>
      <c r="H137" s="44" t="n">
        <f aca="false">$F$130*G137</f>
        <v>0</v>
      </c>
      <c r="I137" s="178" t="n">
        <f aca="false">H137*VLOOKUP(C137,$A$14:$K$21,3,0)</f>
        <v>0</v>
      </c>
      <c r="J137" s="178" t="n">
        <f aca="false">H137*(1+VLOOKUP(C137,$A$14:$K$21,3,0))</f>
        <v>0</v>
      </c>
    </row>
    <row r="138" customFormat="false" ht="14.25" hidden="false" customHeight="true" outlineLevel="0" collapsed="false">
      <c r="A138" s="100" t="s">
        <v>132</v>
      </c>
      <c r="B138" s="126" t="s">
        <v>133</v>
      </c>
      <c r="C138" s="168" t="s">
        <v>516</v>
      </c>
      <c r="D138" s="168"/>
      <c r="E138" s="42" t="s">
        <v>87</v>
      </c>
      <c r="F138" s="169" t="n">
        <f aca="false">VLOOKUP(A138,'PRESTATION 2'!A:K,6,0)</f>
        <v>0</v>
      </c>
      <c r="G138" s="170" t="s">
        <v>529</v>
      </c>
      <c r="H138" s="44" t="n">
        <f aca="false">$F$138*G138</f>
        <v>0</v>
      </c>
      <c r="I138" s="178" t="n">
        <f aca="false">H138*VLOOKUP(C138,$A$14:$K$21,3,0)</f>
        <v>0</v>
      </c>
      <c r="J138" s="178" t="n">
        <f aca="false">H138*(1+VLOOKUP(C138,$A$14:$K$21,3,0))</f>
        <v>0</v>
      </c>
    </row>
    <row r="139" customFormat="false" ht="15" hidden="false" customHeight="false" outlineLevel="0" collapsed="false">
      <c r="A139" s="100"/>
      <c r="B139" s="100"/>
      <c r="C139" s="168" t="s">
        <v>517</v>
      </c>
      <c r="D139" s="168"/>
      <c r="E139" s="42"/>
      <c r="F139" s="169" t="e">
        <f aca="false">VLOOKUP(A139,'PRESTATION 2'!A:K,6,0)</f>
        <v>#N/A</v>
      </c>
      <c r="G139" s="170" t="s">
        <v>529</v>
      </c>
      <c r="H139" s="44" t="n">
        <f aca="false">$F$138*G139</f>
        <v>0</v>
      </c>
      <c r="I139" s="178" t="n">
        <f aca="false">H139*VLOOKUP(C139,$A$14:$K$21,3,0)</f>
        <v>0</v>
      </c>
      <c r="J139" s="178" t="n">
        <f aca="false">H139*(1+VLOOKUP(C139,$A$14:$K$21,3,0))</f>
        <v>0</v>
      </c>
    </row>
    <row r="140" customFormat="false" ht="15" hidden="false" customHeight="false" outlineLevel="0" collapsed="false">
      <c r="A140" s="100"/>
      <c r="B140" s="100"/>
      <c r="C140" s="168" t="s">
        <v>518</v>
      </c>
      <c r="D140" s="168"/>
      <c r="E140" s="42"/>
      <c r="F140" s="169" t="e">
        <f aca="false">VLOOKUP(A140,'PRESTATION 2'!A:K,6,0)</f>
        <v>#N/A</v>
      </c>
      <c r="G140" s="170" t="s">
        <v>529</v>
      </c>
      <c r="H140" s="44" t="n">
        <f aca="false">$F$138*G140</f>
        <v>0</v>
      </c>
      <c r="I140" s="178" t="n">
        <f aca="false">H140*VLOOKUP(C140,$A$14:$K$21,3,0)</f>
        <v>0</v>
      </c>
      <c r="J140" s="178" t="n">
        <f aca="false">H140*(1+VLOOKUP(C140,$A$14:$K$21,3,0))</f>
        <v>0</v>
      </c>
    </row>
    <row r="141" customFormat="false" ht="15" hidden="false" customHeight="false" outlineLevel="0" collapsed="false">
      <c r="A141" s="100"/>
      <c r="B141" s="100"/>
      <c r="C141" s="168" t="s">
        <v>519</v>
      </c>
      <c r="D141" s="168"/>
      <c r="E141" s="42"/>
      <c r="F141" s="169" t="e">
        <f aca="false">VLOOKUP(A141,'PRESTATION 2'!A:K,6,0)</f>
        <v>#N/A</v>
      </c>
      <c r="G141" s="170" t="s">
        <v>529</v>
      </c>
      <c r="H141" s="44" t="n">
        <f aca="false">$F$138*G141</f>
        <v>0</v>
      </c>
      <c r="I141" s="178" t="n">
        <f aca="false">H141*VLOOKUP(C141,$A$14:$K$21,3,0)</f>
        <v>0</v>
      </c>
      <c r="J141" s="178" t="n">
        <f aca="false">H141*(1+VLOOKUP(C141,$A$14:$K$21,3,0))</f>
        <v>0</v>
      </c>
    </row>
    <row r="142" customFormat="false" ht="15" hidden="false" customHeight="false" outlineLevel="0" collapsed="false">
      <c r="A142" s="100"/>
      <c r="B142" s="100"/>
      <c r="C142" s="168" t="s">
        <v>520</v>
      </c>
      <c r="D142" s="168"/>
      <c r="E142" s="42"/>
      <c r="F142" s="169" t="e">
        <f aca="false">VLOOKUP(A142,'PRESTATION 2'!A:K,6,0)</f>
        <v>#N/A</v>
      </c>
      <c r="G142" s="170" t="s">
        <v>529</v>
      </c>
      <c r="H142" s="44" t="n">
        <f aca="false">$F$138*G142</f>
        <v>0</v>
      </c>
      <c r="I142" s="178" t="n">
        <f aca="false">H142*VLOOKUP(C142,$A$14:$K$21,3,0)</f>
        <v>0</v>
      </c>
      <c r="J142" s="178" t="n">
        <f aca="false">H142*(1+VLOOKUP(C142,$A$14:$K$21,3,0))</f>
        <v>0</v>
      </c>
    </row>
    <row r="143" customFormat="false" ht="15" hidden="false" customHeight="false" outlineLevel="0" collapsed="false">
      <c r="A143" s="100"/>
      <c r="B143" s="100"/>
      <c r="C143" s="168" t="s">
        <v>521</v>
      </c>
      <c r="D143" s="168"/>
      <c r="E143" s="42"/>
      <c r="F143" s="169" t="e">
        <f aca="false">VLOOKUP(A143,'PRESTATION 2'!A:K,6,0)</f>
        <v>#N/A</v>
      </c>
      <c r="G143" s="170" t="s">
        <v>529</v>
      </c>
      <c r="H143" s="44" t="n">
        <f aca="false">$F$138*G143</f>
        <v>0</v>
      </c>
      <c r="I143" s="178" t="n">
        <f aca="false">H143*VLOOKUP(C143,$A$14:$K$21,3,0)</f>
        <v>0</v>
      </c>
      <c r="J143" s="178" t="n">
        <f aca="false">H143*(1+VLOOKUP(C143,$A$14:$K$21,3,0))</f>
        <v>0</v>
      </c>
    </row>
    <row r="144" customFormat="false" ht="15" hidden="false" customHeight="false" outlineLevel="0" collapsed="false">
      <c r="A144" s="100"/>
      <c r="B144" s="100"/>
      <c r="C144" s="177" t="s">
        <v>522</v>
      </c>
      <c r="D144" s="177"/>
      <c r="E144" s="42"/>
      <c r="F144" s="169"/>
      <c r="G144" s="170" t="s">
        <v>529</v>
      </c>
      <c r="H144" s="44" t="n">
        <f aca="false">$F$138*G144</f>
        <v>0</v>
      </c>
      <c r="I144" s="178" t="n">
        <f aca="false">H144*VLOOKUP(C144,$A$14:$K$21,3,0)</f>
        <v>0</v>
      </c>
      <c r="J144" s="178" t="n">
        <f aca="false">H144*(1+VLOOKUP(C144,$A$14:$K$21,3,0))</f>
        <v>0</v>
      </c>
    </row>
    <row r="145" customFormat="false" ht="15" hidden="false" customHeight="false" outlineLevel="0" collapsed="false">
      <c r="A145" s="100"/>
      <c r="B145" s="100"/>
      <c r="C145" s="177" t="s">
        <v>523</v>
      </c>
      <c r="D145" s="177"/>
      <c r="E145" s="42"/>
      <c r="F145" s="169" t="e">
        <f aca="false">VLOOKUP(A145,'PRESTATION 2'!A:K,6,0)</f>
        <v>#N/A</v>
      </c>
      <c r="G145" s="170" t="s">
        <v>529</v>
      </c>
      <c r="H145" s="44" t="n">
        <f aca="false">$F$138*G145</f>
        <v>0</v>
      </c>
      <c r="I145" s="178" t="n">
        <f aca="false">H145*VLOOKUP(C145,$A$14:$K$21,3,0)</f>
        <v>0</v>
      </c>
      <c r="J145" s="178" t="n">
        <f aca="false">H145*(1+VLOOKUP(C145,$A$14:$K$21,3,0))</f>
        <v>0</v>
      </c>
    </row>
    <row r="146" customFormat="false" ht="14.25" hidden="false" customHeight="true" outlineLevel="0" collapsed="false">
      <c r="A146" s="39" t="s">
        <v>146</v>
      </c>
      <c r="B146" s="39" t="s">
        <v>147</v>
      </c>
      <c r="C146" s="168" t="s">
        <v>516</v>
      </c>
      <c r="D146" s="168"/>
      <c r="E146" s="42" t="s">
        <v>87</v>
      </c>
      <c r="F146" s="169" t="n">
        <f aca="false">VLOOKUP(A146,'PRESTATION 2'!A:K,6,0)</f>
        <v>0</v>
      </c>
      <c r="G146" s="170" t="s">
        <v>528</v>
      </c>
      <c r="H146" s="44" t="n">
        <f aca="false">$F$146*G146</f>
        <v>0</v>
      </c>
      <c r="I146" s="178" t="n">
        <f aca="false">H146*VLOOKUP(C146,$A$14:$K$21,3,0)</f>
        <v>0</v>
      </c>
      <c r="J146" s="178" t="n">
        <f aca="false">H146*(1+VLOOKUP(C146,$A$14:$K$21,3,0))</f>
        <v>0</v>
      </c>
    </row>
    <row r="147" customFormat="false" ht="15" hidden="false" customHeight="false" outlineLevel="0" collapsed="false">
      <c r="A147" s="39"/>
      <c r="B147" s="39"/>
      <c r="C147" s="168" t="s">
        <v>517</v>
      </c>
      <c r="D147" s="168"/>
      <c r="E147" s="42"/>
      <c r="F147" s="169" t="e">
        <f aca="false">VLOOKUP(A147,'PRESTATION 2'!A:K,6,0)</f>
        <v>#N/A</v>
      </c>
      <c r="G147" s="170" t="s">
        <v>528</v>
      </c>
      <c r="H147" s="44" t="n">
        <f aca="false">$F$146*G147</f>
        <v>0</v>
      </c>
      <c r="I147" s="178" t="n">
        <f aca="false">H147*VLOOKUP(C147,$A$14:$K$21,3,0)</f>
        <v>0</v>
      </c>
      <c r="J147" s="178" t="n">
        <f aca="false">H147*(1+VLOOKUP(C147,$A$14:$K$21,3,0))</f>
        <v>0</v>
      </c>
    </row>
    <row r="148" customFormat="false" ht="15" hidden="false" customHeight="false" outlineLevel="0" collapsed="false">
      <c r="A148" s="39"/>
      <c r="B148" s="39"/>
      <c r="C148" s="168" t="s">
        <v>518</v>
      </c>
      <c r="D148" s="168"/>
      <c r="E148" s="42"/>
      <c r="F148" s="169" t="e">
        <f aca="false">VLOOKUP(A148,'PRESTATION 2'!A:K,6,0)</f>
        <v>#N/A</v>
      </c>
      <c r="G148" s="170" t="s">
        <v>528</v>
      </c>
      <c r="H148" s="44" t="n">
        <f aca="false">$F$146*G148</f>
        <v>0</v>
      </c>
      <c r="I148" s="178" t="n">
        <f aca="false">H148*VLOOKUP(C148,$A$14:$K$21,3,0)</f>
        <v>0</v>
      </c>
      <c r="J148" s="178" t="n">
        <f aca="false">H148*(1+VLOOKUP(C148,$A$14:$K$21,3,0))</f>
        <v>0</v>
      </c>
    </row>
    <row r="149" customFormat="false" ht="15" hidden="false" customHeight="false" outlineLevel="0" collapsed="false">
      <c r="A149" s="39"/>
      <c r="B149" s="39"/>
      <c r="C149" s="168" t="s">
        <v>519</v>
      </c>
      <c r="D149" s="168"/>
      <c r="E149" s="42"/>
      <c r="F149" s="169" t="e">
        <f aca="false">VLOOKUP(A149,'PRESTATION 2'!A:K,6,0)</f>
        <v>#N/A</v>
      </c>
      <c r="G149" s="170" t="s">
        <v>528</v>
      </c>
      <c r="H149" s="44" t="n">
        <f aca="false">$F$146*G149</f>
        <v>0</v>
      </c>
      <c r="I149" s="178" t="n">
        <f aca="false">H149*VLOOKUP(C149,$A$14:$K$21,3,0)</f>
        <v>0</v>
      </c>
      <c r="J149" s="178" t="n">
        <f aca="false">H149*(1+VLOOKUP(C149,$A$14:$K$21,3,0))</f>
        <v>0</v>
      </c>
    </row>
    <row r="150" customFormat="false" ht="15" hidden="false" customHeight="false" outlineLevel="0" collapsed="false">
      <c r="A150" s="39"/>
      <c r="B150" s="39"/>
      <c r="C150" s="168" t="s">
        <v>520</v>
      </c>
      <c r="D150" s="168"/>
      <c r="E150" s="42"/>
      <c r="F150" s="169" t="e">
        <f aca="false">VLOOKUP(A150,'PRESTATION 2'!A:K,6,0)</f>
        <v>#N/A</v>
      </c>
      <c r="G150" s="170" t="s">
        <v>528</v>
      </c>
      <c r="H150" s="44" t="n">
        <f aca="false">$F$146*G150</f>
        <v>0</v>
      </c>
      <c r="I150" s="178" t="n">
        <f aca="false">H150*VLOOKUP(C150,$A$14:$K$21,3,0)</f>
        <v>0</v>
      </c>
      <c r="J150" s="178" t="n">
        <f aca="false">H150*(1+VLOOKUP(C150,$A$14:$K$21,3,0))</f>
        <v>0</v>
      </c>
    </row>
    <row r="151" customFormat="false" ht="15" hidden="false" customHeight="false" outlineLevel="0" collapsed="false">
      <c r="A151" s="39"/>
      <c r="B151" s="39"/>
      <c r="C151" s="168" t="s">
        <v>521</v>
      </c>
      <c r="D151" s="168"/>
      <c r="E151" s="42"/>
      <c r="F151" s="169" t="e">
        <f aca="false">VLOOKUP(A151,'PRESTATION 2'!A:K,6,0)</f>
        <v>#N/A</v>
      </c>
      <c r="G151" s="170" t="s">
        <v>528</v>
      </c>
      <c r="H151" s="44" t="n">
        <f aca="false">$F$146*G151</f>
        <v>0</v>
      </c>
      <c r="I151" s="178" t="n">
        <f aca="false">H151*VLOOKUP(C151,$A$14:$K$21,3,0)</f>
        <v>0</v>
      </c>
      <c r="J151" s="178" t="n">
        <f aca="false">H151*(1+VLOOKUP(C151,$A$14:$K$21,3,0))</f>
        <v>0</v>
      </c>
    </row>
    <row r="152" customFormat="false" ht="15" hidden="false" customHeight="false" outlineLevel="0" collapsed="false">
      <c r="A152" s="39"/>
      <c r="B152" s="39"/>
      <c r="C152" s="177" t="s">
        <v>522</v>
      </c>
      <c r="D152" s="177"/>
      <c r="E152" s="42"/>
      <c r="F152" s="169"/>
      <c r="G152" s="170" t="s">
        <v>528</v>
      </c>
      <c r="H152" s="44" t="n">
        <f aca="false">$F$146*G152</f>
        <v>0</v>
      </c>
      <c r="I152" s="178" t="n">
        <f aca="false">H152*VLOOKUP(C152,$A$14:$K$21,3,0)</f>
        <v>0</v>
      </c>
      <c r="J152" s="178" t="n">
        <f aca="false">H152*(1+VLOOKUP(C152,$A$14:$K$21,3,0))</f>
        <v>0</v>
      </c>
    </row>
    <row r="153" customFormat="false" ht="15" hidden="false" customHeight="false" outlineLevel="0" collapsed="false">
      <c r="A153" s="39"/>
      <c r="B153" s="39"/>
      <c r="C153" s="177" t="s">
        <v>523</v>
      </c>
      <c r="D153" s="177"/>
      <c r="E153" s="42"/>
      <c r="F153" s="169" t="e">
        <f aca="false">VLOOKUP(A153,'PRESTATION 2'!A:K,6,0)</f>
        <v>#N/A</v>
      </c>
      <c r="G153" s="170" t="s">
        <v>528</v>
      </c>
      <c r="H153" s="44" t="n">
        <f aca="false">$F$146*G153</f>
        <v>0</v>
      </c>
      <c r="I153" s="178" t="n">
        <f aca="false">H153*VLOOKUP(C153,$A$14:$K$21,3,0)</f>
        <v>0</v>
      </c>
      <c r="J153" s="178" t="n">
        <f aca="false">H153*(1+VLOOKUP(C153,$A$14:$K$21,3,0))</f>
        <v>0</v>
      </c>
    </row>
    <row r="154" customFormat="false" ht="14.25" hidden="false" customHeight="true" outlineLevel="0" collapsed="false">
      <c r="A154" s="100" t="s">
        <v>148</v>
      </c>
      <c r="B154" s="126" t="s">
        <v>149</v>
      </c>
      <c r="C154" s="168" t="s">
        <v>516</v>
      </c>
      <c r="D154" s="168"/>
      <c r="E154" s="42" t="s">
        <v>152</v>
      </c>
      <c r="F154" s="169" t="n">
        <f aca="false">VLOOKUP(A154,'PRESTATION 2'!A:K,6,0)</f>
        <v>0</v>
      </c>
      <c r="G154" s="170" t="s">
        <v>529</v>
      </c>
      <c r="H154" s="44" t="n">
        <f aca="false">$F$154*G154</f>
        <v>0</v>
      </c>
      <c r="I154" s="178" t="n">
        <f aca="false">H154*VLOOKUP(C154,$A$14:$K$21,3,0)</f>
        <v>0</v>
      </c>
      <c r="J154" s="178" t="n">
        <f aca="false">H154*(1+VLOOKUP(C154,$A$14:$K$21,3,0))</f>
        <v>0</v>
      </c>
    </row>
    <row r="155" customFormat="false" ht="15" hidden="false" customHeight="false" outlineLevel="0" collapsed="false">
      <c r="A155" s="100"/>
      <c r="B155" s="100"/>
      <c r="C155" s="168" t="s">
        <v>517</v>
      </c>
      <c r="D155" s="168"/>
      <c r="E155" s="42"/>
      <c r="F155" s="169" t="e">
        <f aca="false">VLOOKUP(A155,'PRESTATION 2'!A:K,6,0)</f>
        <v>#N/A</v>
      </c>
      <c r="G155" s="170" t="s">
        <v>529</v>
      </c>
      <c r="H155" s="44" t="n">
        <f aca="false">$F$154*G155</f>
        <v>0</v>
      </c>
      <c r="I155" s="178" t="n">
        <f aca="false">H155*VLOOKUP(C155,$A$14:$K$21,3,0)</f>
        <v>0</v>
      </c>
      <c r="J155" s="178" t="n">
        <f aca="false">H155*(1+VLOOKUP(C155,$A$14:$K$21,3,0))</f>
        <v>0</v>
      </c>
    </row>
    <row r="156" customFormat="false" ht="15" hidden="false" customHeight="false" outlineLevel="0" collapsed="false">
      <c r="A156" s="100"/>
      <c r="B156" s="100"/>
      <c r="C156" s="168" t="s">
        <v>518</v>
      </c>
      <c r="D156" s="168"/>
      <c r="E156" s="42"/>
      <c r="F156" s="169" t="e">
        <f aca="false">VLOOKUP(A156,'PRESTATION 2'!A:K,6,0)</f>
        <v>#N/A</v>
      </c>
      <c r="G156" s="170" t="s">
        <v>529</v>
      </c>
      <c r="H156" s="44" t="n">
        <f aca="false">$F$154*G156</f>
        <v>0</v>
      </c>
      <c r="I156" s="178" t="n">
        <f aca="false">H156*VLOOKUP(C156,$A$14:$K$21,3,0)</f>
        <v>0</v>
      </c>
      <c r="J156" s="178" t="n">
        <f aca="false">H156*(1+VLOOKUP(C156,$A$14:$K$21,3,0))</f>
        <v>0</v>
      </c>
    </row>
    <row r="157" customFormat="false" ht="15" hidden="false" customHeight="false" outlineLevel="0" collapsed="false">
      <c r="A157" s="100"/>
      <c r="B157" s="100"/>
      <c r="C157" s="168" t="s">
        <v>519</v>
      </c>
      <c r="D157" s="168"/>
      <c r="E157" s="42"/>
      <c r="F157" s="169" t="e">
        <f aca="false">VLOOKUP(A157,'PRESTATION 2'!A:K,6,0)</f>
        <v>#N/A</v>
      </c>
      <c r="G157" s="170" t="s">
        <v>529</v>
      </c>
      <c r="H157" s="44" t="n">
        <f aca="false">$F$154*G157</f>
        <v>0</v>
      </c>
      <c r="I157" s="178" t="n">
        <f aca="false">H157*VLOOKUP(C157,$A$14:$K$21,3,0)</f>
        <v>0</v>
      </c>
      <c r="J157" s="178" t="n">
        <f aca="false">H157*(1+VLOOKUP(C157,$A$14:$K$21,3,0))</f>
        <v>0</v>
      </c>
    </row>
    <row r="158" customFormat="false" ht="15" hidden="false" customHeight="false" outlineLevel="0" collapsed="false">
      <c r="A158" s="100"/>
      <c r="B158" s="100"/>
      <c r="C158" s="168" t="s">
        <v>520</v>
      </c>
      <c r="D158" s="168"/>
      <c r="E158" s="42"/>
      <c r="F158" s="169" t="e">
        <f aca="false">VLOOKUP(A158,'PRESTATION 2'!A:K,6,0)</f>
        <v>#N/A</v>
      </c>
      <c r="G158" s="170" t="s">
        <v>529</v>
      </c>
      <c r="H158" s="44" t="n">
        <f aca="false">$F$154*G158</f>
        <v>0</v>
      </c>
      <c r="I158" s="178" t="n">
        <f aca="false">H158*VLOOKUP(C158,$A$14:$K$21,3,0)</f>
        <v>0</v>
      </c>
      <c r="J158" s="178" t="n">
        <f aca="false">H158*(1+VLOOKUP(C158,$A$14:$K$21,3,0))</f>
        <v>0</v>
      </c>
    </row>
    <row r="159" customFormat="false" ht="15" hidden="false" customHeight="false" outlineLevel="0" collapsed="false">
      <c r="A159" s="100"/>
      <c r="B159" s="100"/>
      <c r="C159" s="168" t="s">
        <v>521</v>
      </c>
      <c r="D159" s="168"/>
      <c r="E159" s="42"/>
      <c r="F159" s="169" t="e">
        <f aca="false">VLOOKUP(A159,'PRESTATION 2'!A:K,6,0)</f>
        <v>#N/A</v>
      </c>
      <c r="G159" s="170" t="s">
        <v>529</v>
      </c>
      <c r="H159" s="44" t="n">
        <f aca="false">$F$154*G159</f>
        <v>0</v>
      </c>
      <c r="I159" s="178" t="n">
        <f aca="false">H159*VLOOKUP(C159,$A$14:$K$21,3,0)</f>
        <v>0</v>
      </c>
      <c r="J159" s="178" t="n">
        <f aca="false">H159*(1+VLOOKUP(C159,$A$14:$K$21,3,0))</f>
        <v>0</v>
      </c>
    </row>
    <row r="160" customFormat="false" ht="15" hidden="false" customHeight="false" outlineLevel="0" collapsed="false">
      <c r="A160" s="100"/>
      <c r="B160" s="100"/>
      <c r="C160" s="177" t="s">
        <v>522</v>
      </c>
      <c r="D160" s="177"/>
      <c r="E160" s="42"/>
      <c r="F160" s="169"/>
      <c r="G160" s="170" t="s">
        <v>529</v>
      </c>
      <c r="H160" s="44" t="n">
        <f aca="false">$F$154*G160</f>
        <v>0</v>
      </c>
      <c r="I160" s="178" t="n">
        <f aca="false">H160*VLOOKUP(C160,$A$14:$K$21,3,0)</f>
        <v>0</v>
      </c>
      <c r="J160" s="178" t="n">
        <f aca="false">H160*(1+VLOOKUP(C160,$A$14:$K$21,3,0))</f>
        <v>0</v>
      </c>
    </row>
    <row r="161" customFormat="false" ht="15" hidden="false" customHeight="false" outlineLevel="0" collapsed="false">
      <c r="A161" s="100"/>
      <c r="B161" s="100"/>
      <c r="C161" s="177" t="s">
        <v>523</v>
      </c>
      <c r="D161" s="177"/>
      <c r="E161" s="42"/>
      <c r="F161" s="169" t="e">
        <f aca="false">VLOOKUP(A161,'PRESTATION 2'!A:K,6,0)</f>
        <v>#N/A</v>
      </c>
      <c r="G161" s="170" t="s">
        <v>529</v>
      </c>
      <c r="H161" s="44" t="n">
        <f aca="false">$F$154*G161</f>
        <v>0</v>
      </c>
      <c r="I161" s="178" t="n">
        <f aca="false">H161*VLOOKUP(C161,$A$14:$K$21,3,0)</f>
        <v>0</v>
      </c>
      <c r="J161" s="178" t="n">
        <f aca="false">H161*(1+VLOOKUP(C161,$A$14:$K$21,3,0))</f>
        <v>0</v>
      </c>
    </row>
    <row r="162" customFormat="false" ht="14.25" hidden="false" customHeight="true" outlineLevel="0" collapsed="false">
      <c r="A162" s="39" t="s">
        <v>150</v>
      </c>
      <c r="B162" s="39" t="s">
        <v>151</v>
      </c>
      <c r="C162" s="168" t="s">
        <v>516</v>
      </c>
      <c r="D162" s="168"/>
      <c r="E162" s="42" t="s">
        <v>152</v>
      </c>
      <c r="F162" s="169" t="n">
        <f aca="false">VLOOKUP(A162,'PRESTATION 2'!A:K,6,0)</f>
        <v>0</v>
      </c>
      <c r="G162" s="170" t="s">
        <v>542</v>
      </c>
      <c r="H162" s="44" t="n">
        <f aca="false">$F$162*G162</f>
        <v>0</v>
      </c>
      <c r="I162" s="178" t="n">
        <f aca="false">H162*VLOOKUP(C162,$A$14:$K$21,3,0)</f>
        <v>0</v>
      </c>
      <c r="J162" s="178" t="n">
        <f aca="false">H162*(1+VLOOKUP(C162,$A$14:$K$21,3,0))</f>
        <v>0</v>
      </c>
    </row>
    <row r="163" customFormat="false" ht="15" hidden="false" customHeight="false" outlineLevel="0" collapsed="false">
      <c r="A163" s="39"/>
      <c r="B163" s="39"/>
      <c r="C163" s="168" t="s">
        <v>517</v>
      </c>
      <c r="D163" s="168"/>
      <c r="E163" s="42"/>
      <c r="F163" s="169" t="e">
        <f aca="false">VLOOKUP(A163,'PRESTATION 2'!A:K,6,0)</f>
        <v>#N/A</v>
      </c>
      <c r="G163" s="170" t="s">
        <v>542</v>
      </c>
      <c r="H163" s="44" t="n">
        <f aca="false">$F$162*G163</f>
        <v>0</v>
      </c>
      <c r="I163" s="178" t="n">
        <f aca="false">H163*VLOOKUP(C163,$A$14:$K$21,3,0)</f>
        <v>0</v>
      </c>
      <c r="J163" s="178" t="n">
        <f aca="false">H163*(1+VLOOKUP(C163,$A$14:$K$21,3,0))</f>
        <v>0</v>
      </c>
    </row>
    <row r="164" customFormat="false" ht="15" hidden="false" customHeight="false" outlineLevel="0" collapsed="false">
      <c r="A164" s="39"/>
      <c r="B164" s="39"/>
      <c r="C164" s="168" t="s">
        <v>518</v>
      </c>
      <c r="D164" s="168"/>
      <c r="E164" s="42"/>
      <c r="F164" s="169" t="e">
        <f aca="false">VLOOKUP(A164,'PRESTATION 2'!A:K,6,0)</f>
        <v>#N/A</v>
      </c>
      <c r="G164" s="170" t="s">
        <v>542</v>
      </c>
      <c r="H164" s="44" t="n">
        <f aca="false">$F$162*G164</f>
        <v>0</v>
      </c>
      <c r="I164" s="178" t="n">
        <f aca="false">H164*VLOOKUP(C164,$A$14:$K$21,3,0)</f>
        <v>0</v>
      </c>
      <c r="J164" s="178" t="n">
        <f aca="false">H164*(1+VLOOKUP(C164,$A$14:$K$21,3,0))</f>
        <v>0</v>
      </c>
    </row>
    <row r="165" customFormat="false" ht="15" hidden="false" customHeight="false" outlineLevel="0" collapsed="false">
      <c r="A165" s="39"/>
      <c r="B165" s="39"/>
      <c r="C165" s="168" t="s">
        <v>519</v>
      </c>
      <c r="D165" s="168"/>
      <c r="E165" s="42"/>
      <c r="F165" s="169" t="e">
        <f aca="false">VLOOKUP(A165,'PRESTATION 2'!A:K,6,0)</f>
        <v>#N/A</v>
      </c>
      <c r="G165" s="170" t="s">
        <v>542</v>
      </c>
      <c r="H165" s="44" t="n">
        <f aca="false">$F$162*G165</f>
        <v>0</v>
      </c>
      <c r="I165" s="178" t="n">
        <f aca="false">H165*VLOOKUP(C165,$A$14:$K$21,3,0)</f>
        <v>0</v>
      </c>
      <c r="J165" s="178" t="n">
        <f aca="false">H165*(1+VLOOKUP(C165,$A$14:$K$21,3,0))</f>
        <v>0</v>
      </c>
    </row>
    <row r="166" customFormat="false" ht="15" hidden="false" customHeight="false" outlineLevel="0" collapsed="false">
      <c r="A166" s="39"/>
      <c r="B166" s="39"/>
      <c r="C166" s="168" t="s">
        <v>520</v>
      </c>
      <c r="D166" s="168"/>
      <c r="E166" s="42"/>
      <c r="F166" s="169" t="e">
        <f aca="false">VLOOKUP(A166,'PRESTATION 2'!A:K,6,0)</f>
        <v>#N/A</v>
      </c>
      <c r="G166" s="170" t="s">
        <v>542</v>
      </c>
      <c r="H166" s="44" t="n">
        <f aca="false">$F$162*G166</f>
        <v>0</v>
      </c>
      <c r="I166" s="178" t="n">
        <f aca="false">H166*VLOOKUP(C166,$A$14:$K$21,3,0)</f>
        <v>0</v>
      </c>
      <c r="J166" s="178" t="n">
        <f aca="false">H166*(1+VLOOKUP(C166,$A$14:$K$21,3,0))</f>
        <v>0</v>
      </c>
    </row>
    <row r="167" customFormat="false" ht="15" hidden="false" customHeight="false" outlineLevel="0" collapsed="false">
      <c r="A167" s="39"/>
      <c r="B167" s="39"/>
      <c r="C167" s="168" t="s">
        <v>521</v>
      </c>
      <c r="D167" s="168"/>
      <c r="E167" s="42"/>
      <c r="F167" s="169" t="e">
        <f aca="false">VLOOKUP(A167,'PRESTATION 2'!A:K,6,0)</f>
        <v>#N/A</v>
      </c>
      <c r="G167" s="170" t="s">
        <v>542</v>
      </c>
      <c r="H167" s="44" t="n">
        <f aca="false">$F$162*G167</f>
        <v>0</v>
      </c>
      <c r="I167" s="178" t="n">
        <f aca="false">H167*VLOOKUP(C167,$A$14:$K$21,3,0)</f>
        <v>0</v>
      </c>
      <c r="J167" s="178" t="n">
        <f aca="false">H167*(1+VLOOKUP(C167,$A$14:$K$21,3,0))</f>
        <v>0</v>
      </c>
    </row>
    <row r="168" customFormat="false" ht="15" hidden="false" customHeight="false" outlineLevel="0" collapsed="false">
      <c r="A168" s="39"/>
      <c r="B168" s="39"/>
      <c r="C168" s="177" t="s">
        <v>522</v>
      </c>
      <c r="D168" s="177"/>
      <c r="E168" s="42"/>
      <c r="F168" s="169"/>
      <c r="G168" s="170" t="s">
        <v>542</v>
      </c>
      <c r="H168" s="44" t="n">
        <f aca="false">$F$162*G168</f>
        <v>0</v>
      </c>
      <c r="I168" s="178" t="n">
        <f aca="false">H168*VLOOKUP(C168,$A$14:$K$21,3,0)</f>
        <v>0</v>
      </c>
      <c r="J168" s="178" t="n">
        <f aca="false">H168*(1+VLOOKUP(C168,$A$14:$K$21,3,0))</f>
        <v>0</v>
      </c>
    </row>
    <row r="169" customFormat="false" ht="15" hidden="false" customHeight="false" outlineLevel="0" collapsed="false">
      <c r="A169" s="39"/>
      <c r="B169" s="39"/>
      <c r="C169" s="177" t="s">
        <v>523</v>
      </c>
      <c r="D169" s="177"/>
      <c r="E169" s="42"/>
      <c r="F169" s="169" t="e">
        <f aca="false">VLOOKUP(A169,'PRESTATION 2'!A:K,6,0)</f>
        <v>#N/A</v>
      </c>
      <c r="G169" s="170" t="s">
        <v>542</v>
      </c>
      <c r="H169" s="44" t="n">
        <f aca="false">$F$162*G169</f>
        <v>0</v>
      </c>
      <c r="I169" s="178" t="n">
        <f aca="false">H169*VLOOKUP(C169,$A$14:$K$21,3,0)</f>
        <v>0</v>
      </c>
      <c r="J169" s="178" t="n">
        <f aca="false">H169*(1+VLOOKUP(C169,$A$14:$K$21,3,0))</f>
        <v>0</v>
      </c>
    </row>
    <row r="170" s="11" customFormat="true" ht="13.5" hidden="false" customHeight="true" outlineLevel="0" collapsed="false">
      <c r="E170" s="171" t="s">
        <v>543</v>
      </c>
      <c r="F170" s="172" t="s">
        <v>516</v>
      </c>
      <c r="G170" s="173" t="n">
        <f aca="false">SUMIF($C$122:$C$169,F170,$G$122:$G$169)</f>
        <v>0</v>
      </c>
      <c r="H170" s="174" t="n">
        <f aca="false">(SUMIF($C$122:$C$169,F170,$H$122:$H$169))*(1+VLOOKUP(F170,$A$14:$K$21,7,0))</f>
        <v>0</v>
      </c>
      <c r="I170" s="174" t="n">
        <f aca="false">(SUMIF($C$122:$C$169,F170,$I$122:$I$169))*(1+VLOOKUP(F170,$A$14:$K$21,7,0))</f>
        <v>0</v>
      </c>
      <c r="J170" s="174" t="n">
        <f aca="false">(SUMIF($C$122:$C$169,F170,$J$122:$J$169))*(1+VLOOKUP(F170,$A$14:$K$21,7,0))</f>
        <v>0</v>
      </c>
    </row>
    <row r="171" s="11" customFormat="true" ht="15" hidden="false" customHeight="false" outlineLevel="0" collapsed="false">
      <c r="E171" s="171"/>
      <c r="F171" s="175" t="s">
        <v>517</v>
      </c>
      <c r="G171" s="173" t="n">
        <f aca="false">SUMIF($C$122:$C$169,F171,$G$122:$G$169)</f>
        <v>0</v>
      </c>
      <c r="H171" s="174" t="n">
        <f aca="false">(SUMIF($C$122:$C$169,F171,$H$122:$H$169))*(1+VLOOKUP(F171,$A$14:$K$21,7,0))</f>
        <v>0</v>
      </c>
      <c r="I171" s="174" t="n">
        <f aca="false">(SUMIF($C$122:$C$169,F171,$I$122:$I$169))*(1+VLOOKUP(F171,$A$14:$K$21,7,0))</f>
        <v>0</v>
      </c>
      <c r="J171" s="174" t="n">
        <f aca="false">(SUMIF($C$122:$C$169,F171,$J$122:$J$169))*(1+VLOOKUP(F171,$A$14:$K$21,7,0))</f>
        <v>0</v>
      </c>
    </row>
    <row r="172" s="11" customFormat="true" ht="15" hidden="false" customHeight="false" outlineLevel="0" collapsed="false">
      <c r="E172" s="171"/>
      <c r="F172" s="175" t="s">
        <v>518</v>
      </c>
      <c r="G172" s="173" t="n">
        <f aca="false">SUMIF($C$122:$C$169,F172,$G$122:$G$169)</f>
        <v>0</v>
      </c>
      <c r="H172" s="174" t="n">
        <f aca="false">(SUMIF($C$122:$C$169,F172,$H$122:$H$169))*(1+VLOOKUP(F172,$A$14:$K$21,7,0))</f>
        <v>0</v>
      </c>
      <c r="I172" s="174" t="n">
        <f aca="false">(SUMIF($C$122:$C$169,F172,$I$122:$I$169))*(1+VLOOKUP(F172,$A$14:$K$21,7,0))</f>
        <v>0</v>
      </c>
      <c r="J172" s="174" t="n">
        <f aca="false">(SUMIF($C$122:$C$169,F172,$J$122:$J$169))*(1+VLOOKUP(F172,$A$14:$K$21,7,0))</f>
        <v>0</v>
      </c>
    </row>
    <row r="173" s="11" customFormat="true" ht="15" hidden="false" customHeight="false" outlineLevel="0" collapsed="false">
      <c r="E173" s="171"/>
      <c r="F173" s="175" t="s">
        <v>519</v>
      </c>
      <c r="G173" s="173" t="n">
        <f aca="false">SUMIF($C$122:$C$169,F173,$G$122:$G$169)</f>
        <v>0</v>
      </c>
      <c r="H173" s="174" t="n">
        <f aca="false">(SUMIF($C$122:$C$169,F173,$H$122:$H$169))*(1+VLOOKUP(F173,$A$14:$K$21,7,0))</f>
        <v>0</v>
      </c>
      <c r="I173" s="174" t="n">
        <f aca="false">(SUMIF($C$122:$C$169,F173,$I$122:$I$169))*(1+VLOOKUP(F173,$A$14:$K$21,7,0))</f>
        <v>0</v>
      </c>
      <c r="J173" s="174" t="n">
        <f aca="false">(SUMIF($C$122:$C$169,F173,$J$122:$J$169))*(1+VLOOKUP(F173,$A$14:$K$21,7,0))</f>
        <v>0</v>
      </c>
    </row>
    <row r="174" s="11" customFormat="true" ht="15" hidden="false" customHeight="false" outlineLevel="0" collapsed="false">
      <c r="E174" s="171"/>
      <c r="F174" s="175" t="s">
        <v>520</v>
      </c>
      <c r="G174" s="173" t="n">
        <f aca="false">SUMIF($C$122:$C$169,F174,$G$122:$G$169)</f>
        <v>0</v>
      </c>
      <c r="H174" s="174" t="n">
        <f aca="false">(SUMIF($C$122:$C$169,F174,$H$122:$H$169))*(1+VLOOKUP(F174,$A$14:$K$21,7,0))</f>
        <v>0</v>
      </c>
      <c r="I174" s="174" t="n">
        <f aca="false">(SUMIF($C$122:$C$169,F174,$I$122:$I$169))*(1+VLOOKUP(F174,$A$14:$K$21,7,0))</f>
        <v>0</v>
      </c>
      <c r="J174" s="174" t="n">
        <f aca="false">(SUMIF($C$122:$C$169,F174,$J$122:$J$169))*(1+VLOOKUP(F174,$A$14:$K$21,7,0))</f>
        <v>0</v>
      </c>
    </row>
    <row r="175" s="11" customFormat="true" ht="15" hidden="false" customHeight="false" outlineLevel="0" collapsed="false">
      <c r="E175" s="171"/>
      <c r="F175" s="172" t="s">
        <v>521</v>
      </c>
      <c r="G175" s="173" t="n">
        <f aca="false">SUMIF($C$122:$C$169,F175,$G$122:$G$169)</f>
        <v>0</v>
      </c>
      <c r="H175" s="174" t="n">
        <f aca="false">(SUMIF($C$122:$C$169,F175,$H$122:$H$169))*(1+VLOOKUP(F175,$A$14:$K$21,7,0))</f>
        <v>0</v>
      </c>
      <c r="I175" s="174" t="n">
        <f aca="false">(SUMIF($C$122:$C$169,F175,$I$122:$I$169))*(1+VLOOKUP(F175,$A$14:$K$21,7,0))</f>
        <v>0</v>
      </c>
      <c r="J175" s="174" t="n">
        <f aca="false">(SUMIF($C$122:$C$169,F175,$J$122:$J$169))*(1+VLOOKUP(F175,$A$14:$K$21,7,0))</f>
        <v>0</v>
      </c>
    </row>
    <row r="176" s="11" customFormat="true" ht="15" hidden="false" customHeight="false" outlineLevel="0" collapsed="false">
      <c r="E176" s="171"/>
      <c r="F176" s="11" t="s">
        <v>522</v>
      </c>
      <c r="G176" s="173" t="n">
        <f aca="false">SUMIF($C$122:$C$169,F176,$G$122:$G$169)</f>
        <v>0</v>
      </c>
      <c r="H176" s="174" t="n">
        <f aca="false">(SUMIF($C$122:$C$169,F176,$H$122:$H$169))*(1+VLOOKUP(F176,$A$14:$K$21,7,0))</f>
        <v>0</v>
      </c>
      <c r="I176" s="174" t="n">
        <f aca="false">(SUMIF($C$122:$C$169,F176,$I$122:$I$169))*(1+VLOOKUP(F176,$A$14:$K$21,7,0))</f>
        <v>0</v>
      </c>
      <c r="J176" s="174" t="n">
        <f aca="false">(SUMIF($C$122:$C$169,F176,$J$122:$J$169))*(1+VLOOKUP(F176,$A$14:$K$21,7,0))</f>
        <v>0</v>
      </c>
    </row>
    <row r="177" s="11" customFormat="true" ht="15" hidden="false" customHeight="false" outlineLevel="0" collapsed="false">
      <c r="E177" s="171"/>
      <c r="F177" s="11" t="s">
        <v>523</v>
      </c>
      <c r="G177" s="173" t="n">
        <f aca="false">SUMIF($C$122:$C$169,F177,$G$122:$G$169)</f>
        <v>0</v>
      </c>
      <c r="H177" s="174" t="n">
        <f aca="false">(SUMIF($C$122:$C$169,F177,$H$122:$H$169))*(1+VLOOKUP(F177,$A$14:$K$21,7,0))</f>
        <v>0</v>
      </c>
      <c r="I177" s="174" t="n">
        <f aca="false">(SUMIF($C$122:$C$169,F177,$I$122:$I$169))*(1+VLOOKUP(F177,$A$14:$K$21,7,0))</f>
        <v>0</v>
      </c>
      <c r="J177" s="174" t="n">
        <f aca="false">(SUMIF($C$122:$C$169,F177,$J$122:$J$169))*(1+VLOOKUP(F177,$A$14:$K$21,7,0))</f>
        <v>0</v>
      </c>
    </row>
    <row r="178" s="11" customFormat="true" ht="15.75" hidden="false" customHeight="false" outlineLevel="0" collapsed="false">
      <c r="A178" s="167" t="s">
        <v>544</v>
      </c>
      <c r="B178" s="167" t="s">
        <v>525</v>
      </c>
      <c r="C178" s="167"/>
      <c r="D178" s="167"/>
      <c r="E178" s="167"/>
      <c r="F178" s="167"/>
      <c r="G178" s="167"/>
      <c r="H178" s="167"/>
      <c r="I178" s="167"/>
      <c r="J178" s="167"/>
    </row>
    <row r="179" s="11" customFormat="true" ht="29.25" hidden="false" customHeight="true" outlineLevel="0" collapsed="false">
      <c r="A179" s="28" t="s">
        <v>12</v>
      </c>
      <c r="B179" s="28" t="s">
        <v>13</v>
      </c>
      <c r="C179" s="28" t="s">
        <v>14</v>
      </c>
      <c r="D179" s="28"/>
      <c r="E179" s="28" t="s">
        <v>15</v>
      </c>
      <c r="F179" s="28" t="s">
        <v>16</v>
      </c>
      <c r="G179" s="28" t="s">
        <v>17</v>
      </c>
      <c r="H179" s="145" t="s">
        <v>18</v>
      </c>
      <c r="I179" s="28" t="s">
        <v>19</v>
      </c>
      <c r="J179" s="145" t="s">
        <v>20</v>
      </c>
    </row>
    <row r="180" s="11" customFormat="true" ht="14.25" hidden="false" customHeight="true" outlineLevel="0" collapsed="false">
      <c r="A180" s="39" t="s">
        <v>90</v>
      </c>
      <c r="B180" s="39" t="s">
        <v>541</v>
      </c>
      <c r="C180" s="168" t="s">
        <v>516</v>
      </c>
      <c r="D180" s="168"/>
      <c r="E180" s="42" t="s">
        <v>87</v>
      </c>
      <c r="F180" s="169" t="n">
        <f aca="false">VLOOKUP(A180,'PRESTATION 2'!A:K,6,0)</f>
        <v>0</v>
      </c>
      <c r="G180" s="170" t="s">
        <v>528</v>
      </c>
      <c r="H180" s="178" t="n">
        <f aca="false">$F$180*G180</f>
        <v>0</v>
      </c>
      <c r="I180" s="178" t="n">
        <f aca="false">H180*VLOOKUP(C180,$A$14:$K$21,3,0)</f>
        <v>0</v>
      </c>
      <c r="J180" s="178" t="n">
        <f aca="false">H180*(1+VLOOKUP(C180,$A$14:$K$21,3,0))</f>
        <v>0</v>
      </c>
    </row>
    <row r="181" s="11" customFormat="true" ht="15" hidden="false" customHeight="false" outlineLevel="0" collapsed="false">
      <c r="A181" s="39"/>
      <c r="B181" s="39"/>
      <c r="C181" s="168" t="s">
        <v>517</v>
      </c>
      <c r="D181" s="168"/>
      <c r="E181" s="42"/>
      <c r="F181" s="169" t="e">
        <f aca="false">VLOOKUP(A181,'PRESTATION 2'!A:K,6,0)</f>
        <v>#N/A</v>
      </c>
      <c r="G181" s="170" t="s">
        <v>528</v>
      </c>
      <c r="H181" s="178" t="n">
        <f aca="false">$F$180*G181</f>
        <v>0</v>
      </c>
      <c r="I181" s="178" t="n">
        <f aca="false">H181*VLOOKUP(C181,$A$14:$K$21,3,0)</f>
        <v>0</v>
      </c>
      <c r="J181" s="178" t="n">
        <f aca="false">H181*(1+VLOOKUP(C181,$A$14:$K$21,3,0))</f>
        <v>0</v>
      </c>
    </row>
    <row r="182" s="11" customFormat="true" ht="15" hidden="false" customHeight="false" outlineLevel="0" collapsed="false">
      <c r="A182" s="39"/>
      <c r="B182" s="39"/>
      <c r="C182" s="168" t="s">
        <v>518</v>
      </c>
      <c r="D182" s="168"/>
      <c r="E182" s="42"/>
      <c r="F182" s="169" t="e">
        <f aca="false">VLOOKUP(A182,'PRESTATION 2'!A:K,6,0)</f>
        <v>#N/A</v>
      </c>
      <c r="G182" s="170" t="s">
        <v>528</v>
      </c>
      <c r="H182" s="178" t="n">
        <f aca="false">$F$180*G182</f>
        <v>0</v>
      </c>
      <c r="I182" s="178" t="n">
        <f aca="false">H182*VLOOKUP(C182,$A$14:$K$21,3,0)</f>
        <v>0</v>
      </c>
      <c r="J182" s="178" t="n">
        <f aca="false">H182*(1+VLOOKUP(C182,$A$14:$K$21,3,0))</f>
        <v>0</v>
      </c>
    </row>
    <row r="183" s="11" customFormat="true" ht="15" hidden="false" customHeight="false" outlineLevel="0" collapsed="false">
      <c r="A183" s="39"/>
      <c r="B183" s="39"/>
      <c r="C183" s="168" t="s">
        <v>519</v>
      </c>
      <c r="D183" s="168"/>
      <c r="E183" s="42"/>
      <c r="F183" s="169" t="e">
        <f aca="false">VLOOKUP(A183,'PRESTATION 2'!A:K,6,0)</f>
        <v>#N/A</v>
      </c>
      <c r="G183" s="170" t="s">
        <v>528</v>
      </c>
      <c r="H183" s="178" t="n">
        <f aca="false">$F$180*G183</f>
        <v>0</v>
      </c>
      <c r="I183" s="178" t="n">
        <f aca="false">H183*VLOOKUP(C183,$A$14:$K$21,3,0)</f>
        <v>0</v>
      </c>
      <c r="J183" s="178" t="n">
        <f aca="false">H183*(1+VLOOKUP(C183,$A$14:$K$21,3,0))</f>
        <v>0</v>
      </c>
    </row>
    <row r="184" s="11" customFormat="true" ht="15" hidden="false" customHeight="false" outlineLevel="0" collapsed="false">
      <c r="A184" s="39"/>
      <c r="B184" s="39"/>
      <c r="C184" s="168" t="s">
        <v>520</v>
      </c>
      <c r="D184" s="168"/>
      <c r="E184" s="42"/>
      <c r="F184" s="169" t="e">
        <f aca="false">VLOOKUP(A184,'PRESTATION 2'!A:K,6,0)</f>
        <v>#N/A</v>
      </c>
      <c r="G184" s="170" t="s">
        <v>528</v>
      </c>
      <c r="H184" s="178" t="n">
        <f aca="false">$F$180*G184</f>
        <v>0</v>
      </c>
      <c r="I184" s="178" t="n">
        <f aca="false">H184*VLOOKUP(C184,$A$14:$K$21,3,0)</f>
        <v>0</v>
      </c>
      <c r="J184" s="178" t="n">
        <f aca="false">H184*(1+VLOOKUP(C184,$A$14:$K$21,3,0))</f>
        <v>0</v>
      </c>
    </row>
    <row r="185" s="11" customFormat="true" ht="15" hidden="false" customHeight="false" outlineLevel="0" collapsed="false">
      <c r="A185" s="39"/>
      <c r="B185" s="39"/>
      <c r="C185" s="168" t="s">
        <v>521</v>
      </c>
      <c r="D185" s="168"/>
      <c r="E185" s="42"/>
      <c r="F185" s="169" t="e">
        <f aca="false">VLOOKUP(A185,'PRESTATION 2'!A:K,6,0)</f>
        <v>#N/A</v>
      </c>
      <c r="G185" s="170" t="s">
        <v>528</v>
      </c>
      <c r="H185" s="178" t="n">
        <f aca="false">$F$180*G185</f>
        <v>0</v>
      </c>
      <c r="I185" s="178" t="n">
        <f aca="false">H185*VLOOKUP(C185,$A$14:$K$21,3,0)</f>
        <v>0</v>
      </c>
      <c r="J185" s="178" t="n">
        <f aca="false">H185*(1+VLOOKUP(C185,$A$14:$K$21,3,0))</f>
        <v>0</v>
      </c>
    </row>
    <row r="186" s="11" customFormat="true" ht="15" hidden="false" customHeight="false" outlineLevel="0" collapsed="false">
      <c r="A186" s="39"/>
      <c r="B186" s="39"/>
      <c r="C186" s="177" t="s">
        <v>522</v>
      </c>
      <c r="D186" s="177"/>
      <c r="E186" s="42"/>
      <c r="F186" s="169"/>
      <c r="G186" s="170" t="s">
        <v>528</v>
      </c>
      <c r="H186" s="178" t="n">
        <f aca="false">$F$180*G186</f>
        <v>0</v>
      </c>
      <c r="I186" s="178" t="n">
        <f aca="false">H186*VLOOKUP(C186,$A$14:$K$21,3,0)</f>
        <v>0</v>
      </c>
      <c r="J186" s="178" t="n">
        <f aca="false">H186*(1+VLOOKUP(C186,$A$14:$K$21,3,0))</f>
        <v>0</v>
      </c>
    </row>
    <row r="187" s="11" customFormat="true" ht="15" hidden="false" customHeight="false" outlineLevel="0" collapsed="false">
      <c r="A187" s="39"/>
      <c r="B187" s="39"/>
      <c r="C187" s="177" t="s">
        <v>523</v>
      </c>
      <c r="D187" s="177"/>
      <c r="E187" s="42"/>
      <c r="F187" s="169" t="e">
        <f aca="false">VLOOKUP(A187,'PRESTATION 2'!A:K,6,0)</f>
        <v>#N/A</v>
      </c>
      <c r="G187" s="170" t="s">
        <v>528</v>
      </c>
      <c r="H187" s="178" t="n">
        <f aca="false">$F$180*G187</f>
        <v>0</v>
      </c>
      <c r="I187" s="178" t="n">
        <f aca="false">H187*VLOOKUP(C187,$A$14:$K$21,3,0)</f>
        <v>0</v>
      </c>
      <c r="J187" s="178" t="n">
        <f aca="false">H187*(1+VLOOKUP(C187,$A$14:$K$21,3,0))</f>
        <v>0</v>
      </c>
    </row>
    <row r="188" s="11" customFormat="true" ht="14.25" hidden="false" customHeight="true" outlineLevel="0" collapsed="false">
      <c r="A188" s="39" t="s">
        <v>130</v>
      </c>
      <c r="B188" s="39" t="s">
        <v>131</v>
      </c>
      <c r="C188" s="168" t="s">
        <v>516</v>
      </c>
      <c r="D188" s="168"/>
      <c r="E188" s="42" t="s">
        <v>87</v>
      </c>
      <c r="F188" s="169" t="n">
        <f aca="false">VLOOKUP(A188,'PRESTATION 2'!A:K,6,0)</f>
        <v>0</v>
      </c>
      <c r="G188" s="170" t="s">
        <v>528</v>
      </c>
      <c r="H188" s="44" t="n">
        <f aca="false">$F$188*G188</f>
        <v>0</v>
      </c>
      <c r="I188" s="178" t="n">
        <f aca="false">H188*VLOOKUP(C188,$A$14:$K$21,3,0)</f>
        <v>0</v>
      </c>
      <c r="J188" s="178" t="n">
        <f aca="false">H188*(1+VLOOKUP(C188,$A$14:$K$21,3,0))</f>
        <v>0</v>
      </c>
    </row>
    <row r="189" s="11" customFormat="true" ht="15" hidden="false" customHeight="false" outlineLevel="0" collapsed="false">
      <c r="A189" s="39"/>
      <c r="B189" s="39"/>
      <c r="C189" s="168" t="s">
        <v>517</v>
      </c>
      <c r="D189" s="168"/>
      <c r="E189" s="42"/>
      <c r="F189" s="169" t="e">
        <f aca="false">VLOOKUP(A189,'PRESTATION 2'!A:K,6,0)</f>
        <v>#N/A</v>
      </c>
      <c r="G189" s="170" t="s">
        <v>528</v>
      </c>
      <c r="H189" s="44" t="n">
        <f aca="false">$F$188*G189</f>
        <v>0</v>
      </c>
      <c r="I189" s="178" t="n">
        <f aca="false">H189*VLOOKUP(C189,$A$14:$K$21,3,0)</f>
        <v>0</v>
      </c>
      <c r="J189" s="178" t="n">
        <f aca="false">H189*(1+VLOOKUP(C189,$A$14:$K$21,3,0))</f>
        <v>0</v>
      </c>
    </row>
    <row r="190" s="11" customFormat="true" ht="15" hidden="false" customHeight="false" outlineLevel="0" collapsed="false">
      <c r="A190" s="39"/>
      <c r="B190" s="39"/>
      <c r="C190" s="168" t="s">
        <v>518</v>
      </c>
      <c r="D190" s="168"/>
      <c r="E190" s="42"/>
      <c r="F190" s="169" t="e">
        <f aca="false">VLOOKUP(A190,'PRESTATION 2'!A:K,6,0)</f>
        <v>#N/A</v>
      </c>
      <c r="G190" s="170" t="s">
        <v>528</v>
      </c>
      <c r="H190" s="44" t="n">
        <f aca="false">$F$188*G190</f>
        <v>0</v>
      </c>
      <c r="I190" s="178" t="n">
        <f aca="false">H190*VLOOKUP(C190,$A$14:$K$21,3,0)</f>
        <v>0</v>
      </c>
      <c r="J190" s="178" t="n">
        <f aca="false">H190*(1+VLOOKUP(C190,$A$14:$K$21,3,0))</f>
        <v>0</v>
      </c>
    </row>
    <row r="191" s="11" customFormat="true" ht="15" hidden="false" customHeight="false" outlineLevel="0" collapsed="false">
      <c r="A191" s="39"/>
      <c r="B191" s="39"/>
      <c r="C191" s="168" t="s">
        <v>519</v>
      </c>
      <c r="D191" s="168"/>
      <c r="E191" s="42"/>
      <c r="F191" s="169" t="e">
        <f aca="false">VLOOKUP(A191,'PRESTATION 2'!A:K,6,0)</f>
        <v>#N/A</v>
      </c>
      <c r="G191" s="170" t="s">
        <v>528</v>
      </c>
      <c r="H191" s="44" t="n">
        <f aca="false">$F$188*G191</f>
        <v>0</v>
      </c>
      <c r="I191" s="178" t="n">
        <f aca="false">H191*VLOOKUP(C191,$A$14:$K$21,3,0)</f>
        <v>0</v>
      </c>
      <c r="J191" s="178" t="n">
        <f aca="false">H191*(1+VLOOKUP(C191,$A$14:$K$21,3,0))</f>
        <v>0</v>
      </c>
    </row>
    <row r="192" s="11" customFormat="true" ht="15" hidden="false" customHeight="false" outlineLevel="0" collapsed="false">
      <c r="A192" s="39"/>
      <c r="B192" s="39"/>
      <c r="C192" s="168" t="s">
        <v>520</v>
      </c>
      <c r="D192" s="168"/>
      <c r="E192" s="42"/>
      <c r="F192" s="169" t="e">
        <f aca="false">VLOOKUP(A192,'PRESTATION 2'!A:K,6,0)</f>
        <v>#N/A</v>
      </c>
      <c r="G192" s="170" t="s">
        <v>528</v>
      </c>
      <c r="H192" s="44" t="n">
        <f aca="false">$F$188*G192</f>
        <v>0</v>
      </c>
      <c r="I192" s="178" t="n">
        <f aca="false">H192*VLOOKUP(C192,$A$14:$K$21,3,0)</f>
        <v>0</v>
      </c>
      <c r="J192" s="178" t="n">
        <f aca="false">H192*(1+VLOOKUP(C192,$A$14:$K$21,3,0))</f>
        <v>0</v>
      </c>
    </row>
    <row r="193" s="11" customFormat="true" ht="15" hidden="false" customHeight="false" outlineLevel="0" collapsed="false">
      <c r="A193" s="39"/>
      <c r="B193" s="39"/>
      <c r="C193" s="168" t="s">
        <v>521</v>
      </c>
      <c r="D193" s="168"/>
      <c r="E193" s="42"/>
      <c r="F193" s="169" t="e">
        <f aca="false">VLOOKUP(A193,'PRESTATION 2'!A:K,6,0)</f>
        <v>#N/A</v>
      </c>
      <c r="G193" s="170" t="s">
        <v>528</v>
      </c>
      <c r="H193" s="44" t="n">
        <f aca="false">$F$188*G193</f>
        <v>0</v>
      </c>
      <c r="I193" s="178" t="n">
        <f aca="false">H193*VLOOKUP(C193,$A$14:$K$21,3,0)</f>
        <v>0</v>
      </c>
      <c r="J193" s="178" t="n">
        <f aca="false">H193*(1+VLOOKUP(C193,$A$14:$K$21,3,0))</f>
        <v>0</v>
      </c>
    </row>
    <row r="194" s="11" customFormat="true" ht="15" hidden="false" customHeight="false" outlineLevel="0" collapsed="false">
      <c r="A194" s="39"/>
      <c r="B194" s="39"/>
      <c r="C194" s="177" t="s">
        <v>522</v>
      </c>
      <c r="D194" s="177"/>
      <c r="E194" s="42"/>
      <c r="F194" s="169"/>
      <c r="G194" s="170" t="s">
        <v>528</v>
      </c>
      <c r="H194" s="44" t="n">
        <f aca="false">$F$188*G194</f>
        <v>0</v>
      </c>
      <c r="I194" s="178" t="n">
        <f aca="false">H194*VLOOKUP(C194,$A$14:$K$21,3,0)</f>
        <v>0</v>
      </c>
      <c r="J194" s="178" t="n">
        <f aca="false">H194*(1+VLOOKUP(C194,$A$14:$K$21,3,0))</f>
        <v>0</v>
      </c>
    </row>
    <row r="195" s="11" customFormat="true" ht="15" hidden="false" customHeight="false" outlineLevel="0" collapsed="false">
      <c r="A195" s="39"/>
      <c r="B195" s="39"/>
      <c r="C195" s="177" t="s">
        <v>523</v>
      </c>
      <c r="D195" s="177"/>
      <c r="E195" s="42"/>
      <c r="F195" s="169" t="e">
        <f aca="false">VLOOKUP(A195,'PRESTATION 2'!A:K,6,0)</f>
        <v>#N/A</v>
      </c>
      <c r="G195" s="170" t="s">
        <v>528</v>
      </c>
      <c r="H195" s="44" t="n">
        <f aca="false">$F$188*G195</f>
        <v>0</v>
      </c>
      <c r="I195" s="178" t="n">
        <f aca="false">H195*VLOOKUP(C195,$A$14:$K$21,3,0)</f>
        <v>0</v>
      </c>
      <c r="J195" s="178" t="n">
        <f aca="false">H195*(1+VLOOKUP(C195,$A$14:$K$21,3,0))</f>
        <v>0</v>
      </c>
    </row>
    <row r="196" s="11" customFormat="true" ht="14.25" hidden="false" customHeight="true" outlineLevel="0" collapsed="false">
      <c r="A196" s="100" t="s">
        <v>132</v>
      </c>
      <c r="B196" s="126" t="s">
        <v>133</v>
      </c>
      <c r="C196" s="168" t="s">
        <v>516</v>
      </c>
      <c r="D196" s="168"/>
      <c r="E196" s="42" t="s">
        <v>87</v>
      </c>
      <c r="F196" s="169" t="n">
        <f aca="false">VLOOKUP(A196,'PRESTATION 2'!A:K,6,0)</f>
        <v>0</v>
      </c>
      <c r="G196" s="170" t="s">
        <v>529</v>
      </c>
      <c r="H196" s="44" t="n">
        <f aca="false">$F$196*G196</f>
        <v>0</v>
      </c>
      <c r="I196" s="178" t="n">
        <f aca="false">H196*VLOOKUP(C196,$A$14:$K$21,3,0)</f>
        <v>0</v>
      </c>
      <c r="J196" s="178" t="n">
        <f aca="false">H196*(1+VLOOKUP(C196,$A$14:$K$21,3,0))</f>
        <v>0</v>
      </c>
    </row>
    <row r="197" s="11" customFormat="true" ht="15" hidden="false" customHeight="false" outlineLevel="0" collapsed="false">
      <c r="A197" s="100"/>
      <c r="B197" s="100"/>
      <c r="C197" s="168" t="s">
        <v>517</v>
      </c>
      <c r="D197" s="168"/>
      <c r="E197" s="42"/>
      <c r="F197" s="169" t="e">
        <f aca="false">VLOOKUP(A197,'PRESTATION 2'!A:K,6,0)</f>
        <v>#N/A</v>
      </c>
      <c r="G197" s="170" t="s">
        <v>529</v>
      </c>
      <c r="H197" s="44" t="n">
        <f aca="false">$F$196*G197</f>
        <v>0</v>
      </c>
      <c r="I197" s="178" t="n">
        <f aca="false">H197*VLOOKUP(C197,$A$14:$K$21,3,0)</f>
        <v>0</v>
      </c>
      <c r="J197" s="178" t="n">
        <f aca="false">H197*(1+VLOOKUP(C197,$A$14:$K$21,3,0))</f>
        <v>0</v>
      </c>
    </row>
    <row r="198" s="11" customFormat="true" ht="15" hidden="false" customHeight="false" outlineLevel="0" collapsed="false">
      <c r="A198" s="100"/>
      <c r="B198" s="100"/>
      <c r="C198" s="168" t="s">
        <v>518</v>
      </c>
      <c r="D198" s="168"/>
      <c r="E198" s="42"/>
      <c r="F198" s="169" t="e">
        <f aca="false">VLOOKUP(A198,'PRESTATION 2'!A:K,6,0)</f>
        <v>#N/A</v>
      </c>
      <c r="G198" s="170" t="s">
        <v>529</v>
      </c>
      <c r="H198" s="44" t="n">
        <f aca="false">$F$196*G198</f>
        <v>0</v>
      </c>
      <c r="I198" s="178" t="n">
        <f aca="false">H198*VLOOKUP(C198,$A$14:$K$21,3,0)</f>
        <v>0</v>
      </c>
      <c r="J198" s="178" t="n">
        <f aca="false">H198*(1+VLOOKUP(C198,$A$14:$K$21,3,0))</f>
        <v>0</v>
      </c>
    </row>
    <row r="199" s="11" customFormat="true" ht="15" hidden="false" customHeight="false" outlineLevel="0" collapsed="false">
      <c r="A199" s="100"/>
      <c r="B199" s="100"/>
      <c r="C199" s="168" t="s">
        <v>519</v>
      </c>
      <c r="D199" s="168"/>
      <c r="E199" s="42"/>
      <c r="F199" s="169" t="e">
        <f aca="false">VLOOKUP(A199,'PRESTATION 2'!A:K,6,0)</f>
        <v>#N/A</v>
      </c>
      <c r="G199" s="170" t="s">
        <v>529</v>
      </c>
      <c r="H199" s="44" t="n">
        <f aca="false">$F$196*G199</f>
        <v>0</v>
      </c>
      <c r="I199" s="178" t="n">
        <f aca="false">H199*VLOOKUP(C199,$A$14:$K$21,3,0)</f>
        <v>0</v>
      </c>
      <c r="J199" s="178" t="n">
        <f aca="false">H199*(1+VLOOKUP(C199,$A$14:$K$21,3,0))</f>
        <v>0</v>
      </c>
    </row>
    <row r="200" s="11" customFormat="true" ht="15" hidden="false" customHeight="false" outlineLevel="0" collapsed="false">
      <c r="A200" s="100"/>
      <c r="B200" s="100"/>
      <c r="C200" s="168" t="s">
        <v>520</v>
      </c>
      <c r="D200" s="168"/>
      <c r="E200" s="42"/>
      <c r="F200" s="169" t="e">
        <f aca="false">VLOOKUP(A200,'PRESTATION 2'!A:K,6,0)</f>
        <v>#N/A</v>
      </c>
      <c r="G200" s="170" t="s">
        <v>529</v>
      </c>
      <c r="H200" s="44" t="n">
        <f aca="false">$F$196*G200</f>
        <v>0</v>
      </c>
      <c r="I200" s="178" t="n">
        <f aca="false">H200*VLOOKUP(C200,$A$14:$K$21,3,0)</f>
        <v>0</v>
      </c>
      <c r="J200" s="178" t="n">
        <f aca="false">H200*(1+VLOOKUP(C200,$A$14:$K$21,3,0))</f>
        <v>0</v>
      </c>
    </row>
    <row r="201" s="11" customFormat="true" ht="15" hidden="false" customHeight="false" outlineLevel="0" collapsed="false">
      <c r="A201" s="100"/>
      <c r="B201" s="100"/>
      <c r="C201" s="168" t="s">
        <v>521</v>
      </c>
      <c r="D201" s="168"/>
      <c r="E201" s="42"/>
      <c r="F201" s="169" t="e">
        <f aca="false">VLOOKUP(A201,'PRESTATION 2'!A:K,6,0)</f>
        <v>#N/A</v>
      </c>
      <c r="G201" s="170" t="s">
        <v>529</v>
      </c>
      <c r="H201" s="44" t="n">
        <f aca="false">$F$196*G201</f>
        <v>0</v>
      </c>
      <c r="I201" s="178" t="n">
        <f aca="false">H201*VLOOKUP(C201,$A$14:$K$21,3,0)</f>
        <v>0</v>
      </c>
      <c r="J201" s="178" t="n">
        <f aca="false">H201*(1+VLOOKUP(C201,$A$14:$K$21,3,0))</f>
        <v>0</v>
      </c>
    </row>
    <row r="202" s="11" customFormat="true" ht="15" hidden="false" customHeight="false" outlineLevel="0" collapsed="false">
      <c r="A202" s="100"/>
      <c r="B202" s="100"/>
      <c r="C202" s="177" t="s">
        <v>522</v>
      </c>
      <c r="D202" s="177"/>
      <c r="E202" s="42"/>
      <c r="F202" s="169"/>
      <c r="G202" s="170" t="s">
        <v>529</v>
      </c>
      <c r="H202" s="44" t="n">
        <f aca="false">$F$196*G202</f>
        <v>0</v>
      </c>
      <c r="I202" s="178" t="n">
        <f aca="false">H202*VLOOKUP(C202,$A$14:$K$21,3,0)</f>
        <v>0</v>
      </c>
      <c r="J202" s="178" t="n">
        <f aca="false">H202*(1+VLOOKUP(C202,$A$14:$K$21,3,0))</f>
        <v>0</v>
      </c>
    </row>
    <row r="203" s="11" customFormat="true" ht="15" hidden="false" customHeight="false" outlineLevel="0" collapsed="false">
      <c r="A203" s="100"/>
      <c r="B203" s="100"/>
      <c r="C203" s="177" t="s">
        <v>523</v>
      </c>
      <c r="D203" s="177"/>
      <c r="E203" s="42"/>
      <c r="F203" s="169" t="e">
        <f aca="false">VLOOKUP(A203,'PRESTATION 2'!A:K,6,0)</f>
        <v>#N/A</v>
      </c>
      <c r="G203" s="170" t="s">
        <v>529</v>
      </c>
      <c r="H203" s="44" t="n">
        <f aca="false">$F$196*G203</f>
        <v>0</v>
      </c>
      <c r="I203" s="178" t="n">
        <f aca="false">H203*VLOOKUP(C203,$A$14:$K$21,3,0)</f>
        <v>0</v>
      </c>
      <c r="J203" s="178" t="n">
        <f aca="false">H203*(1+VLOOKUP(C203,$A$14:$K$21,3,0))</f>
        <v>0</v>
      </c>
    </row>
    <row r="204" s="11" customFormat="true" ht="14.25" hidden="false" customHeight="true" outlineLevel="0" collapsed="false">
      <c r="A204" s="39" t="s">
        <v>146</v>
      </c>
      <c r="B204" s="39" t="s">
        <v>147</v>
      </c>
      <c r="C204" s="168" t="s">
        <v>516</v>
      </c>
      <c r="D204" s="168"/>
      <c r="E204" s="42" t="s">
        <v>87</v>
      </c>
      <c r="F204" s="169" t="n">
        <f aca="false">VLOOKUP(A204,'PRESTATION 2'!A:K,6,0)</f>
        <v>0</v>
      </c>
      <c r="G204" s="170" t="s">
        <v>528</v>
      </c>
      <c r="H204" s="44" t="n">
        <f aca="false">$F$204*G204</f>
        <v>0</v>
      </c>
      <c r="I204" s="178" t="n">
        <f aca="false">H204*VLOOKUP(C204,$A$14:$K$21,3,0)</f>
        <v>0</v>
      </c>
      <c r="J204" s="178" t="n">
        <f aca="false">H204*(1+VLOOKUP(C204,$A$14:$K$21,3,0))</f>
        <v>0</v>
      </c>
    </row>
    <row r="205" s="11" customFormat="true" ht="15" hidden="false" customHeight="false" outlineLevel="0" collapsed="false">
      <c r="A205" s="39"/>
      <c r="B205" s="39"/>
      <c r="C205" s="168" t="s">
        <v>517</v>
      </c>
      <c r="D205" s="168"/>
      <c r="E205" s="42"/>
      <c r="F205" s="169" t="e">
        <f aca="false">VLOOKUP(A205,'PRESTATION 2'!A:K,6,0)</f>
        <v>#N/A</v>
      </c>
      <c r="G205" s="170" t="s">
        <v>528</v>
      </c>
      <c r="H205" s="44" t="n">
        <f aca="false">$F$204*G205</f>
        <v>0</v>
      </c>
      <c r="I205" s="178" t="n">
        <f aca="false">H205*VLOOKUP(C205,$A$14:$K$21,3,0)</f>
        <v>0</v>
      </c>
      <c r="J205" s="178" t="n">
        <f aca="false">H205*(1+VLOOKUP(C205,$A$14:$K$21,3,0))</f>
        <v>0</v>
      </c>
    </row>
    <row r="206" s="11" customFormat="true" ht="15" hidden="false" customHeight="false" outlineLevel="0" collapsed="false">
      <c r="A206" s="39"/>
      <c r="B206" s="39"/>
      <c r="C206" s="168" t="s">
        <v>518</v>
      </c>
      <c r="D206" s="168"/>
      <c r="E206" s="42"/>
      <c r="F206" s="169" t="e">
        <f aca="false">VLOOKUP(A206,'PRESTATION 2'!A:K,6,0)</f>
        <v>#N/A</v>
      </c>
      <c r="G206" s="170" t="s">
        <v>528</v>
      </c>
      <c r="H206" s="44" t="n">
        <f aca="false">$F$204*G206</f>
        <v>0</v>
      </c>
      <c r="I206" s="178" t="n">
        <f aca="false">H206*VLOOKUP(C206,$A$14:$K$21,3,0)</f>
        <v>0</v>
      </c>
      <c r="J206" s="178" t="n">
        <f aca="false">H206*(1+VLOOKUP(C206,$A$14:$K$21,3,0))</f>
        <v>0</v>
      </c>
    </row>
    <row r="207" s="11" customFormat="true" ht="15" hidden="false" customHeight="false" outlineLevel="0" collapsed="false">
      <c r="A207" s="39"/>
      <c r="B207" s="39"/>
      <c r="C207" s="168" t="s">
        <v>519</v>
      </c>
      <c r="D207" s="168"/>
      <c r="E207" s="42"/>
      <c r="F207" s="169" t="e">
        <f aca="false">VLOOKUP(A207,'PRESTATION 2'!A:K,6,0)</f>
        <v>#N/A</v>
      </c>
      <c r="G207" s="170" t="s">
        <v>528</v>
      </c>
      <c r="H207" s="44" t="n">
        <f aca="false">$F$204*G207</f>
        <v>0</v>
      </c>
      <c r="I207" s="178" t="n">
        <f aca="false">H207*VLOOKUP(C207,$A$14:$K$21,3,0)</f>
        <v>0</v>
      </c>
      <c r="J207" s="178" t="n">
        <f aca="false">H207*(1+VLOOKUP(C207,$A$14:$K$21,3,0))</f>
        <v>0</v>
      </c>
    </row>
    <row r="208" s="11" customFormat="true" ht="15" hidden="false" customHeight="false" outlineLevel="0" collapsed="false">
      <c r="A208" s="39"/>
      <c r="B208" s="39"/>
      <c r="C208" s="168" t="s">
        <v>520</v>
      </c>
      <c r="D208" s="168"/>
      <c r="E208" s="42"/>
      <c r="F208" s="169" t="e">
        <f aca="false">VLOOKUP(A208,'PRESTATION 2'!A:K,6,0)</f>
        <v>#N/A</v>
      </c>
      <c r="G208" s="170" t="s">
        <v>528</v>
      </c>
      <c r="H208" s="44" t="n">
        <f aca="false">$F$204*G208</f>
        <v>0</v>
      </c>
      <c r="I208" s="178" t="n">
        <f aca="false">H208*VLOOKUP(C208,$A$14:$K$21,3,0)</f>
        <v>0</v>
      </c>
      <c r="J208" s="178" t="n">
        <f aca="false">H208*(1+VLOOKUP(C208,$A$14:$K$21,3,0))</f>
        <v>0</v>
      </c>
    </row>
    <row r="209" s="11" customFormat="true" ht="15" hidden="false" customHeight="false" outlineLevel="0" collapsed="false">
      <c r="A209" s="39"/>
      <c r="B209" s="39"/>
      <c r="C209" s="168" t="s">
        <v>521</v>
      </c>
      <c r="D209" s="168"/>
      <c r="E209" s="42"/>
      <c r="F209" s="169" t="e">
        <f aca="false">VLOOKUP(A209,'PRESTATION 2'!A:K,6,0)</f>
        <v>#N/A</v>
      </c>
      <c r="G209" s="170" t="s">
        <v>528</v>
      </c>
      <c r="H209" s="44" t="n">
        <f aca="false">$F$204*G209</f>
        <v>0</v>
      </c>
      <c r="I209" s="178" t="n">
        <f aca="false">H209*VLOOKUP(C209,$A$14:$K$21,3,0)</f>
        <v>0</v>
      </c>
      <c r="J209" s="178" t="n">
        <f aca="false">H209*(1+VLOOKUP(C209,$A$14:$K$21,3,0))</f>
        <v>0</v>
      </c>
    </row>
    <row r="210" s="11" customFormat="true" ht="15" hidden="false" customHeight="false" outlineLevel="0" collapsed="false">
      <c r="A210" s="39"/>
      <c r="B210" s="39"/>
      <c r="C210" s="177" t="s">
        <v>522</v>
      </c>
      <c r="D210" s="177"/>
      <c r="E210" s="42"/>
      <c r="F210" s="169"/>
      <c r="G210" s="170" t="s">
        <v>528</v>
      </c>
      <c r="H210" s="44" t="n">
        <f aca="false">$F$204*G210</f>
        <v>0</v>
      </c>
      <c r="I210" s="178" t="n">
        <f aca="false">H210*VLOOKUP(C210,$A$14:$K$21,3,0)</f>
        <v>0</v>
      </c>
      <c r="J210" s="178" t="n">
        <f aca="false">H210*(1+VLOOKUP(C210,$A$14:$K$21,3,0))</f>
        <v>0</v>
      </c>
    </row>
    <row r="211" s="11" customFormat="true" ht="15" hidden="false" customHeight="false" outlineLevel="0" collapsed="false">
      <c r="A211" s="39"/>
      <c r="B211" s="39"/>
      <c r="C211" s="177" t="s">
        <v>523</v>
      </c>
      <c r="D211" s="177"/>
      <c r="E211" s="42"/>
      <c r="F211" s="169" t="e">
        <f aca="false">VLOOKUP(A211,'PRESTATION 2'!A:K,6,0)</f>
        <v>#N/A</v>
      </c>
      <c r="G211" s="170" t="s">
        <v>528</v>
      </c>
      <c r="H211" s="44" t="n">
        <f aca="false">$F$204*G211</f>
        <v>0</v>
      </c>
      <c r="I211" s="178" t="n">
        <f aca="false">H211*VLOOKUP(C211,$A$14:$K$21,3,0)</f>
        <v>0</v>
      </c>
      <c r="J211" s="178" t="n">
        <f aca="false">H211*(1+VLOOKUP(C211,$A$14:$K$21,3,0))</f>
        <v>0</v>
      </c>
    </row>
    <row r="212" s="11" customFormat="true" ht="14.25" hidden="false" customHeight="true" outlineLevel="0" collapsed="false">
      <c r="A212" s="100" t="s">
        <v>148</v>
      </c>
      <c r="B212" s="126" t="s">
        <v>149</v>
      </c>
      <c r="C212" s="168" t="s">
        <v>516</v>
      </c>
      <c r="D212" s="168"/>
      <c r="E212" s="42" t="s">
        <v>152</v>
      </c>
      <c r="F212" s="169" t="n">
        <f aca="false">VLOOKUP(A212,'PRESTATION 2'!A:K,6,0)</f>
        <v>0</v>
      </c>
      <c r="G212" s="170" t="s">
        <v>529</v>
      </c>
      <c r="H212" s="44" t="n">
        <f aca="false">$F$212*G212</f>
        <v>0</v>
      </c>
      <c r="I212" s="178" t="n">
        <f aca="false">H212*VLOOKUP(C212,$A$14:$K$21,3,0)</f>
        <v>0</v>
      </c>
      <c r="J212" s="178" t="n">
        <f aca="false">H212*(1+VLOOKUP(C212,$A$14:$K$21,3,0))</f>
        <v>0</v>
      </c>
    </row>
    <row r="213" s="11" customFormat="true" ht="15" hidden="false" customHeight="false" outlineLevel="0" collapsed="false">
      <c r="A213" s="100"/>
      <c r="B213" s="100"/>
      <c r="C213" s="168" t="s">
        <v>517</v>
      </c>
      <c r="D213" s="168"/>
      <c r="E213" s="42"/>
      <c r="F213" s="169" t="e">
        <f aca="false">VLOOKUP(A213,'PRESTATION 2'!A:K,6,0)</f>
        <v>#N/A</v>
      </c>
      <c r="G213" s="170" t="s">
        <v>529</v>
      </c>
      <c r="H213" s="44" t="n">
        <f aca="false">$F$212*G213</f>
        <v>0</v>
      </c>
      <c r="I213" s="178" t="n">
        <f aca="false">H213*VLOOKUP(C213,$A$14:$K$21,3,0)</f>
        <v>0</v>
      </c>
      <c r="J213" s="178" t="n">
        <f aca="false">H213*(1+VLOOKUP(C213,$A$14:$K$21,3,0))</f>
        <v>0</v>
      </c>
    </row>
    <row r="214" s="11" customFormat="true" ht="15" hidden="false" customHeight="false" outlineLevel="0" collapsed="false">
      <c r="A214" s="100"/>
      <c r="B214" s="100"/>
      <c r="C214" s="168" t="s">
        <v>518</v>
      </c>
      <c r="D214" s="168"/>
      <c r="E214" s="42"/>
      <c r="F214" s="169" t="e">
        <f aca="false">VLOOKUP(A214,'PRESTATION 2'!A:K,6,0)</f>
        <v>#N/A</v>
      </c>
      <c r="G214" s="170" t="s">
        <v>529</v>
      </c>
      <c r="H214" s="44" t="n">
        <f aca="false">$F$212*G214</f>
        <v>0</v>
      </c>
      <c r="I214" s="178" t="n">
        <f aca="false">H214*VLOOKUP(C214,$A$14:$K$21,3,0)</f>
        <v>0</v>
      </c>
      <c r="J214" s="178" t="n">
        <f aca="false">H214*(1+VLOOKUP(C214,$A$14:$K$21,3,0))</f>
        <v>0</v>
      </c>
    </row>
    <row r="215" s="11" customFormat="true" ht="15" hidden="false" customHeight="false" outlineLevel="0" collapsed="false">
      <c r="A215" s="100"/>
      <c r="B215" s="100"/>
      <c r="C215" s="168" t="s">
        <v>519</v>
      </c>
      <c r="D215" s="168"/>
      <c r="E215" s="42"/>
      <c r="F215" s="169" t="e">
        <f aca="false">VLOOKUP(A215,'PRESTATION 2'!A:K,6,0)</f>
        <v>#N/A</v>
      </c>
      <c r="G215" s="170" t="s">
        <v>529</v>
      </c>
      <c r="H215" s="44" t="n">
        <f aca="false">$F$212*G215</f>
        <v>0</v>
      </c>
      <c r="I215" s="178" t="n">
        <f aca="false">H215*VLOOKUP(C215,$A$14:$K$21,3,0)</f>
        <v>0</v>
      </c>
      <c r="J215" s="178" t="n">
        <f aca="false">H215*(1+VLOOKUP(C215,$A$14:$K$21,3,0))</f>
        <v>0</v>
      </c>
    </row>
    <row r="216" s="11" customFormat="true" ht="15" hidden="false" customHeight="false" outlineLevel="0" collapsed="false">
      <c r="A216" s="100"/>
      <c r="B216" s="100"/>
      <c r="C216" s="168" t="s">
        <v>520</v>
      </c>
      <c r="D216" s="168"/>
      <c r="E216" s="42"/>
      <c r="F216" s="169" t="e">
        <f aca="false">VLOOKUP(A216,'PRESTATION 2'!A:K,6,0)</f>
        <v>#N/A</v>
      </c>
      <c r="G216" s="170" t="s">
        <v>529</v>
      </c>
      <c r="H216" s="44" t="n">
        <f aca="false">$F$212*G216</f>
        <v>0</v>
      </c>
      <c r="I216" s="178" t="n">
        <f aca="false">H216*VLOOKUP(C216,$A$14:$K$21,3,0)</f>
        <v>0</v>
      </c>
      <c r="J216" s="178" t="n">
        <f aca="false">H216*(1+VLOOKUP(C216,$A$14:$K$21,3,0))</f>
        <v>0</v>
      </c>
    </row>
    <row r="217" s="11" customFormat="true" ht="15" hidden="false" customHeight="false" outlineLevel="0" collapsed="false">
      <c r="A217" s="100"/>
      <c r="B217" s="100"/>
      <c r="C217" s="168" t="s">
        <v>521</v>
      </c>
      <c r="D217" s="168"/>
      <c r="E217" s="42"/>
      <c r="F217" s="169" t="e">
        <f aca="false">VLOOKUP(A217,'PRESTATION 2'!A:K,6,0)</f>
        <v>#N/A</v>
      </c>
      <c r="G217" s="170" t="s">
        <v>529</v>
      </c>
      <c r="H217" s="44" t="n">
        <f aca="false">$F$212*G217</f>
        <v>0</v>
      </c>
      <c r="I217" s="178" t="n">
        <f aca="false">H217*VLOOKUP(C217,$A$14:$K$21,3,0)</f>
        <v>0</v>
      </c>
      <c r="J217" s="178" t="n">
        <f aca="false">H217*(1+VLOOKUP(C217,$A$14:$K$21,3,0))</f>
        <v>0</v>
      </c>
    </row>
    <row r="218" s="11" customFormat="true" ht="15" hidden="false" customHeight="false" outlineLevel="0" collapsed="false">
      <c r="A218" s="100"/>
      <c r="B218" s="100"/>
      <c r="C218" s="177" t="s">
        <v>522</v>
      </c>
      <c r="D218" s="177"/>
      <c r="E218" s="42"/>
      <c r="F218" s="169"/>
      <c r="G218" s="170" t="s">
        <v>529</v>
      </c>
      <c r="H218" s="44" t="n">
        <f aca="false">$F$212*G218</f>
        <v>0</v>
      </c>
      <c r="I218" s="178" t="n">
        <f aca="false">H218*VLOOKUP(C218,$A$14:$K$21,3,0)</f>
        <v>0</v>
      </c>
      <c r="J218" s="178" t="n">
        <f aca="false">H218*(1+VLOOKUP(C218,$A$14:$K$21,3,0))</f>
        <v>0</v>
      </c>
    </row>
    <row r="219" s="11" customFormat="true" ht="15" hidden="false" customHeight="false" outlineLevel="0" collapsed="false">
      <c r="A219" s="100"/>
      <c r="B219" s="100"/>
      <c r="C219" s="177" t="s">
        <v>523</v>
      </c>
      <c r="D219" s="177"/>
      <c r="E219" s="42"/>
      <c r="F219" s="169" t="e">
        <f aca="false">VLOOKUP(A219,'PRESTATION 2'!A:K,6,0)</f>
        <v>#N/A</v>
      </c>
      <c r="G219" s="170" t="s">
        <v>529</v>
      </c>
      <c r="H219" s="44" t="n">
        <f aca="false">$F$212*G219</f>
        <v>0</v>
      </c>
      <c r="I219" s="178" t="n">
        <f aca="false">H219*VLOOKUP(C219,$A$14:$K$21,3,0)</f>
        <v>0</v>
      </c>
      <c r="J219" s="178" t="n">
        <f aca="false">H219*(1+VLOOKUP(C219,$A$14:$K$21,3,0))</f>
        <v>0</v>
      </c>
    </row>
    <row r="220" s="11" customFormat="true" ht="13.5" hidden="false" customHeight="true" outlineLevel="0" collapsed="false">
      <c r="E220" s="171" t="s">
        <v>545</v>
      </c>
      <c r="F220" s="172" t="s">
        <v>516</v>
      </c>
      <c r="G220" s="173" t="n">
        <f aca="false">SUMIF($C$180:$C$219,F220,$G$180:$G$219)</f>
        <v>0</v>
      </c>
      <c r="H220" s="174" t="n">
        <f aca="false">(SUMIF($C$180:$C$219,F220,$H$180:$H$219))*(1+VLOOKUP(F220,$A$14:$K$21,8,0))</f>
        <v>0</v>
      </c>
      <c r="I220" s="174" t="n">
        <f aca="false">(SUMIF($C$180:$C$219,F220,$I$180:$I$219))*(1+VLOOKUP(F220,$A$14:$K$21,8,0))</f>
        <v>0</v>
      </c>
      <c r="J220" s="174" t="n">
        <f aca="false">(SUMIF($C$180:$C$219,F220,$J$180:$J$219))*(1+VLOOKUP(F220,$A$14:$K$21,8,0))</f>
        <v>0</v>
      </c>
    </row>
    <row r="221" s="11" customFormat="true" ht="15" hidden="false" customHeight="false" outlineLevel="0" collapsed="false">
      <c r="E221" s="171"/>
      <c r="F221" s="175" t="s">
        <v>517</v>
      </c>
      <c r="G221" s="173" t="n">
        <f aca="false">SUMIF($C$180:$C$219,F221,$G$180:$G$219)</f>
        <v>0</v>
      </c>
      <c r="H221" s="174" t="n">
        <f aca="false">(SUMIF($C$180:$C$219,F221,$H$180:$H$219))*(1+VLOOKUP(F221,$A$14:$K$21,8,0))</f>
        <v>0</v>
      </c>
      <c r="I221" s="174" t="n">
        <f aca="false">(SUMIF($C$180:$C$219,F221,$I$180:$I$219))*(1+VLOOKUP(F221,$A$14:$K$21,8,0))</f>
        <v>0</v>
      </c>
      <c r="J221" s="174" t="n">
        <f aca="false">(SUMIF($C$180:$C$219,F221,$J$180:$J$219))*(1+VLOOKUP(F221,$A$14:$K$21,8,0))</f>
        <v>0</v>
      </c>
    </row>
    <row r="222" s="11" customFormat="true" ht="15" hidden="false" customHeight="false" outlineLevel="0" collapsed="false">
      <c r="E222" s="171"/>
      <c r="F222" s="175" t="s">
        <v>518</v>
      </c>
      <c r="G222" s="173" t="n">
        <f aca="false">SUMIF($C$180:$C$219,F222,$G$180:$G$219)</f>
        <v>0</v>
      </c>
      <c r="H222" s="174" t="n">
        <f aca="false">(SUMIF($C$180:$C$219,F222,$H$180:$H$219))*(1+VLOOKUP(F222,$A$14:$K$21,8,0))</f>
        <v>0</v>
      </c>
      <c r="I222" s="174" t="n">
        <f aca="false">(SUMIF($C$180:$C$219,F222,$I$180:$I$219))*(1+VLOOKUP(F222,$A$14:$K$21,8,0))</f>
        <v>0</v>
      </c>
      <c r="J222" s="174" t="n">
        <f aca="false">(SUMIF($C$180:$C$219,F222,$J$180:$J$219))*(1+VLOOKUP(F222,$A$14:$K$21,8,0))</f>
        <v>0</v>
      </c>
    </row>
    <row r="223" s="11" customFormat="true" ht="15" hidden="false" customHeight="false" outlineLevel="0" collapsed="false">
      <c r="E223" s="171"/>
      <c r="F223" s="175" t="s">
        <v>519</v>
      </c>
      <c r="G223" s="173" t="n">
        <f aca="false">SUMIF($C$180:$C$219,F223,$G$180:$G$219)</f>
        <v>0</v>
      </c>
      <c r="H223" s="174" t="n">
        <f aca="false">(SUMIF($C$180:$C$219,F223,$H$180:$H$219))*(1+VLOOKUP(F223,$A$14:$K$21,8,0))</f>
        <v>0</v>
      </c>
      <c r="I223" s="174" t="n">
        <f aca="false">(SUMIF($C$180:$C$219,F223,$I$180:$I$219))*(1+VLOOKUP(F223,$A$14:$K$21,8,0))</f>
        <v>0</v>
      </c>
      <c r="J223" s="174" t="n">
        <f aca="false">(SUMIF($C$180:$C$219,F223,$J$180:$J$219))*(1+VLOOKUP(F223,$A$14:$K$21,8,0))</f>
        <v>0</v>
      </c>
    </row>
    <row r="224" s="11" customFormat="true" ht="15" hidden="false" customHeight="false" outlineLevel="0" collapsed="false">
      <c r="E224" s="171"/>
      <c r="F224" s="175" t="s">
        <v>520</v>
      </c>
      <c r="G224" s="173" t="n">
        <f aca="false">SUMIF($C$180:$C$219,F224,$G$180:$G$219)</f>
        <v>0</v>
      </c>
      <c r="H224" s="174" t="n">
        <f aca="false">(SUMIF($C$180:$C$219,F224,$H$180:$H$219))*(1+VLOOKUP(F224,$A$14:$K$21,8,0))</f>
        <v>0</v>
      </c>
      <c r="I224" s="174" t="n">
        <f aca="false">(SUMIF($C$180:$C$219,F224,$I$180:$I$219))*(1+VLOOKUP(F224,$A$14:$K$21,8,0))</f>
        <v>0</v>
      </c>
      <c r="J224" s="174" t="n">
        <f aca="false">(SUMIF($C$180:$C$219,F224,$J$180:$J$219))*(1+VLOOKUP(F224,$A$14:$K$21,8,0))</f>
        <v>0</v>
      </c>
    </row>
    <row r="225" s="11" customFormat="true" ht="15" hidden="false" customHeight="false" outlineLevel="0" collapsed="false">
      <c r="E225" s="171"/>
      <c r="F225" s="172" t="s">
        <v>521</v>
      </c>
      <c r="G225" s="173" t="n">
        <f aca="false">SUMIF($C$180:$C$219,F225,$G$180:$G$219)</f>
        <v>0</v>
      </c>
      <c r="H225" s="174" t="n">
        <f aca="false">(SUMIF($C$180:$C$219,F225,$H$180:$H$219))*(1+VLOOKUP(F225,$A$14:$K$21,8,0))</f>
        <v>0</v>
      </c>
      <c r="I225" s="174" t="n">
        <f aca="false">(SUMIF($C$180:$C$219,F225,$I$180:$I$219))*(1+VLOOKUP(F225,$A$14:$K$21,8,0))</f>
        <v>0</v>
      </c>
      <c r="J225" s="174" t="n">
        <f aca="false">(SUMIF($C$180:$C$219,F225,$J$180:$J$219))*(1+VLOOKUP(F225,$A$14:$K$21,8,0))</f>
        <v>0</v>
      </c>
    </row>
    <row r="226" s="11" customFormat="true" ht="15" hidden="false" customHeight="false" outlineLevel="0" collapsed="false">
      <c r="E226" s="171"/>
      <c r="F226" s="11" t="s">
        <v>522</v>
      </c>
      <c r="G226" s="173" t="n">
        <f aca="false">SUMIF($C$180:$C$219,F226,$G$180:$G$219)</f>
        <v>0</v>
      </c>
      <c r="H226" s="174" t="n">
        <f aca="false">(SUMIF($C$180:$C$219,F226,$H$180:$H$219))*(1+VLOOKUP(F226,$A$14:$K$21,8,0))</f>
        <v>0</v>
      </c>
      <c r="I226" s="174" t="n">
        <f aca="false">(SUMIF($C$180:$C$219,F226,$I$180:$I$219))*(1+VLOOKUP(F226,$A$14:$K$21,8,0))</f>
        <v>0</v>
      </c>
      <c r="J226" s="174" t="n">
        <f aca="false">(SUMIF($C$180:$C$219,F226,$J$180:$J$219))*(1+VLOOKUP(F226,$A$14:$K$21,8,0))</f>
        <v>0</v>
      </c>
    </row>
    <row r="227" s="11" customFormat="true" ht="15" hidden="false" customHeight="false" outlineLevel="0" collapsed="false">
      <c r="E227" s="171"/>
      <c r="F227" s="11" t="s">
        <v>523</v>
      </c>
      <c r="G227" s="173" t="n">
        <f aca="false">SUMIF($C$180:$C$219,F227,$G$180:$G$219)</f>
        <v>0</v>
      </c>
      <c r="H227" s="174" t="n">
        <f aca="false">(SUMIF($C$180:$C$219,F227,$H$180:$H$219))*(1+VLOOKUP(F227,$A$14:$K$21,8,0))</f>
        <v>0</v>
      </c>
      <c r="I227" s="174" t="n">
        <f aca="false">(SUMIF($C$180:$C$219,F227,$I$180:$I$219))*(1+VLOOKUP(F227,$A$14:$K$21,8,0))</f>
        <v>0</v>
      </c>
      <c r="J227" s="174" t="n">
        <f aca="false">(SUMIF($C$180:$C$219,F227,$J$180:$J$219))*(1+VLOOKUP(F227,$A$14:$K$21,8,0))</f>
        <v>0</v>
      </c>
    </row>
    <row r="228" customFormat="false" ht="26.25" hidden="false" customHeight="true" outlineLevel="0" collapsed="false">
      <c r="A228" s="180"/>
      <c r="B228" s="181"/>
      <c r="C228" s="48" t="s">
        <v>546</v>
      </c>
      <c r="D228" s="48"/>
      <c r="E228" s="48"/>
      <c r="F228" s="48"/>
      <c r="G228" s="48"/>
      <c r="H228" s="51" t="n">
        <f aca="false">SUM(H170:H177)+SUM(H220:H227)</f>
        <v>0</v>
      </c>
      <c r="I228" s="51" t="n">
        <f aca="false">SUM(I170:I177)+SUM(I220:I227)</f>
        <v>0</v>
      </c>
      <c r="J228" s="51" t="n">
        <f aca="false">SUM(J170:J177)+SUM(J220:J227)</f>
        <v>0</v>
      </c>
    </row>
    <row r="229" customFormat="false" ht="24" hidden="false" customHeight="true" outlineLevel="0" collapsed="false"/>
    <row r="230" customFormat="false" ht="26.25" hidden="false" customHeight="true" outlineLevel="0" collapsed="false">
      <c r="A230" s="166" t="s">
        <v>547</v>
      </c>
      <c r="B230" s="166" t="s">
        <v>525</v>
      </c>
      <c r="C230" s="166"/>
      <c r="D230" s="166"/>
      <c r="E230" s="166"/>
      <c r="F230" s="166"/>
      <c r="G230" s="166"/>
      <c r="H230" s="166"/>
      <c r="I230" s="166"/>
      <c r="J230" s="166"/>
    </row>
    <row r="231" customFormat="false" ht="26.25" hidden="false" customHeight="true" outlineLevel="0" collapsed="false">
      <c r="A231" s="167" t="s">
        <v>540</v>
      </c>
      <c r="B231" s="167" t="s">
        <v>525</v>
      </c>
      <c r="C231" s="167"/>
      <c r="D231" s="167"/>
      <c r="E231" s="167"/>
      <c r="F231" s="167"/>
      <c r="G231" s="167"/>
      <c r="H231" s="167"/>
      <c r="I231" s="167"/>
      <c r="J231" s="167"/>
    </row>
    <row r="232" customFormat="false" ht="41.25" hidden="false" customHeight="true" outlineLevel="0" collapsed="false">
      <c r="A232" s="28" t="s">
        <v>12</v>
      </c>
      <c r="B232" s="28" t="s">
        <v>13</v>
      </c>
      <c r="C232" s="28" t="s">
        <v>14</v>
      </c>
      <c r="D232" s="28"/>
      <c r="E232" s="28" t="s">
        <v>15</v>
      </c>
      <c r="F232" s="28" t="s">
        <v>16</v>
      </c>
      <c r="G232" s="28" t="s">
        <v>17</v>
      </c>
      <c r="H232" s="145" t="s">
        <v>18</v>
      </c>
      <c r="I232" s="28" t="s">
        <v>19</v>
      </c>
      <c r="J232" s="145" t="s">
        <v>20</v>
      </c>
    </row>
    <row r="233" customFormat="false" ht="14.25" hidden="false" customHeight="true" outlineLevel="0" collapsed="false">
      <c r="A233" s="39" t="s">
        <v>198</v>
      </c>
      <c r="B233" s="39" t="s">
        <v>199</v>
      </c>
      <c r="C233" s="168" t="s">
        <v>516</v>
      </c>
      <c r="D233" s="168"/>
      <c r="E233" s="42" t="s">
        <v>87</v>
      </c>
      <c r="F233" s="169" t="n">
        <f aca="false">VLOOKUP(A233,'PRESTATION 3'!A:K,6,0)</f>
        <v>0</v>
      </c>
      <c r="G233" s="170" t="s">
        <v>528</v>
      </c>
      <c r="H233" s="44" t="n">
        <f aca="false">$F$233*G233</f>
        <v>0</v>
      </c>
      <c r="I233" s="44" t="n">
        <f aca="false">H233*VLOOKUP(C233,$A$14:$K$21,3,0)</f>
        <v>0</v>
      </c>
      <c r="J233" s="44" t="n">
        <f aca="false">H233*(1+VLOOKUP(C233,$A$14:$K$21,3,0))</f>
        <v>0</v>
      </c>
    </row>
    <row r="234" customFormat="false" ht="15" hidden="false" customHeight="false" outlineLevel="0" collapsed="false">
      <c r="A234" s="39"/>
      <c r="B234" s="39"/>
      <c r="C234" s="168" t="s">
        <v>517</v>
      </c>
      <c r="D234" s="168"/>
      <c r="E234" s="42"/>
      <c r="F234" s="169" t="e">
        <f aca="false">VLOOKUP(A234,'PRESTATION 3'!A:K,6,0)</f>
        <v>#N/A</v>
      </c>
      <c r="G234" s="170" t="s">
        <v>528</v>
      </c>
      <c r="H234" s="44" t="n">
        <f aca="false">$F$233*G234</f>
        <v>0</v>
      </c>
      <c r="I234" s="44" t="n">
        <f aca="false">H234*VLOOKUP(C234,$A$14:$K$21,3,0)</f>
        <v>0</v>
      </c>
      <c r="J234" s="44" t="n">
        <f aca="false">H234*(1+VLOOKUP(C234,$A$14:$K$21,3,0))</f>
        <v>0</v>
      </c>
    </row>
    <row r="235" customFormat="false" ht="15" hidden="false" customHeight="false" outlineLevel="0" collapsed="false">
      <c r="A235" s="39"/>
      <c r="B235" s="39"/>
      <c r="C235" s="168" t="s">
        <v>518</v>
      </c>
      <c r="D235" s="168"/>
      <c r="E235" s="42"/>
      <c r="F235" s="169" t="e">
        <f aca="false">VLOOKUP(A235,'PRESTATION 3'!A:K,6,0)</f>
        <v>#N/A</v>
      </c>
      <c r="G235" s="170" t="s">
        <v>528</v>
      </c>
      <c r="H235" s="44" t="n">
        <f aca="false">$F$233*G235</f>
        <v>0</v>
      </c>
      <c r="I235" s="44" t="n">
        <f aca="false">H235*VLOOKUP(C235,$A$14:$K$21,3,0)</f>
        <v>0</v>
      </c>
      <c r="J235" s="44" t="n">
        <f aca="false">H235*(1+VLOOKUP(C235,$A$14:$K$21,3,0))</f>
        <v>0</v>
      </c>
    </row>
    <row r="236" customFormat="false" ht="15" hidden="false" customHeight="false" outlineLevel="0" collapsed="false">
      <c r="A236" s="39"/>
      <c r="B236" s="39"/>
      <c r="C236" s="168" t="s">
        <v>519</v>
      </c>
      <c r="D236" s="168"/>
      <c r="E236" s="42"/>
      <c r="F236" s="169" t="e">
        <f aca="false">VLOOKUP(A236,'PRESTATION 3'!A:K,6,0)</f>
        <v>#N/A</v>
      </c>
      <c r="G236" s="170" t="s">
        <v>528</v>
      </c>
      <c r="H236" s="44" t="n">
        <f aca="false">$F$233*G236</f>
        <v>0</v>
      </c>
      <c r="I236" s="44" t="n">
        <f aca="false">H236*VLOOKUP(C236,$A$14:$K$21,3,0)</f>
        <v>0</v>
      </c>
      <c r="J236" s="44" t="n">
        <f aca="false">H236*(1+VLOOKUP(C236,$A$14:$K$21,3,0))</f>
        <v>0</v>
      </c>
    </row>
    <row r="237" customFormat="false" ht="15" hidden="false" customHeight="false" outlineLevel="0" collapsed="false">
      <c r="A237" s="39"/>
      <c r="B237" s="39"/>
      <c r="C237" s="168" t="s">
        <v>520</v>
      </c>
      <c r="D237" s="168"/>
      <c r="E237" s="42"/>
      <c r="F237" s="169" t="e">
        <f aca="false">VLOOKUP(A237,'PRESTATION 3'!A:K,6,0)</f>
        <v>#N/A</v>
      </c>
      <c r="G237" s="170" t="s">
        <v>528</v>
      </c>
      <c r="H237" s="44" t="n">
        <f aca="false">$F$233*G237</f>
        <v>0</v>
      </c>
      <c r="I237" s="44" t="n">
        <f aca="false">H237*VLOOKUP(C237,$A$14:$K$21,3,0)</f>
        <v>0</v>
      </c>
      <c r="J237" s="44" t="n">
        <f aca="false">H237*(1+VLOOKUP(C237,$A$14:$K$21,3,0))</f>
        <v>0</v>
      </c>
    </row>
    <row r="238" customFormat="false" ht="15" hidden="false" customHeight="false" outlineLevel="0" collapsed="false">
      <c r="A238" s="39"/>
      <c r="B238" s="39"/>
      <c r="C238" s="168" t="s">
        <v>521</v>
      </c>
      <c r="D238" s="168"/>
      <c r="E238" s="42"/>
      <c r="F238" s="169" t="e">
        <f aca="false">VLOOKUP(A238,'PRESTATION 3'!A:K,6,0)</f>
        <v>#N/A</v>
      </c>
      <c r="G238" s="170" t="s">
        <v>528</v>
      </c>
      <c r="H238" s="44" t="n">
        <f aca="false">$F$233*G238</f>
        <v>0</v>
      </c>
      <c r="I238" s="44" t="n">
        <f aca="false">H238*VLOOKUP(C238,$A$14:$K$21,3,0)</f>
        <v>0</v>
      </c>
      <c r="J238" s="44" t="n">
        <f aca="false">H238*(1+VLOOKUP(C238,$A$14:$K$21,3,0))</f>
        <v>0</v>
      </c>
    </row>
    <row r="239" customFormat="false" ht="15" hidden="false" customHeight="false" outlineLevel="0" collapsed="false">
      <c r="A239" s="39"/>
      <c r="B239" s="39"/>
      <c r="C239" s="177" t="s">
        <v>522</v>
      </c>
      <c r="D239" s="177"/>
      <c r="E239" s="42"/>
      <c r="F239" s="169"/>
      <c r="G239" s="170" t="s">
        <v>528</v>
      </c>
      <c r="H239" s="44" t="n">
        <f aca="false">$F$233*G239</f>
        <v>0</v>
      </c>
      <c r="I239" s="44" t="n">
        <f aca="false">H239*VLOOKUP(C239,$A$14:$K$21,3,0)</f>
        <v>0</v>
      </c>
      <c r="J239" s="44" t="n">
        <f aca="false">H239*(1+VLOOKUP(C239,$A$14:$K$21,3,0))</f>
        <v>0</v>
      </c>
    </row>
    <row r="240" customFormat="false" ht="15" hidden="false" customHeight="false" outlineLevel="0" collapsed="false">
      <c r="A240" s="39"/>
      <c r="B240" s="39"/>
      <c r="C240" s="177" t="s">
        <v>523</v>
      </c>
      <c r="D240" s="177"/>
      <c r="E240" s="42"/>
      <c r="F240" s="169" t="e">
        <f aca="false">VLOOKUP(A240,'PRESTATION 3'!A:K,6,0)</f>
        <v>#N/A</v>
      </c>
      <c r="G240" s="170" t="s">
        <v>528</v>
      </c>
      <c r="H240" s="44" t="n">
        <f aca="false">$F$233*G240</f>
        <v>0</v>
      </c>
      <c r="I240" s="44" t="n">
        <f aca="false">H240*VLOOKUP(C240,$A$14:$K$21,3,0)</f>
        <v>0</v>
      </c>
      <c r="J240" s="44" t="n">
        <f aca="false">H240*(1+VLOOKUP(C240,$A$14:$K$21,3,0))</f>
        <v>0</v>
      </c>
    </row>
    <row r="241" customFormat="false" ht="14.25" hidden="false" customHeight="true" outlineLevel="0" collapsed="false">
      <c r="A241" s="39" t="s">
        <v>206</v>
      </c>
      <c r="B241" s="39" t="s">
        <v>207</v>
      </c>
      <c r="C241" s="168" t="s">
        <v>516</v>
      </c>
      <c r="D241" s="168"/>
      <c r="E241" s="42" t="s">
        <v>87</v>
      </c>
      <c r="F241" s="169" t="n">
        <f aca="false">VLOOKUP(A241,'PRESTATION 3'!A:K,6,0)</f>
        <v>0</v>
      </c>
      <c r="G241" s="170" t="s">
        <v>528</v>
      </c>
      <c r="H241" s="44" t="n">
        <f aca="false">$F$241*G241</f>
        <v>0</v>
      </c>
      <c r="I241" s="44" t="n">
        <f aca="false">H241*VLOOKUP(C241,$A$14:$K$21,3,0)</f>
        <v>0</v>
      </c>
      <c r="J241" s="44" t="n">
        <f aca="false">H241*(1+VLOOKUP(C241,$A$14:$K$21,3,0))</f>
        <v>0</v>
      </c>
    </row>
    <row r="242" customFormat="false" ht="15" hidden="false" customHeight="false" outlineLevel="0" collapsed="false">
      <c r="A242" s="39"/>
      <c r="B242" s="39"/>
      <c r="C242" s="168" t="s">
        <v>517</v>
      </c>
      <c r="D242" s="168"/>
      <c r="E242" s="42"/>
      <c r="F242" s="169" t="e">
        <f aca="false">VLOOKUP(A242,'PRESTATION 2'!A:K,6,0)</f>
        <v>#N/A</v>
      </c>
      <c r="G242" s="170" t="s">
        <v>528</v>
      </c>
      <c r="H242" s="44" t="n">
        <f aca="false">$F$241*G242</f>
        <v>0</v>
      </c>
      <c r="I242" s="44" t="n">
        <f aca="false">H242*VLOOKUP(C242,$A$14:$K$21,3,0)</f>
        <v>0</v>
      </c>
      <c r="J242" s="44" t="n">
        <f aca="false">H242*(1+VLOOKUP(C242,$A$14:$K$21,3,0))</f>
        <v>0</v>
      </c>
    </row>
    <row r="243" customFormat="false" ht="15" hidden="false" customHeight="false" outlineLevel="0" collapsed="false">
      <c r="A243" s="39"/>
      <c r="B243" s="39"/>
      <c r="C243" s="168" t="s">
        <v>518</v>
      </c>
      <c r="D243" s="168"/>
      <c r="E243" s="42"/>
      <c r="F243" s="169" t="e">
        <f aca="false">VLOOKUP(A243,'PRESTATION 2'!A:K,6,0)</f>
        <v>#N/A</v>
      </c>
      <c r="G243" s="170" t="s">
        <v>528</v>
      </c>
      <c r="H243" s="44" t="n">
        <f aca="false">$F$241*G243</f>
        <v>0</v>
      </c>
      <c r="I243" s="44" t="n">
        <f aca="false">H243*VLOOKUP(C243,$A$14:$K$21,3,0)</f>
        <v>0</v>
      </c>
      <c r="J243" s="44" t="n">
        <f aca="false">H243*(1+VLOOKUP(C243,$A$14:$K$21,3,0))</f>
        <v>0</v>
      </c>
    </row>
    <row r="244" customFormat="false" ht="15" hidden="false" customHeight="false" outlineLevel="0" collapsed="false">
      <c r="A244" s="39"/>
      <c r="B244" s="39"/>
      <c r="C244" s="168" t="s">
        <v>519</v>
      </c>
      <c r="D244" s="168"/>
      <c r="E244" s="42"/>
      <c r="F244" s="169" t="e">
        <f aca="false">VLOOKUP(A244,'PRESTATION 2'!A:K,6,0)</f>
        <v>#N/A</v>
      </c>
      <c r="G244" s="170" t="s">
        <v>528</v>
      </c>
      <c r="H244" s="44" t="n">
        <f aca="false">$F$241*G244</f>
        <v>0</v>
      </c>
      <c r="I244" s="44" t="n">
        <f aca="false">H244*VLOOKUP(C244,$A$14:$K$21,3,0)</f>
        <v>0</v>
      </c>
      <c r="J244" s="44" t="n">
        <f aca="false">H244*(1+VLOOKUP(C244,$A$14:$K$21,3,0))</f>
        <v>0</v>
      </c>
    </row>
    <row r="245" customFormat="false" ht="15" hidden="false" customHeight="false" outlineLevel="0" collapsed="false">
      <c r="A245" s="39"/>
      <c r="B245" s="39"/>
      <c r="C245" s="168" t="s">
        <v>520</v>
      </c>
      <c r="D245" s="168"/>
      <c r="E245" s="42"/>
      <c r="F245" s="169" t="e">
        <f aca="false">VLOOKUP(A245,'PRESTATION 2'!A:K,6,0)</f>
        <v>#N/A</v>
      </c>
      <c r="G245" s="170" t="s">
        <v>528</v>
      </c>
      <c r="H245" s="44" t="n">
        <f aca="false">$F$241*G245</f>
        <v>0</v>
      </c>
      <c r="I245" s="44" t="n">
        <f aca="false">H245*VLOOKUP(C245,$A$14:$K$21,3,0)</f>
        <v>0</v>
      </c>
      <c r="J245" s="44" t="n">
        <f aca="false">H245*(1+VLOOKUP(C245,$A$14:$K$21,3,0))</f>
        <v>0</v>
      </c>
    </row>
    <row r="246" customFormat="false" ht="15" hidden="false" customHeight="false" outlineLevel="0" collapsed="false">
      <c r="A246" s="39"/>
      <c r="B246" s="39"/>
      <c r="C246" s="168" t="s">
        <v>521</v>
      </c>
      <c r="D246" s="168"/>
      <c r="E246" s="42"/>
      <c r="F246" s="169" t="e">
        <f aca="false">VLOOKUP(A246,'PRESTATION 2'!A:K,6,0)</f>
        <v>#N/A</v>
      </c>
      <c r="G246" s="170" t="s">
        <v>528</v>
      </c>
      <c r="H246" s="44" t="n">
        <f aca="false">$F$241*G246</f>
        <v>0</v>
      </c>
      <c r="I246" s="44" t="n">
        <f aca="false">H246*VLOOKUP(C246,$A$14:$K$21,3,0)</f>
        <v>0</v>
      </c>
      <c r="J246" s="44" t="n">
        <f aca="false">H246*(1+VLOOKUP(C246,$A$14:$K$21,3,0))</f>
        <v>0</v>
      </c>
    </row>
    <row r="247" customFormat="false" ht="15" hidden="false" customHeight="false" outlineLevel="0" collapsed="false">
      <c r="A247" s="39"/>
      <c r="B247" s="39"/>
      <c r="C247" s="177" t="s">
        <v>522</v>
      </c>
      <c r="D247" s="177"/>
      <c r="E247" s="42"/>
      <c r="F247" s="169"/>
      <c r="G247" s="170" t="s">
        <v>528</v>
      </c>
      <c r="H247" s="44" t="n">
        <f aca="false">$F$241*G247</f>
        <v>0</v>
      </c>
      <c r="I247" s="44" t="n">
        <f aca="false">H247*VLOOKUP(C247,$A$14:$K$21,3,0)</f>
        <v>0</v>
      </c>
      <c r="J247" s="44" t="n">
        <f aca="false">H247*(1+VLOOKUP(C247,$A$14:$K$21,3,0))</f>
        <v>0</v>
      </c>
    </row>
    <row r="248" customFormat="false" ht="15" hidden="false" customHeight="false" outlineLevel="0" collapsed="false">
      <c r="A248" s="39"/>
      <c r="B248" s="39"/>
      <c r="C248" s="177" t="s">
        <v>523</v>
      </c>
      <c r="D248" s="177"/>
      <c r="E248" s="42"/>
      <c r="F248" s="169" t="e">
        <f aca="false">VLOOKUP(A248,'PRESTATION 2'!A:K,6,0)</f>
        <v>#N/A</v>
      </c>
      <c r="G248" s="170" t="s">
        <v>528</v>
      </c>
      <c r="H248" s="44" t="n">
        <f aca="false">$F$241*G248</f>
        <v>0</v>
      </c>
      <c r="I248" s="44" t="n">
        <f aca="false">H248*VLOOKUP(C248,$A$14:$K$21,3,0)</f>
        <v>0</v>
      </c>
      <c r="J248" s="44" t="n">
        <f aca="false">H248*(1+VLOOKUP(C248,$A$14:$K$21,3,0))</f>
        <v>0</v>
      </c>
    </row>
    <row r="249" s="11" customFormat="true" ht="13.5" hidden="false" customHeight="true" outlineLevel="0" collapsed="false">
      <c r="E249" s="171" t="s">
        <v>548</v>
      </c>
      <c r="F249" s="172" t="s">
        <v>516</v>
      </c>
      <c r="G249" s="173" t="n">
        <f aca="false">SUMIF($C$233:$C$248,F249,$G$233:$G$248)</f>
        <v>0</v>
      </c>
      <c r="H249" s="174" t="n">
        <f aca="false">(SUMIF($C$233:$C$248,F249,$H$233:$H$248))*(1+VLOOKUP(F249,$A$14:$K$21,9,0))</f>
        <v>0</v>
      </c>
      <c r="I249" s="174" t="n">
        <f aca="false">(SUMIF($C$233:$C$248,F249,$I$233:$I$248))*(1+VLOOKUP(F249,$A$14:$K$21,9,0))</f>
        <v>0</v>
      </c>
      <c r="J249" s="174" t="n">
        <f aca="false">(SUMIF($C$233:$C$248,F249,$J$233:$J$248))*(1+VLOOKUP(F249,$A$14:$K$21,9,0))</f>
        <v>0</v>
      </c>
    </row>
    <row r="250" s="11" customFormat="true" ht="15" hidden="false" customHeight="false" outlineLevel="0" collapsed="false">
      <c r="E250" s="171"/>
      <c r="F250" s="175" t="s">
        <v>517</v>
      </c>
      <c r="G250" s="173" t="n">
        <f aca="false">SUMIF($C$233:$C$248,F250,$G$233:$G$248)</f>
        <v>0</v>
      </c>
      <c r="H250" s="174" t="n">
        <f aca="false">(SUMIF($C$233:$C$248,F250,$H$233:$H$248))*(1+VLOOKUP(F250,$A$14:$K$21,9,0))</f>
        <v>0</v>
      </c>
      <c r="I250" s="174" t="n">
        <f aca="false">(SUMIF($C$233:$C$248,F250,$I$233:$I$248))*(1+VLOOKUP(F250,$A$14:$K$21,9,0))</f>
        <v>0</v>
      </c>
      <c r="J250" s="174" t="n">
        <f aca="false">(SUMIF($C$233:$C$248,F250,$J$233:$J$248))*(1+VLOOKUP(F250,$A$14:$K$21,9,0))</f>
        <v>0</v>
      </c>
    </row>
    <row r="251" s="11" customFormat="true" ht="15" hidden="false" customHeight="false" outlineLevel="0" collapsed="false">
      <c r="E251" s="171"/>
      <c r="F251" s="175" t="s">
        <v>518</v>
      </c>
      <c r="G251" s="173" t="n">
        <f aca="false">SUMIF($C$233:$C$248,F251,$G$233:$G$248)</f>
        <v>0</v>
      </c>
      <c r="H251" s="174" t="n">
        <f aca="false">(SUMIF($C$233:$C$248,F251,$H$233:$H$248))*(1+VLOOKUP(F251,$A$14:$K$21,9,0))</f>
        <v>0</v>
      </c>
      <c r="I251" s="174" t="n">
        <f aca="false">(SUMIF($C$233:$C$248,F251,$I$233:$I$248))*(1+VLOOKUP(F251,$A$14:$K$21,9,0))</f>
        <v>0</v>
      </c>
      <c r="J251" s="174" t="n">
        <f aca="false">(SUMIF($C$233:$C$248,F251,$J$233:$J$248))*(1+VLOOKUP(F251,$A$14:$K$21,9,0))</f>
        <v>0</v>
      </c>
    </row>
    <row r="252" s="11" customFormat="true" ht="15" hidden="false" customHeight="false" outlineLevel="0" collapsed="false">
      <c r="E252" s="171"/>
      <c r="F252" s="175" t="s">
        <v>519</v>
      </c>
      <c r="G252" s="173" t="n">
        <f aca="false">SUMIF($C$233:$C$248,F252,$G$233:$G$248)</f>
        <v>0</v>
      </c>
      <c r="H252" s="174" t="n">
        <f aca="false">(SUMIF($C$233:$C$248,F252,$H$233:$H$248))*(1+VLOOKUP(F252,$A$14:$K$21,9,0))</f>
        <v>0</v>
      </c>
      <c r="I252" s="174" t="n">
        <f aca="false">(SUMIF($C$233:$C$248,F252,$I$233:$I$248))*(1+VLOOKUP(F252,$A$14:$K$21,9,0))</f>
        <v>0</v>
      </c>
      <c r="J252" s="174" t="n">
        <f aca="false">(SUMIF($C$233:$C$248,F252,$J$233:$J$248))*(1+VLOOKUP(F252,$A$14:$K$21,9,0))</f>
        <v>0</v>
      </c>
    </row>
    <row r="253" s="11" customFormat="true" ht="15" hidden="false" customHeight="false" outlineLevel="0" collapsed="false">
      <c r="E253" s="171"/>
      <c r="F253" s="175" t="s">
        <v>520</v>
      </c>
      <c r="G253" s="173" t="n">
        <f aca="false">SUMIF($C$233:$C$248,F253,$G$233:$G$248)</f>
        <v>0</v>
      </c>
      <c r="H253" s="174" t="n">
        <f aca="false">(SUMIF($C$233:$C$248,F253,$H$233:$H$248))*(1+VLOOKUP(F253,$A$14:$K$21,9,0))</f>
        <v>0</v>
      </c>
      <c r="I253" s="174" t="n">
        <f aca="false">(SUMIF($C$233:$C$248,F253,$I$233:$I$248))*(1+VLOOKUP(F253,$A$14:$K$21,9,0))</f>
        <v>0</v>
      </c>
      <c r="J253" s="174" t="n">
        <f aca="false">(SUMIF($C$233:$C$248,F253,$J$233:$J$248))*(1+VLOOKUP(F253,$A$14:$K$21,9,0))</f>
        <v>0</v>
      </c>
    </row>
    <row r="254" s="11" customFormat="true" ht="15" hidden="false" customHeight="false" outlineLevel="0" collapsed="false">
      <c r="E254" s="171"/>
      <c r="F254" s="172" t="s">
        <v>521</v>
      </c>
      <c r="G254" s="173" t="n">
        <f aca="false">SUMIF($C$233:$C$248,F254,$G$233:$G$248)</f>
        <v>0</v>
      </c>
      <c r="H254" s="174" t="n">
        <f aca="false">(SUMIF($C$233:$C$248,F254,$H$233:$H$248))*(1+VLOOKUP(F254,$A$14:$K$21,9,0))</f>
        <v>0</v>
      </c>
      <c r="I254" s="174" t="n">
        <f aca="false">(SUMIF($C$233:$C$248,F254,$I$233:$I$248))*(1+VLOOKUP(F254,$A$14:$K$21,9,0))</f>
        <v>0</v>
      </c>
      <c r="J254" s="174" t="n">
        <f aca="false">(SUMIF($C$233:$C$248,F254,$J$233:$J$248))*(1+VLOOKUP(F254,$A$14:$K$21,9,0))</f>
        <v>0</v>
      </c>
    </row>
    <row r="255" s="11" customFormat="true" ht="15" hidden="false" customHeight="false" outlineLevel="0" collapsed="false">
      <c r="E255" s="171"/>
      <c r="F255" s="11" t="s">
        <v>522</v>
      </c>
      <c r="G255" s="173" t="n">
        <f aca="false">SUMIF($C$233:$C$248,F255,$G$233:$G$248)</f>
        <v>0</v>
      </c>
      <c r="H255" s="174" t="n">
        <f aca="false">(SUMIF($C$233:$C$248,F255,$H$233:$H$248))*(1+VLOOKUP(F255,$A$14:$K$21,9,0))</f>
        <v>0</v>
      </c>
      <c r="I255" s="174" t="n">
        <f aca="false">(SUMIF($C$233:$C$248,F255,$I$233:$I$248))*(1+VLOOKUP(F255,$A$14:$K$21,9,0))</f>
        <v>0</v>
      </c>
      <c r="J255" s="174" t="n">
        <f aca="false">(SUMIF($C$233:$C$248,F255,$J$233:$J$248))*(1+VLOOKUP(F255,$A$14:$K$21,9,0))</f>
        <v>0</v>
      </c>
    </row>
    <row r="256" s="11" customFormat="true" ht="15" hidden="false" customHeight="false" outlineLevel="0" collapsed="false">
      <c r="E256" s="171"/>
      <c r="F256" s="11" t="s">
        <v>523</v>
      </c>
      <c r="G256" s="173" t="n">
        <f aca="false">SUMIF($C$233:$C$248,F256,$G$233:$G$248)</f>
        <v>0</v>
      </c>
      <c r="H256" s="174" t="n">
        <f aca="false">(SUMIF($C$233:$C$248,F256,$H$233:$H$248))*(1+VLOOKUP(F256,$A$14:$K$21,9,0))</f>
        <v>0</v>
      </c>
      <c r="I256" s="174" t="n">
        <f aca="false">(SUMIF($C$233:$C$248,F256,$I$233:$I$248))*(1+VLOOKUP(F256,$A$14:$K$21,9,0))</f>
        <v>0</v>
      </c>
      <c r="J256" s="174" t="n">
        <f aca="false">(SUMIF($C$233:$C$248,F256,$J$233:$J$248))*(1+VLOOKUP(F256,$A$14:$K$21,9,0))</f>
        <v>0</v>
      </c>
    </row>
    <row r="257" s="11" customFormat="true" ht="15.75" hidden="false" customHeight="false" outlineLevel="0" collapsed="false">
      <c r="A257" s="167" t="s">
        <v>544</v>
      </c>
      <c r="B257" s="167" t="s">
        <v>525</v>
      </c>
      <c r="C257" s="167"/>
      <c r="D257" s="167"/>
      <c r="E257" s="167"/>
      <c r="F257" s="167"/>
      <c r="G257" s="167"/>
      <c r="H257" s="167"/>
      <c r="I257" s="167"/>
      <c r="J257" s="167"/>
    </row>
    <row r="258" customFormat="false" ht="41.25" hidden="false" customHeight="true" outlineLevel="0" collapsed="false">
      <c r="A258" s="28" t="s">
        <v>12</v>
      </c>
      <c r="B258" s="28" t="s">
        <v>13</v>
      </c>
      <c r="C258" s="28" t="s">
        <v>14</v>
      </c>
      <c r="D258" s="28"/>
      <c r="E258" s="28" t="s">
        <v>15</v>
      </c>
      <c r="F258" s="28" t="s">
        <v>16</v>
      </c>
      <c r="G258" s="28" t="s">
        <v>17</v>
      </c>
      <c r="H258" s="145" t="s">
        <v>18</v>
      </c>
      <c r="I258" s="28" t="s">
        <v>19</v>
      </c>
      <c r="J258" s="145" t="s">
        <v>20</v>
      </c>
    </row>
    <row r="259" customFormat="false" ht="14.25" hidden="false" customHeight="true" outlineLevel="0" collapsed="false">
      <c r="A259" s="39" t="s">
        <v>198</v>
      </c>
      <c r="B259" s="39" t="s">
        <v>199</v>
      </c>
      <c r="C259" s="168" t="s">
        <v>516</v>
      </c>
      <c r="D259" s="168"/>
      <c r="E259" s="42" t="s">
        <v>87</v>
      </c>
      <c r="F259" s="169" t="n">
        <f aca="false">VLOOKUP(A259,'PRESTATION 3'!A:K,6,0)</f>
        <v>0</v>
      </c>
      <c r="G259" s="170" t="s">
        <v>528</v>
      </c>
      <c r="H259" s="44" t="n">
        <f aca="false">$F$259*G259</f>
        <v>0</v>
      </c>
      <c r="I259" s="44" t="n">
        <f aca="false">H259*VLOOKUP(C259,$A$14:$K$21,3,0)</f>
        <v>0</v>
      </c>
      <c r="J259" s="44" t="n">
        <f aca="false">H259*(1+VLOOKUP(C259,$A$14:$K$21,3,0))</f>
        <v>0</v>
      </c>
    </row>
    <row r="260" customFormat="false" ht="15" hidden="false" customHeight="false" outlineLevel="0" collapsed="false">
      <c r="A260" s="39"/>
      <c r="B260" s="39"/>
      <c r="C260" s="168" t="s">
        <v>517</v>
      </c>
      <c r="D260" s="168"/>
      <c r="E260" s="42"/>
      <c r="F260" s="169" t="e">
        <f aca="false">VLOOKUP(A260,'PRESTATION 3'!A:K,6,0)</f>
        <v>#N/A</v>
      </c>
      <c r="G260" s="170" t="s">
        <v>528</v>
      </c>
      <c r="H260" s="44" t="n">
        <f aca="false">$F$259*G260</f>
        <v>0</v>
      </c>
      <c r="I260" s="44" t="n">
        <f aca="false">H260*VLOOKUP(C260,$A$14:$K$21,3,0)</f>
        <v>0</v>
      </c>
      <c r="J260" s="44" t="n">
        <f aca="false">H260*(1+VLOOKUP(C260,$A$14:$K$21,3,0))</f>
        <v>0</v>
      </c>
    </row>
    <row r="261" customFormat="false" ht="15" hidden="false" customHeight="false" outlineLevel="0" collapsed="false">
      <c r="A261" s="39"/>
      <c r="B261" s="39"/>
      <c r="C261" s="168" t="s">
        <v>518</v>
      </c>
      <c r="D261" s="168"/>
      <c r="E261" s="42"/>
      <c r="F261" s="169" t="e">
        <f aca="false">VLOOKUP(A261,'PRESTATION 3'!A:K,6,0)</f>
        <v>#N/A</v>
      </c>
      <c r="G261" s="170" t="s">
        <v>528</v>
      </c>
      <c r="H261" s="44" t="n">
        <f aca="false">$F$259*G261</f>
        <v>0</v>
      </c>
      <c r="I261" s="44" t="n">
        <f aca="false">H261*VLOOKUP(C261,$A$14:$K$21,3,0)</f>
        <v>0</v>
      </c>
      <c r="J261" s="44" t="n">
        <f aca="false">H261*(1+VLOOKUP(C261,$A$14:$K$21,3,0))</f>
        <v>0</v>
      </c>
    </row>
    <row r="262" customFormat="false" ht="15" hidden="false" customHeight="false" outlineLevel="0" collapsed="false">
      <c r="A262" s="39"/>
      <c r="B262" s="39"/>
      <c r="C262" s="168" t="s">
        <v>519</v>
      </c>
      <c r="D262" s="168"/>
      <c r="E262" s="42"/>
      <c r="F262" s="169" t="e">
        <f aca="false">VLOOKUP(A262,'PRESTATION 3'!A:K,6,0)</f>
        <v>#N/A</v>
      </c>
      <c r="G262" s="170" t="s">
        <v>528</v>
      </c>
      <c r="H262" s="44" t="n">
        <f aca="false">$F$259*G262</f>
        <v>0</v>
      </c>
      <c r="I262" s="44" t="n">
        <f aca="false">H262*VLOOKUP(C262,$A$14:$K$21,3,0)</f>
        <v>0</v>
      </c>
      <c r="J262" s="44" t="n">
        <f aca="false">H262*(1+VLOOKUP(C262,$A$14:$K$21,3,0))</f>
        <v>0</v>
      </c>
    </row>
    <row r="263" customFormat="false" ht="15" hidden="false" customHeight="false" outlineLevel="0" collapsed="false">
      <c r="A263" s="39"/>
      <c r="B263" s="39"/>
      <c r="C263" s="168" t="s">
        <v>520</v>
      </c>
      <c r="D263" s="168"/>
      <c r="E263" s="42"/>
      <c r="F263" s="169" t="e">
        <f aca="false">VLOOKUP(A263,'PRESTATION 3'!A:K,6,0)</f>
        <v>#N/A</v>
      </c>
      <c r="G263" s="170" t="s">
        <v>528</v>
      </c>
      <c r="H263" s="44" t="n">
        <f aca="false">$F$259*G263</f>
        <v>0</v>
      </c>
      <c r="I263" s="44" t="n">
        <f aca="false">H263*VLOOKUP(C263,$A$14:$K$21,3,0)</f>
        <v>0</v>
      </c>
      <c r="J263" s="44" t="n">
        <f aca="false">H263*(1+VLOOKUP(C263,$A$14:$K$21,3,0))</f>
        <v>0</v>
      </c>
    </row>
    <row r="264" customFormat="false" ht="15" hidden="false" customHeight="false" outlineLevel="0" collapsed="false">
      <c r="A264" s="39"/>
      <c r="B264" s="39"/>
      <c r="C264" s="168" t="s">
        <v>521</v>
      </c>
      <c r="D264" s="168"/>
      <c r="E264" s="42"/>
      <c r="F264" s="169" t="e">
        <f aca="false">VLOOKUP(A264,'PRESTATION 3'!A:K,6,0)</f>
        <v>#N/A</v>
      </c>
      <c r="G264" s="170" t="s">
        <v>528</v>
      </c>
      <c r="H264" s="44" t="n">
        <f aca="false">$F$259*G264</f>
        <v>0</v>
      </c>
      <c r="I264" s="44" t="n">
        <f aca="false">H264*VLOOKUP(C264,$A$14:$K$21,3,0)</f>
        <v>0</v>
      </c>
      <c r="J264" s="44" t="n">
        <f aca="false">H264*(1+VLOOKUP(C264,$A$14:$K$21,3,0))</f>
        <v>0</v>
      </c>
    </row>
    <row r="265" customFormat="false" ht="15" hidden="false" customHeight="false" outlineLevel="0" collapsed="false">
      <c r="A265" s="39"/>
      <c r="B265" s="39"/>
      <c r="C265" s="177" t="s">
        <v>522</v>
      </c>
      <c r="D265" s="177"/>
      <c r="E265" s="42"/>
      <c r="F265" s="169"/>
      <c r="G265" s="170" t="s">
        <v>528</v>
      </c>
      <c r="H265" s="44" t="n">
        <f aca="false">$F$259*G265</f>
        <v>0</v>
      </c>
      <c r="I265" s="44" t="n">
        <f aca="false">H265*VLOOKUP(C265,$A$14:$K$21,3,0)</f>
        <v>0</v>
      </c>
      <c r="J265" s="44" t="n">
        <f aca="false">H265*(1+VLOOKUP(C265,$A$14:$K$21,3,0))</f>
        <v>0</v>
      </c>
    </row>
    <row r="266" customFormat="false" ht="15" hidden="false" customHeight="false" outlineLevel="0" collapsed="false">
      <c r="A266" s="39"/>
      <c r="B266" s="39"/>
      <c r="C266" s="177" t="s">
        <v>523</v>
      </c>
      <c r="D266" s="177"/>
      <c r="E266" s="42"/>
      <c r="F266" s="169" t="e">
        <f aca="false">VLOOKUP(A266,'PRESTATION 3'!A:K,6,0)</f>
        <v>#N/A</v>
      </c>
      <c r="G266" s="170" t="s">
        <v>528</v>
      </c>
      <c r="H266" s="44" t="n">
        <f aca="false">$F$259*G266</f>
        <v>0</v>
      </c>
      <c r="I266" s="44" t="n">
        <f aca="false">H266*VLOOKUP(C266,$A$14:$K$21,3,0)</f>
        <v>0</v>
      </c>
      <c r="J266" s="44" t="n">
        <f aca="false">H266*(1+VLOOKUP(C266,$A$14:$K$21,3,0))</f>
        <v>0</v>
      </c>
    </row>
    <row r="267" customFormat="false" ht="14.25" hidden="false" customHeight="true" outlineLevel="0" collapsed="false">
      <c r="A267" s="39" t="s">
        <v>206</v>
      </c>
      <c r="B267" s="39" t="s">
        <v>207</v>
      </c>
      <c r="C267" s="168" t="s">
        <v>516</v>
      </c>
      <c r="D267" s="168"/>
      <c r="E267" s="42" t="s">
        <v>87</v>
      </c>
      <c r="F267" s="169" t="n">
        <f aca="false">VLOOKUP(A267,'PRESTATION 3'!A:K,6,0)</f>
        <v>0</v>
      </c>
      <c r="G267" s="170" t="s">
        <v>528</v>
      </c>
      <c r="H267" s="44" t="n">
        <f aca="false">$F$267*G267</f>
        <v>0</v>
      </c>
      <c r="I267" s="44" t="n">
        <f aca="false">H267*VLOOKUP(C267,$A$14:$K$21,3,0)</f>
        <v>0</v>
      </c>
      <c r="J267" s="44" t="n">
        <f aca="false">H267*(1+VLOOKUP(C267,$A$14:$K$21,3,0))</f>
        <v>0</v>
      </c>
    </row>
    <row r="268" customFormat="false" ht="15" hidden="false" customHeight="false" outlineLevel="0" collapsed="false">
      <c r="A268" s="39"/>
      <c r="B268" s="39"/>
      <c r="C268" s="168" t="s">
        <v>517</v>
      </c>
      <c r="D268" s="168"/>
      <c r="E268" s="42"/>
      <c r="F268" s="169" t="e">
        <f aca="false">VLOOKUP(A268,'PRESTATION 2'!A:K,6,0)</f>
        <v>#N/A</v>
      </c>
      <c r="G268" s="170" t="s">
        <v>528</v>
      </c>
      <c r="H268" s="44" t="n">
        <f aca="false">$F$267*G268</f>
        <v>0</v>
      </c>
      <c r="I268" s="44" t="n">
        <f aca="false">H268*VLOOKUP(C268,$A$14:$K$21,3,0)</f>
        <v>0</v>
      </c>
      <c r="J268" s="44" t="n">
        <f aca="false">H268*(1+VLOOKUP(C268,$A$14:$K$21,3,0))</f>
        <v>0</v>
      </c>
    </row>
    <row r="269" customFormat="false" ht="15" hidden="false" customHeight="false" outlineLevel="0" collapsed="false">
      <c r="A269" s="39"/>
      <c r="B269" s="39"/>
      <c r="C269" s="168" t="s">
        <v>518</v>
      </c>
      <c r="D269" s="168"/>
      <c r="E269" s="42"/>
      <c r="F269" s="169" t="e">
        <f aca="false">VLOOKUP(A269,'PRESTATION 2'!A:K,6,0)</f>
        <v>#N/A</v>
      </c>
      <c r="G269" s="170" t="s">
        <v>528</v>
      </c>
      <c r="H269" s="44" t="n">
        <f aca="false">$F$267*G269</f>
        <v>0</v>
      </c>
      <c r="I269" s="44" t="n">
        <f aca="false">H269*VLOOKUP(C269,$A$14:$K$21,3,0)</f>
        <v>0</v>
      </c>
      <c r="J269" s="44" t="n">
        <f aca="false">H269*(1+VLOOKUP(C269,$A$14:$K$21,3,0))</f>
        <v>0</v>
      </c>
    </row>
    <row r="270" customFormat="false" ht="15" hidden="false" customHeight="false" outlineLevel="0" collapsed="false">
      <c r="A270" s="39"/>
      <c r="B270" s="39"/>
      <c r="C270" s="168" t="s">
        <v>519</v>
      </c>
      <c r="D270" s="168"/>
      <c r="E270" s="42"/>
      <c r="F270" s="169" t="e">
        <f aca="false">VLOOKUP(A270,'PRESTATION 2'!A:K,6,0)</f>
        <v>#N/A</v>
      </c>
      <c r="G270" s="170" t="s">
        <v>528</v>
      </c>
      <c r="H270" s="44" t="n">
        <f aca="false">$F$267*G270</f>
        <v>0</v>
      </c>
      <c r="I270" s="44" t="n">
        <f aca="false">H270*VLOOKUP(C270,$A$14:$K$21,3,0)</f>
        <v>0</v>
      </c>
      <c r="J270" s="44" t="n">
        <f aca="false">H270*(1+VLOOKUP(C270,$A$14:$K$21,3,0))</f>
        <v>0</v>
      </c>
    </row>
    <row r="271" customFormat="false" ht="15" hidden="false" customHeight="false" outlineLevel="0" collapsed="false">
      <c r="A271" s="39"/>
      <c r="B271" s="39"/>
      <c r="C271" s="168" t="s">
        <v>520</v>
      </c>
      <c r="D271" s="168"/>
      <c r="E271" s="42"/>
      <c r="F271" s="169" t="e">
        <f aca="false">VLOOKUP(A271,'PRESTATION 2'!A:K,6,0)</f>
        <v>#N/A</v>
      </c>
      <c r="G271" s="170" t="s">
        <v>528</v>
      </c>
      <c r="H271" s="44" t="n">
        <f aca="false">$F$267*G271</f>
        <v>0</v>
      </c>
      <c r="I271" s="44" t="n">
        <f aca="false">H271*VLOOKUP(C271,$A$14:$K$21,3,0)</f>
        <v>0</v>
      </c>
      <c r="J271" s="44" t="n">
        <f aca="false">H271*(1+VLOOKUP(C271,$A$14:$K$21,3,0))</f>
        <v>0</v>
      </c>
    </row>
    <row r="272" customFormat="false" ht="15" hidden="false" customHeight="false" outlineLevel="0" collapsed="false">
      <c r="A272" s="39"/>
      <c r="B272" s="39"/>
      <c r="C272" s="168" t="s">
        <v>521</v>
      </c>
      <c r="D272" s="168"/>
      <c r="E272" s="42"/>
      <c r="F272" s="169" t="e">
        <f aca="false">VLOOKUP(A272,'PRESTATION 2'!A:K,6,0)</f>
        <v>#N/A</v>
      </c>
      <c r="G272" s="170" t="s">
        <v>528</v>
      </c>
      <c r="H272" s="44" t="n">
        <f aca="false">$F$267*G272</f>
        <v>0</v>
      </c>
      <c r="I272" s="44" t="n">
        <f aca="false">H272*VLOOKUP(C272,$A$14:$K$21,3,0)</f>
        <v>0</v>
      </c>
      <c r="J272" s="44" t="n">
        <f aca="false">H272*(1+VLOOKUP(C272,$A$14:$K$21,3,0))</f>
        <v>0</v>
      </c>
    </row>
    <row r="273" customFormat="false" ht="15" hidden="false" customHeight="false" outlineLevel="0" collapsed="false">
      <c r="A273" s="39"/>
      <c r="B273" s="39"/>
      <c r="C273" s="177" t="s">
        <v>522</v>
      </c>
      <c r="D273" s="177"/>
      <c r="E273" s="42"/>
      <c r="F273" s="169"/>
      <c r="G273" s="170" t="s">
        <v>528</v>
      </c>
      <c r="H273" s="44" t="n">
        <f aca="false">$F$267*G273</f>
        <v>0</v>
      </c>
      <c r="I273" s="44" t="n">
        <f aca="false">H273*VLOOKUP(C273,$A$14:$K$21,3,0)</f>
        <v>0</v>
      </c>
      <c r="J273" s="44" t="n">
        <f aca="false">H273*(1+VLOOKUP(C273,$A$14:$K$21,3,0))</f>
        <v>0</v>
      </c>
    </row>
    <row r="274" customFormat="false" ht="15" hidden="false" customHeight="false" outlineLevel="0" collapsed="false">
      <c r="A274" s="39"/>
      <c r="B274" s="39"/>
      <c r="C274" s="177" t="s">
        <v>523</v>
      </c>
      <c r="D274" s="177"/>
      <c r="E274" s="42"/>
      <c r="F274" s="169" t="e">
        <f aca="false">VLOOKUP(A274,'PRESTATION 2'!A:K,6,0)</f>
        <v>#N/A</v>
      </c>
      <c r="G274" s="170" t="s">
        <v>528</v>
      </c>
      <c r="H274" s="44" t="n">
        <f aca="false">$F$267*G274</f>
        <v>0</v>
      </c>
      <c r="I274" s="44" t="n">
        <f aca="false">H274*VLOOKUP(C274,$A$14:$K$21,3,0)</f>
        <v>0</v>
      </c>
      <c r="J274" s="44" t="n">
        <f aca="false">H274*(1+VLOOKUP(C274,$A$14:$K$21,3,0))</f>
        <v>0</v>
      </c>
    </row>
    <row r="275" s="11" customFormat="true" ht="13.5" hidden="false" customHeight="true" outlineLevel="0" collapsed="false">
      <c r="E275" s="171" t="s">
        <v>548</v>
      </c>
      <c r="F275" s="172" t="s">
        <v>516</v>
      </c>
      <c r="G275" s="173" t="n">
        <f aca="false">SUMIF($C$259:$C$274,F275,$G$259:$G$274)</f>
        <v>0</v>
      </c>
      <c r="H275" s="174" t="n">
        <f aca="false">(SUMIF($C$259:$C$274,F275,$H$259:$H$274))*(1+VLOOKUP(F275,$A$14:$K$21,10,0))</f>
        <v>0</v>
      </c>
      <c r="I275" s="174" t="n">
        <f aca="false">(SUMIF($C$259:$C$274,F275,$I$259:$I$274))*(1+VLOOKUP(F275,$A$14:$K$21,10,0))</f>
        <v>0</v>
      </c>
      <c r="J275" s="174" t="n">
        <f aca="false">(SUMIF($C$259:$C$274,F275,$J$259:$J$274))*(1+VLOOKUP(F275,$A$14:$K$21,10,0))</f>
        <v>0</v>
      </c>
    </row>
    <row r="276" s="11" customFormat="true" ht="15" hidden="false" customHeight="false" outlineLevel="0" collapsed="false">
      <c r="E276" s="171"/>
      <c r="F276" s="175" t="s">
        <v>517</v>
      </c>
      <c r="G276" s="173" t="n">
        <f aca="false">SUMIF($C$259:$C$274,F276,$G$259:$G$274)</f>
        <v>0</v>
      </c>
      <c r="H276" s="174" t="n">
        <f aca="false">(SUMIF($C$259:$C$274,F276,$H$259:$H$274))*(1+VLOOKUP(F276,$A$14:$K$21,10,0))</f>
        <v>0</v>
      </c>
      <c r="I276" s="174" t="n">
        <f aca="false">(SUMIF($C$259:$C$274,F276,$I$259:$I$274))*(1+VLOOKUP(F276,$A$14:$K$21,10,0))</f>
        <v>0</v>
      </c>
      <c r="J276" s="174" t="n">
        <f aca="false">(SUMIF($C$259:$C$274,F276,$J$259:$J$274))*(1+VLOOKUP(F276,$A$14:$K$21,10,0))</f>
        <v>0</v>
      </c>
    </row>
    <row r="277" s="11" customFormat="true" ht="15" hidden="false" customHeight="false" outlineLevel="0" collapsed="false">
      <c r="E277" s="171"/>
      <c r="F277" s="175" t="s">
        <v>518</v>
      </c>
      <c r="G277" s="173" t="n">
        <f aca="false">SUMIF($C$259:$C$274,F277,$G$259:$G$274)</f>
        <v>0</v>
      </c>
      <c r="H277" s="174" t="n">
        <f aca="false">(SUMIF($C$259:$C$274,F277,$H$259:$H$274))*(1+VLOOKUP(F277,$A$14:$K$21,10,0))</f>
        <v>0</v>
      </c>
      <c r="I277" s="174" t="n">
        <f aca="false">(SUMIF($C$259:$C$274,F277,$I$259:$I$274))*(1+VLOOKUP(F277,$A$14:$K$21,10,0))</f>
        <v>0</v>
      </c>
      <c r="J277" s="174" t="n">
        <f aca="false">(SUMIF($C$259:$C$274,F277,$J$259:$J$274))*(1+VLOOKUP(F277,$A$14:$K$21,10,0))</f>
        <v>0</v>
      </c>
    </row>
    <row r="278" s="11" customFormat="true" ht="15" hidden="false" customHeight="false" outlineLevel="0" collapsed="false">
      <c r="E278" s="171"/>
      <c r="F278" s="175" t="s">
        <v>519</v>
      </c>
      <c r="G278" s="173" t="n">
        <f aca="false">SUMIF($C$259:$C$274,F278,$G$259:$G$274)</f>
        <v>0</v>
      </c>
      <c r="H278" s="174" t="n">
        <f aca="false">(SUMIF($C$259:$C$274,F278,$H$259:$H$274))*(1+VLOOKUP(F278,$A$14:$K$21,10,0))</f>
        <v>0</v>
      </c>
      <c r="I278" s="174" t="n">
        <f aca="false">(SUMIF($C$259:$C$274,F278,$I$259:$I$274))*(1+VLOOKUP(F278,$A$14:$K$21,10,0))</f>
        <v>0</v>
      </c>
      <c r="J278" s="174" t="n">
        <f aca="false">(SUMIF($C$259:$C$274,F278,$J$259:$J$274))*(1+VLOOKUP(F278,$A$14:$K$21,10,0))</f>
        <v>0</v>
      </c>
    </row>
    <row r="279" s="11" customFormat="true" ht="15" hidden="false" customHeight="false" outlineLevel="0" collapsed="false">
      <c r="E279" s="171"/>
      <c r="F279" s="175" t="s">
        <v>520</v>
      </c>
      <c r="G279" s="173" t="n">
        <f aca="false">SUMIF($C$259:$C$274,F279,$G$259:$G$274)</f>
        <v>0</v>
      </c>
      <c r="H279" s="174" t="n">
        <f aca="false">(SUMIF($C$259:$C$274,F279,$H$259:$H$274))*(1+VLOOKUP(F279,$A$14:$K$21,10,0))</f>
        <v>0</v>
      </c>
      <c r="I279" s="174" t="n">
        <f aca="false">(SUMIF($C$259:$C$274,F279,$I$259:$I$274))*(1+VLOOKUP(F279,$A$14:$K$21,10,0))</f>
        <v>0</v>
      </c>
      <c r="J279" s="174" t="n">
        <f aca="false">(SUMIF($C$259:$C$274,F279,$J$259:$J$274))*(1+VLOOKUP(F279,$A$14:$K$21,10,0))</f>
        <v>0</v>
      </c>
    </row>
    <row r="280" s="11" customFormat="true" ht="15" hidden="false" customHeight="false" outlineLevel="0" collapsed="false">
      <c r="E280" s="171"/>
      <c r="F280" s="172" t="s">
        <v>521</v>
      </c>
      <c r="G280" s="173" t="n">
        <f aca="false">SUMIF($C$259:$C$274,F280,$G$259:$G$274)</f>
        <v>0</v>
      </c>
      <c r="H280" s="174" t="n">
        <f aca="false">(SUMIF($C$259:$C$274,F280,$H$259:$H$274))*(1+VLOOKUP(F280,$A$14:$K$21,10,0))</f>
        <v>0</v>
      </c>
      <c r="I280" s="174" t="n">
        <f aca="false">(SUMIF($C$259:$C$274,F280,$I$259:$I$274))*(1+VLOOKUP(F280,$A$14:$K$21,10,0))</f>
        <v>0</v>
      </c>
      <c r="J280" s="174" t="n">
        <f aca="false">(SUMIF($C$259:$C$274,F280,$J$259:$J$274))*(1+VLOOKUP(F280,$A$14:$K$21,10,0))</f>
        <v>0</v>
      </c>
    </row>
    <row r="281" s="11" customFormat="true" ht="15" hidden="false" customHeight="false" outlineLevel="0" collapsed="false">
      <c r="E281" s="171"/>
      <c r="F281" s="11" t="s">
        <v>522</v>
      </c>
      <c r="G281" s="173" t="n">
        <f aca="false">SUMIF($C$259:$C$274,F281,$G$259:$G$274)</f>
        <v>0</v>
      </c>
      <c r="H281" s="174" t="n">
        <f aca="false">(SUMIF($C$259:$C$274,F281,$H$259:$H$274))*(1+VLOOKUP(F281,$A$14:$K$21,10,0))</f>
        <v>0</v>
      </c>
      <c r="I281" s="174" t="n">
        <f aca="false">(SUMIF($C$259:$C$274,F281,$I$259:$I$274))*(1+VLOOKUP(F281,$A$14:$K$21,10,0))</f>
        <v>0</v>
      </c>
      <c r="J281" s="174" t="n">
        <f aca="false">(SUMIF($C$259:$C$274,F281,$J$259:$J$274))*(1+VLOOKUP(F281,$A$14:$K$21,10,0))</f>
        <v>0</v>
      </c>
    </row>
    <row r="282" s="11" customFormat="true" ht="15" hidden="false" customHeight="false" outlineLevel="0" collapsed="false">
      <c r="E282" s="171"/>
      <c r="F282" s="11" t="s">
        <v>523</v>
      </c>
      <c r="G282" s="173" t="n">
        <f aca="false">SUMIF($C$259:$C$274,F282,$G$259:$G$274)</f>
        <v>0</v>
      </c>
      <c r="H282" s="174" t="n">
        <f aca="false">(SUMIF($C$259:$C$274,F282,$H$259:$H$274))*(1+VLOOKUP(F282,$A$14:$K$21,10,0))</f>
        <v>0</v>
      </c>
      <c r="I282" s="174" t="n">
        <f aca="false">(SUMIF($C$259:$C$274,F282,$I$259:$I$274))*(1+VLOOKUP(F282,$A$14:$K$21,10,0))</f>
        <v>0</v>
      </c>
      <c r="J282" s="174" t="n">
        <f aca="false">(SUMIF($C$259:$C$274,F282,$J$259:$J$274))*(1+VLOOKUP(F282,$A$14:$K$21,10,0))</f>
        <v>0</v>
      </c>
    </row>
    <row r="283" customFormat="false" ht="26.25" hidden="false" customHeight="true" outlineLevel="0" collapsed="false">
      <c r="A283" s="180"/>
      <c r="B283" s="181"/>
      <c r="C283" s="48" t="s">
        <v>549</v>
      </c>
      <c r="D283" s="48"/>
      <c r="E283" s="48"/>
      <c r="F283" s="48"/>
      <c r="G283" s="48"/>
      <c r="H283" s="51" t="n">
        <f aca="false">SUM(H249:H256)+SUM(H275:H282)</f>
        <v>0</v>
      </c>
      <c r="I283" s="51" t="n">
        <f aca="false">SUM(I249:I256)+SUM(I275:I282)</f>
        <v>0</v>
      </c>
      <c r="J283" s="51" t="n">
        <f aca="false">SUM(J249:J256)+SUM(J275:J282)</f>
        <v>0</v>
      </c>
    </row>
    <row r="284" customFormat="false" ht="24" hidden="false" customHeight="true" outlineLevel="0" collapsed="false"/>
    <row r="285" customFormat="false" ht="24" hidden="false" customHeight="true" outlineLevel="0" collapsed="false"/>
    <row r="286" customFormat="false" ht="26.25" hidden="false" customHeight="true" outlineLevel="0" collapsed="false">
      <c r="A286" s="166" t="s">
        <v>550</v>
      </c>
      <c r="B286" s="166" t="s">
        <v>525</v>
      </c>
      <c r="C286" s="166"/>
      <c r="D286" s="166"/>
      <c r="E286" s="166"/>
      <c r="F286" s="166"/>
      <c r="G286" s="166"/>
      <c r="H286" s="166"/>
      <c r="I286" s="166"/>
      <c r="J286" s="166"/>
    </row>
    <row r="287" customFormat="false" ht="41.25" hidden="false" customHeight="true" outlineLevel="0" collapsed="false">
      <c r="A287" s="28" t="s">
        <v>12</v>
      </c>
      <c r="B287" s="28" t="s">
        <v>13</v>
      </c>
      <c r="C287" s="28" t="s">
        <v>14</v>
      </c>
      <c r="D287" s="28"/>
      <c r="E287" s="28" t="s">
        <v>15</v>
      </c>
      <c r="F287" s="28" t="s">
        <v>16</v>
      </c>
      <c r="G287" s="28" t="s">
        <v>17</v>
      </c>
      <c r="H287" s="145" t="s">
        <v>18</v>
      </c>
      <c r="I287" s="28" t="s">
        <v>19</v>
      </c>
      <c r="J287" s="145" t="s">
        <v>20</v>
      </c>
    </row>
    <row r="288" customFormat="false" ht="14.25" hidden="false" customHeight="true" outlineLevel="0" collapsed="false">
      <c r="A288" s="149" t="s">
        <v>271</v>
      </c>
      <c r="B288" s="149" t="s">
        <v>272</v>
      </c>
      <c r="C288" s="168" t="s">
        <v>516</v>
      </c>
      <c r="D288" s="168"/>
      <c r="E288" s="42" t="s">
        <v>256</v>
      </c>
      <c r="F288" s="169" t="n">
        <f aca="false">VLOOKUP(A288,'PRESTATION 5'!A:K,6,0)</f>
        <v>0</v>
      </c>
      <c r="G288" s="170" t="s">
        <v>534</v>
      </c>
      <c r="H288" s="44" t="n">
        <f aca="false">$F$288*G288</f>
        <v>0</v>
      </c>
      <c r="I288" s="44" t="n">
        <f aca="false">H288*VLOOKUP(C288,$A$14:$K$21,3,0)</f>
        <v>0</v>
      </c>
      <c r="J288" s="44" t="n">
        <f aca="false">H288*(1+VLOOKUP(C288,$A$14:$K$21,3,0))</f>
        <v>0</v>
      </c>
    </row>
    <row r="289" customFormat="false" ht="15" hidden="false" customHeight="false" outlineLevel="0" collapsed="false">
      <c r="A289" s="149"/>
      <c r="B289" s="149"/>
      <c r="C289" s="168" t="s">
        <v>517</v>
      </c>
      <c r="D289" s="168"/>
      <c r="E289" s="42"/>
      <c r="F289" s="169" t="e">
        <f aca="false">VLOOKUP(A289,'PRESTATION 5'!A:K,6,0)</f>
        <v>#N/A</v>
      </c>
      <c r="G289" s="170" t="s">
        <v>551</v>
      </c>
      <c r="H289" s="44" t="n">
        <f aca="false">$F$288*G289</f>
        <v>0</v>
      </c>
      <c r="I289" s="44" t="n">
        <f aca="false">H289*VLOOKUP(C289,$A$14:$K$21,3,0)</f>
        <v>0</v>
      </c>
      <c r="J289" s="44" t="n">
        <f aca="false">H289*(1+VLOOKUP(C289,$A$14:$K$21,3,0))</f>
        <v>0</v>
      </c>
    </row>
    <row r="290" customFormat="false" ht="15" hidden="false" customHeight="false" outlineLevel="0" collapsed="false">
      <c r="A290" s="149"/>
      <c r="B290" s="149"/>
      <c r="C290" s="168" t="s">
        <v>518</v>
      </c>
      <c r="D290" s="168"/>
      <c r="E290" s="42"/>
      <c r="F290" s="169" t="e">
        <f aca="false">VLOOKUP(A290,'PRESTATION 5'!A:K,6,0)</f>
        <v>#N/A</v>
      </c>
      <c r="G290" s="170" t="s">
        <v>551</v>
      </c>
      <c r="H290" s="44" t="n">
        <f aca="false">$F$288*G290</f>
        <v>0</v>
      </c>
      <c r="I290" s="44" t="n">
        <f aca="false">H290*VLOOKUP(C290,$A$14:$K$21,3,0)</f>
        <v>0</v>
      </c>
      <c r="J290" s="44" t="n">
        <f aca="false">H290*(1+VLOOKUP(C290,$A$14:$K$21,3,0))</f>
        <v>0</v>
      </c>
    </row>
    <row r="291" customFormat="false" ht="15" hidden="false" customHeight="false" outlineLevel="0" collapsed="false">
      <c r="A291" s="149"/>
      <c r="B291" s="149"/>
      <c r="C291" s="168" t="s">
        <v>519</v>
      </c>
      <c r="D291" s="168"/>
      <c r="E291" s="42"/>
      <c r="F291" s="169" t="e">
        <f aca="false">VLOOKUP(A291,'PRESTATION 5'!A:K,6,0)</f>
        <v>#N/A</v>
      </c>
      <c r="G291" s="170" t="s">
        <v>534</v>
      </c>
      <c r="H291" s="44" t="n">
        <f aca="false">$F$288*G291</f>
        <v>0</v>
      </c>
      <c r="I291" s="44" t="n">
        <f aca="false">H291*VLOOKUP(C291,$A$14:$K$21,3,0)</f>
        <v>0</v>
      </c>
      <c r="J291" s="44" t="n">
        <f aca="false">H291*(1+VLOOKUP(C291,$A$14:$K$21,3,0))</f>
        <v>0</v>
      </c>
    </row>
    <row r="292" customFormat="false" ht="15" hidden="false" customHeight="false" outlineLevel="0" collapsed="false">
      <c r="A292" s="149"/>
      <c r="B292" s="149"/>
      <c r="C292" s="168" t="s">
        <v>520</v>
      </c>
      <c r="D292" s="168"/>
      <c r="E292" s="42"/>
      <c r="F292" s="169" t="e">
        <f aca="false">VLOOKUP(A292,'PRESTATION 5'!A:K,6,0)</f>
        <v>#N/A</v>
      </c>
      <c r="G292" s="170" t="s">
        <v>552</v>
      </c>
      <c r="H292" s="44" t="n">
        <f aca="false">$F$288*G292</f>
        <v>0</v>
      </c>
      <c r="I292" s="44" t="n">
        <f aca="false">H292*VLOOKUP(C292,$A$14:$K$21,3,0)</f>
        <v>0</v>
      </c>
      <c r="J292" s="44" t="n">
        <f aca="false">H292*(1+VLOOKUP(C292,$A$14:$K$21,3,0))</f>
        <v>0</v>
      </c>
    </row>
    <row r="293" customFormat="false" ht="15" hidden="false" customHeight="false" outlineLevel="0" collapsed="false">
      <c r="A293" s="149"/>
      <c r="B293" s="149"/>
      <c r="C293" s="168" t="s">
        <v>521</v>
      </c>
      <c r="D293" s="168"/>
      <c r="E293" s="42"/>
      <c r="F293" s="169" t="e">
        <f aca="false">VLOOKUP(A293,'PRESTATION 5'!A:K,6,0)</f>
        <v>#N/A</v>
      </c>
      <c r="G293" s="170" t="s">
        <v>528</v>
      </c>
      <c r="H293" s="44" t="n">
        <f aca="false">$F$288*G293</f>
        <v>0</v>
      </c>
      <c r="I293" s="44" t="n">
        <f aca="false">H293*VLOOKUP(C293,$A$14:$K$21,3,0)</f>
        <v>0</v>
      </c>
      <c r="J293" s="44" t="n">
        <f aca="false">H293*(1+VLOOKUP(C293,$A$14:$K$21,3,0))</f>
        <v>0</v>
      </c>
    </row>
    <row r="294" customFormat="false" ht="15" hidden="false" customHeight="false" outlineLevel="0" collapsed="false">
      <c r="A294" s="149"/>
      <c r="B294" s="149"/>
      <c r="C294" s="177" t="s">
        <v>522</v>
      </c>
      <c r="D294" s="177"/>
      <c r="E294" s="42"/>
      <c r="F294" s="169"/>
      <c r="G294" s="170" t="s">
        <v>552</v>
      </c>
      <c r="H294" s="44" t="n">
        <f aca="false">$F$288*G294</f>
        <v>0</v>
      </c>
      <c r="I294" s="44" t="n">
        <f aca="false">H294*VLOOKUP(C294,$A$14:$K$21,3,0)</f>
        <v>0</v>
      </c>
      <c r="J294" s="44" t="n">
        <f aca="false">H294*(1+VLOOKUP(C294,$A$14:$K$21,3,0))</f>
        <v>0</v>
      </c>
    </row>
    <row r="295" customFormat="false" ht="15" hidden="false" customHeight="false" outlineLevel="0" collapsed="false">
      <c r="A295" s="149"/>
      <c r="B295" s="149"/>
      <c r="C295" s="177" t="s">
        <v>523</v>
      </c>
      <c r="D295" s="177"/>
      <c r="E295" s="42"/>
      <c r="F295" s="169" t="e">
        <f aca="false">VLOOKUP(A295,'PRESTATION 5'!A:K,6,0)</f>
        <v>#N/A</v>
      </c>
      <c r="G295" s="170" t="s">
        <v>534</v>
      </c>
      <c r="H295" s="44" t="n">
        <f aca="false">$F$288*G295</f>
        <v>0</v>
      </c>
      <c r="I295" s="44" t="n">
        <f aca="false">H295*VLOOKUP(C295,$A$14:$K$21,3,0)</f>
        <v>0</v>
      </c>
      <c r="J295" s="44" t="n">
        <f aca="false">H295*(1+VLOOKUP(C295,$A$14:$K$21,3,0))</f>
        <v>0</v>
      </c>
    </row>
    <row r="296" customFormat="false" ht="14.25" hidden="false" customHeight="true" outlineLevel="0" collapsed="false">
      <c r="A296" s="149" t="s">
        <v>295</v>
      </c>
      <c r="B296" s="149" t="s">
        <v>296</v>
      </c>
      <c r="C296" s="168" t="s">
        <v>516</v>
      </c>
      <c r="D296" s="168"/>
      <c r="E296" s="42" t="s">
        <v>256</v>
      </c>
      <c r="F296" s="169" t="n">
        <f aca="false">VLOOKUP(A296,'PRESTATION 5'!A:K,6,0)</f>
        <v>0</v>
      </c>
      <c r="G296" s="170" t="s">
        <v>534</v>
      </c>
      <c r="H296" s="44" t="n">
        <f aca="false">$F$296*G296</f>
        <v>0</v>
      </c>
      <c r="I296" s="44" t="n">
        <f aca="false">H296*VLOOKUP(C296,$A$14:$K$21,3,0)</f>
        <v>0</v>
      </c>
      <c r="J296" s="44" t="n">
        <f aca="false">H296*(1+VLOOKUP(C296,$A$14:$K$21,3,0))</f>
        <v>0</v>
      </c>
    </row>
    <row r="297" customFormat="false" ht="15" hidden="false" customHeight="false" outlineLevel="0" collapsed="false">
      <c r="A297" s="149"/>
      <c r="B297" s="149"/>
      <c r="C297" s="168" t="s">
        <v>517</v>
      </c>
      <c r="D297" s="168"/>
      <c r="E297" s="42"/>
      <c r="F297" s="169"/>
      <c r="G297" s="170" t="s">
        <v>551</v>
      </c>
      <c r="H297" s="44" t="n">
        <f aca="false">$F$296*G297</f>
        <v>0</v>
      </c>
      <c r="I297" s="44" t="n">
        <f aca="false">H297*VLOOKUP(C297,$A$14:$K$21,3,0)</f>
        <v>0</v>
      </c>
      <c r="J297" s="44" t="n">
        <f aca="false">H297*(1+VLOOKUP(C297,$A$14:$K$21,3,0))</f>
        <v>0</v>
      </c>
    </row>
    <row r="298" customFormat="false" ht="15" hidden="false" customHeight="false" outlineLevel="0" collapsed="false">
      <c r="A298" s="149"/>
      <c r="B298" s="149"/>
      <c r="C298" s="168" t="s">
        <v>518</v>
      </c>
      <c r="D298" s="168"/>
      <c r="E298" s="42"/>
      <c r="F298" s="169"/>
      <c r="G298" s="170" t="s">
        <v>551</v>
      </c>
      <c r="H298" s="44" t="n">
        <f aca="false">$F$296*G298</f>
        <v>0</v>
      </c>
      <c r="I298" s="44" t="n">
        <f aca="false">H298*VLOOKUP(C298,$A$14:$K$21,3,0)</f>
        <v>0</v>
      </c>
      <c r="J298" s="44" t="n">
        <f aca="false">H298*(1+VLOOKUP(C298,$A$14:$K$21,3,0))</f>
        <v>0</v>
      </c>
    </row>
    <row r="299" customFormat="false" ht="15" hidden="false" customHeight="false" outlineLevel="0" collapsed="false">
      <c r="A299" s="149"/>
      <c r="B299" s="149"/>
      <c r="C299" s="168" t="s">
        <v>519</v>
      </c>
      <c r="D299" s="168"/>
      <c r="E299" s="42"/>
      <c r="F299" s="169"/>
      <c r="G299" s="170" t="s">
        <v>534</v>
      </c>
      <c r="H299" s="44" t="n">
        <f aca="false">$F$296*G299</f>
        <v>0</v>
      </c>
      <c r="I299" s="44" t="n">
        <f aca="false">H299*VLOOKUP(C299,$A$14:$K$21,3,0)</f>
        <v>0</v>
      </c>
      <c r="J299" s="44" t="n">
        <f aca="false">H299*(1+VLOOKUP(C299,$A$14:$K$21,3,0))</f>
        <v>0</v>
      </c>
    </row>
    <row r="300" customFormat="false" ht="15" hidden="false" customHeight="false" outlineLevel="0" collapsed="false">
      <c r="A300" s="149"/>
      <c r="B300" s="149"/>
      <c r="C300" s="168" t="s">
        <v>520</v>
      </c>
      <c r="D300" s="168"/>
      <c r="E300" s="42"/>
      <c r="F300" s="169"/>
      <c r="G300" s="170" t="s">
        <v>552</v>
      </c>
      <c r="H300" s="44" t="n">
        <f aca="false">$F$296*G300</f>
        <v>0</v>
      </c>
      <c r="I300" s="44" t="n">
        <f aca="false">H300*VLOOKUP(C300,$A$14:$K$21,3,0)</f>
        <v>0</v>
      </c>
      <c r="J300" s="44" t="n">
        <f aca="false">H300*(1+VLOOKUP(C300,$A$14:$K$21,3,0))</f>
        <v>0</v>
      </c>
    </row>
    <row r="301" customFormat="false" ht="15" hidden="false" customHeight="false" outlineLevel="0" collapsed="false">
      <c r="A301" s="149"/>
      <c r="B301" s="149"/>
      <c r="C301" s="168" t="s">
        <v>521</v>
      </c>
      <c r="D301" s="168"/>
      <c r="E301" s="42"/>
      <c r="F301" s="169"/>
      <c r="G301" s="170" t="s">
        <v>528</v>
      </c>
      <c r="H301" s="44" t="n">
        <f aca="false">$F$296*G301</f>
        <v>0</v>
      </c>
      <c r="I301" s="44" t="n">
        <f aca="false">H301*VLOOKUP(C301,$A$14:$K$21,3,0)</f>
        <v>0</v>
      </c>
      <c r="J301" s="44" t="n">
        <f aca="false">H301*(1+VLOOKUP(C301,$A$14:$K$21,3,0))</f>
        <v>0</v>
      </c>
    </row>
    <row r="302" customFormat="false" ht="15" hidden="false" customHeight="false" outlineLevel="0" collapsed="false">
      <c r="A302" s="149"/>
      <c r="B302" s="149"/>
      <c r="C302" s="177" t="s">
        <v>522</v>
      </c>
      <c r="D302" s="177"/>
      <c r="E302" s="42"/>
      <c r="F302" s="169"/>
      <c r="G302" s="170" t="s">
        <v>552</v>
      </c>
      <c r="H302" s="44" t="n">
        <f aca="false">$F$296*G302</f>
        <v>0</v>
      </c>
      <c r="I302" s="44" t="n">
        <f aca="false">H302*VLOOKUP(C302,$A$14:$K$21,3,0)</f>
        <v>0</v>
      </c>
      <c r="J302" s="44" t="n">
        <f aca="false">H302*(1+VLOOKUP(C302,$A$14:$K$21,3,0))</f>
        <v>0</v>
      </c>
    </row>
    <row r="303" customFormat="false" ht="15" hidden="false" customHeight="false" outlineLevel="0" collapsed="false">
      <c r="A303" s="149"/>
      <c r="B303" s="149"/>
      <c r="C303" s="177" t="s">
        <v>523</v>
      </c>
      <c r="D303" s="177"/>
      <c r="E303" s="42"/>
      <c r="F303" s="169"/>
      <c r="G303" s="170" t="s">
        <v>534</v>
      </c>
      <c r="H303" s="44" t="n">
        <f aca="false">$F$296*G303</f>
        <v>0</v>
      </c>
      <c r="I303" s="44" t="n">
        <f aca="false">H303*VLOOKUP(C303,$A$14:$K$21,3,0)</f>
        <v>0</v>
      </c>
      <c r="J303" s="44" t="n">
        <f aca="false">H303*(1+VLOOKUP(C303,$A$14:$K$21,3,0))</f>
        <v>0</v>
      </c>
    </row>
    <row r="304" customFormat="false" ht="14.25" hidden="false" customHeight="true" outlineLevel="0" collapsed="false">
      <c r="A304" s="149" t="s">
        <v>321</v>
      </c>
      <c r="B304" s="149" t="s">
        <v>322</v>
      </c>
      <c r="C304" s="168" t="s">
        <v>516</v>
      </c>
      <c r="D304" s="168"/>
      <c r="E304" s="42" t="s">
        <v>256</v>
      </c>
      <c r="F304" s="169" t="n">
        <f aca="false">VLOOKUP(A304,'PRESTATION 5'!A:K,6,0)</f>
        <v>0</v>
      </c>
      <c r="G304" s="170" t="s">
        <v>529</v>
      </c>
      <c r="H304" s="44" t="n">
        <f aca="false">$F$304*G304</f>
        <v>0</v>
      </c>
      <c r="I304" s="44" t="n">
        <f aca="false">H304*VLOOKUP(C304,$A$14:$K$21,3,0)</f>
        <v>0</v>
      </c>
      <c r="J304" s="44" t="n">
        <f aca="false">H304*(1+VLOOKUP(C304,$A$14:$K$21,3,0))</f>
        <v>0</v>
      </c>
    </row>
    <row r="305" customFormat="false" ht="15" hidden="false" customHeight="false" outlineLevel="0" collapsed="false">
      <c r="A305" s="149"/>
      <c r="B305" s="149"/>
      <c r="C305" s="168" t="s">
        <v>517</v>
      </c>
      <c r="D305" s="168"/>
      <c r="E305" s="42"/>
      <c r="F305" s="169"/>
      <c r="G305" s="170" t="s">
        <v>529</v>
      </c>
      <c r="H305" s="44" t="n">
        <f aca="false">$F$304*G305</f>
        <v>0</v>
      </c>
      <c r="I305" s="44" t="n">
        <f aca="false">H305*VLOOKUP(C305,$A$14:$K$21,3,0)</f>
        <v>0</v>
      </c>
      <c r="J305" s="44" t="n">
        <f aca="false">H305*(1+VLOOKUP(C305,$A$14:$K$21,3,0))</f>
        <v>0</v>
      </c>
    </row>
    <row r="306" customFormat="false" ht="15" hidden="false" customHeight="false" outlineLevel="0" collapsed="false">
      <c r="A306" s="149"/>
      <c r="B306" s="149"/>
      <c r="C306" s="168" t="s">
        <v>518</v>
      </c>
      <c r="D306" s="168"/>
      <c r="E306" s="42"/>
      <c r="F306" s="169"/>
      <c r="G306" s="170" t="s">
        <v>529</v>
      </c>
      <c r="H306" s="44" t="n">
        <f aca="false">$F$304*G306</f>
        <v>0</v>
      </c>
      <c r="I306" s="44" t="n">
        <f aca="false">H306*VLOOKUP(C306,$A$14:$K$21,3,0)</f>
        <v>0</v>
      </c>
      <c r="J306" s="44" t="n">
        <f aca="false">H306*(1+VLOOKUP(C306,$A$14:$K$21,3,0))</f>
        <v>0</v>
      </c>
    </row>
    <row r="307" customFormat="false" ht="15" hidden="false" customHeight="false" outlineLevel="0" collapsed="false">
      <c r="A307" s="149"/>
      <c r="B307" s="149"/>
      <c r="C307" s="168" t="s">
        <v>519</v>
      </c>
      <c r="D307" s="168"/>
      <c r="E307" s="42"/>
      <c r="F307" s="169"/>
      <c r="G307" s="170" t="s">
        <v>529</v>
      </c>
      <c r="H307" s="44" t="n">
        <f aca="false">$F$304*G307</f>
        <v>0</v>
      </c>
      <c r="I307" s="44" t="n">
        <f aca="false">H307*VLOOKUP(C307,$A$14:$K$21,3,0)</f>
        <v>0</v>
      </c>
      <c r="J307" s="44" t="n">
        <f aca="false">H307*(1+VLOOKUP(C307,$A$14:$K$21,3,0))</f>
        <v>0</v>
      </c>
    </row>
    <row r="308" customFormat="false" ht="15" hidden="false" customHeight="false" outlineLevel="0" collapsed="false">
      <c r="A308" s="149"/>
      <c r="B308" s="149"/>
      <c r="C308" s="168" t="s">
        <v>520</v>
      </c>
      <c r="D308" s="168"/>
      <c r="E308" s="42"/>
      <c r="F308" s="169"/>
      <c r="G308" s="170" t="s">
        <v>529</v>
      </c>
      <c r="H308" s="44" t="n">
        <f aca="false">$F$304*G308</f>
        <v>0</v>
      </c>
      <c r="I308" s="44" t="n">
        <f aca="false">H308*VLOOKUP(C308,$A$14:$K$21,3,0)</f>
        <v>0</v>
      </c>
      <c r="J308" s="44" t="n">
        <f aca="false">H308*(1+VLOOKUP(C308,$A$14:$K$21,3,0))</f>
        <v>0</v>
      </c>
    </row>
    <row r="309" customFormat="false" ht="15" hidden="false" customHeight="false" outlineLevel="0" collapsed="false">
      <c r="A309" s="149"/>
      <c r="B309" s="149"/>
      <c r="C309" s="168" t="s">
        <v>521</v>
      </c>
      <c r="D309" s="168"/>
      <c r="E309" s="42"/>
      <c r="F309" s="169"/>
      <c r="G309" s="170" t="s">
        <v>529</v>
      </c>
      <c r="H309" s="44" t="n">
        <f aca="false">$F$304*G309</f>
        <v>0</v>
      </c>
      <c r="I309" s="44" t="n">
        <f aca="false">H309*VLOOKUP(C309,$A$14:$K$21,3,0)</f>
        <v>0</v>
      </c>
      <c r="J309" s="44" t="n">
        <f aca="false">H309*(1+VLOOKUP(C309,$A$14:$K$21,3,0))</f>
        <v>0</v>
      </c>
    </row>
    <row r="310" customFormat="false" ht="15" hidden="false" customHeight="false" outlineLevel="0" collapsed="false">
      <c r="A310" s="149"/>
      <c r="B310" s="149"/>
      <c r="C310" s="177" t="s">
        <v>522</v>
      </c>
      <c r="D310" s="177"/>
      <c r="E310" s="42"/>
      <c r="F310" s="169"/>
      <c r="G310" s="170" t="s">
        <v>529</v>
      </c>
      <c r="H310" s="44" t="n">
        <f aca="false">$F$304*G310</f>
        <v>0</v>
      </c>
      <c r="I310" s="44" t="n">
        <f aca="false">H310*VLOOKUP(C310,$A$14:$K$21,3,0)</f>
        <v>0</v>
      </c>
      <c r="J310" s="44" t="n">
        <f aca="false">H310*(1+VLOOKUP(C310,$A$14:$K$21,3,0))</f>
        <v>0</v>
      </c>
    </row>
    <row r="311" customFormat="false" ht="15" hidden="false" customHeight="false" outlineLevel="0" collapsed="false">
      <c r="A311" s="149"/>
      <c r="B311" s="149"/>
      <c r="C311" s="177" t="s">
        <v>523</v>
      </c>
      <c r="D311" s="177"/>
      <c r="E311" s="42"/>
      <c r="F311" s="169"/>
      <c r="G311" s="170" t="s">
        <v>529</v>
      </c>
      <c r="H311" s="44" t="n">
        <f aca="false">$F$304*G311</f>
        <v>0</v>
      </c>
      <c r="I311" s="44" t="n">
        <f aca="false">H311*VLOOKUP(C311,$A$14:$K$21,3,0)</f>
        <v>0</v>
      </c>
      <c r="J311" s="44" t="n">
        <f aca="false">H311*(1+VLOOKUP(C311,$A$14:$K$21,3,0))</f>
        <v>0</v>
      </c>
    </row>
    <row r="312" customFormat="false" ht="14.25" hidden="false" customHeight="true" outlineLevel="0" collapsed="false">
      <c r="A312" s="149" t="s">
        <v>323</v>
      </c>
      <c r="B312" s="149" t="s">
        <v>324</v>
      </c>
      <c r="C312" s="168" t="s">
        <v>516</v>
      </c>
      <c r="D312" s="168"/>
      <c r="E312" s="42" t="s">
        <v>256</v>
      </c>
      <c r="F312" s="169" t="n">
        <f aca="false">VLOOKUP(A312,'PRESTATION 5'!A:K,6,0)</f>
        <v>0</v>
      </c>
      <c r="G312" s="170" t="s">
        <v>553</v>
      </c>
      <c r="H312" s="44" t="n">
        <f aca="false">$F$312*G312</f>
        <v>0</v>
      </c>
      <c r="I312" s="44" t="n">
        <f aca="false">H312*VLOOKUP(C312,$A$14:$K$21,3,0)</f>
        <v>0</v>
      </c>
      <c r="J312" s="44" t="n">
        <f aca="false">H312*(1+VLOOKUP(C312,$A$14:$K$21,3,0))</f>
        <v>0</v>
      </c>
    </row>
    <row r="313" customFormat="false" ht="15" hidden="false" customHeight="false" outlineLevel="0" collapsed="false">
      <c r="A313" s="149"/>
      <c r="B313" s="149"/>
      <c r="C313" s="168" t="s">
        <v>517</v>
      </c>
      <c r="D313" s="168"/>
      <c r="E313" s="42"/>
      <c r="F313" s="169"/>
      <c r="G313" s="170" t="s">
        <v>553</v>
      </c>
      <c r="H313" s="44" t="n">
        <f aca="false">$F$312*G313</f>
        <v>0</v>
      </c>
      <c r="I313" s="44" t="n">
        <f aca="false">H313*VLOOKUP(C313,$A$14:$K$21,3,0)</f>
        <v>0</v>
      </c>
      <c r="J313" s="44" t="n">
        <f aca="false">H313*(1+VLOOKUP(C313,$A$14:$K$21,3,0))</f>
        <v>0</v>
      </c>
    </row>
    <row r="314" customFormat="false" ht="15" hidden="false" customHeight="false" outlineLevel="0" collapsed="false">
      <c r="A314" s="149"/>
      <c r="B314" s="149"/>
      <c r="C314" s="168" t="s">
        <v>518</v>
      </c>
      <c r="D314" s="168"/>
      <c r="E314" s="42"/>
      <c r="F314" s="169"/>
      <c r="G314" s="170" t="s">
        <v>553</v>
      </c>
      <c r="H314" s="44" t="n">
        <f aca="false">$F$312*G314</f>
        <v>0</v>
      </c>
      <c r="I314" s="44" t="n">
        <f aca="false">H314*VLOOKUP(C314,$A$14:$K$21,3,0)</f>
        <v>0</v>
      </c>
      <c r="J314" s="44" t="n">
        <f aca="false">H314*(1+VLOOKUP(C314,$A$14:$K$21,3,0))</f>
        <v>0</v>
      </c>
    </row>
    <row r="315" customFormat="false" ht="15" hidden="false" customHeight="false" outlineLevel="0" collapsed="false">
      <c r="A315" s="149"/>
      <c r="B315" s="149"/>
      <c r="C315" s="168" t="s">
        <v>519</v>
      </c>
      <c r="D315" s="168"/>
      <c r="E315" s="42"/>
      <c r="F315" s="169"/>
      <c r="G315" s="170" t="s">
        <v>553</v>
      </c>
      <c r="H315" s="44" t="n">
        <f aca="false">$F$312*G315</f>
        <v>0</v>
      </c>
      <c r="I315" s="44" t="n">
        <f aca="false">H315*VLOOKUP(C315,$A$14:$K$21,3,0)</f>
        <v>0</v>
      </c>
      <c r="J315" s="44" t="n">
        <f aca="false">H315*(1+VLOOKUP(C315,$A$14:$K$21,3,0))</f>
        <v>0</v>
      </c>
    </row>
    <row r="316" customFormat="false" ht="15" hidden="false" customHeight="false" outlineLevel="0" collapsed="false">
      <c r="A316" s="149"/>
      <c r="B316" s="149"/>
      <c r="C316" s="168" t="s">
        <v>520</v>
      </c>
      <c r="D316" s="168"/>
      <c r="E316" s="42"/>
      <c r="F316" s="169"/>
      <c r="G316" s="170" t="s">
        <v>553</v>
      </c>
      <c r="H316" s="44" t="n">
        <f aca="false">$F$312*G316</f>
        <v>0</v>
      </c>
      <c r="I316" s="44" t="n">
        <f aca="false">H316*VLOOKUP(C316,$A$14:$K$21,3,0)</f>
        <v>0</v>
      </c>
      <c r="J316" s="44" t="n">
        <f aca="false">H316*(1+VLOOKUP(C316,$A$14:$K$21,3,0))</f>
        <v>0</v>
      </c>
    </row>
    <row r="317" customFormat="false" ht="15" hidden="false" customHeight="false" outlineLevel="0" collapsed="false">
      <c r="A317" s="149"/>
      <c r="B317" s="149"/>
      <c r="C317" s="168" t="s">
        <v>521</v>
      </c>
      <c r="D317" s="168"/>
      <c r="E317" s="42"/>
      <c r="F317" s="169"/>
      <c r="G317" s="170" t="s">
        <v>529</v>
      </c>
      <c r="H317" s="44" t="n">
        <f aca="false">$F$312*G317</f>
        <v>0</v>
      </c>
      <c r="I317" s="44" t="n">
        <f aca="false">H317*VLOOKUP(C317,$A$14:$K$21,3,0)</f>
        <v>0</v>
      </c>
      <c r="J317" s="44" t="n">
        <f aca="false">H317*(1+VLOOKUP(C317,$A$14:$K$21,3,0))</f>
        <v>0</v>
      </c>
    </row>
    <row r="318" customFormat="false" ht="15" hidden="false" customHeight="false" outlineLevel="0" collapsed="false">
      <c r="A318" s="149"/>
      <c r="B318" s="149"/>
      <c r="C318" s="177" t="s">
        <v>522</v>
      </c>
      <c r="D318" s="177"/>
      <c r="E318" s="42"/>
      <c r="F318" s="169"/>
      <c r="G318" s="170" t="s">
        <v>553</v>
      </c>
      <c r="H318" s="44" t="n">
        <f aca="false">$F$312*G318</f>
        <v>0</v>
      </c>
      <c r="I318" s="44" t="n">
        <f aca="false">H318*VLOOKUP(C318,$A$14:$K$21,3,0)</f>
        <v>0</v>
      </c>
      <c r="J318" s="44" t="n">
        <f aca="false">H318*(1+VLOOKUP(C318,$A$14:$K$21,3,0))</f>
        <v>0</v>
      </c>
    </row>
    <row r="319" customFormat="false" ht="15" hidden="false" customHeight="false" outlineLevel="0" collapsed="false">
      <c r="A319" s="149"/>
      <c r="B319" s="149"/>
      <c r="C319" s="177" t="s">
        <v>523</v>
      </c>
      <c r="D319" s="177"/>
      <c r="E319" s="42"/>
      <c r="F319" s="169"/>
      <c r="G319" s="170" t="s">
        <v>553</v>
      </c>
      <c r="H319" s="44" t="n">
        <f aca="false">$F$312*G319</f>
        <v>0</v>
      </c>
      <c r="I319" s="44" t="n">
        <f aca="false">H319*VLOOKUP(C319,$A$14:$K$21,3,0)</f>
        <v>0</v>
      </c>
      <c r="J319" s="44" t="n">
        <f aca="false">H319*(1+VLOOKUP(C319,$A$14:$K$21,3,0))</f>
        <v>0</v>
      </c>
    </row>
    <row r="320" customFormat="false" ht="14.25" hidden="false" customHeight="true" outlineLevel="0" collapsed="false">
      <c r="A320" s="149" t="s">
        <v>337</v>
      </c>
      <c r="B320" s="149" t="s">
        <v>338</v>
      </c>
      <c r="C320" s="168" t="s">
        <v>516</v>
      </c>
      <c r="D320" s="168"/>
      <c r="E320" s="42" t="s">
        <v>256</v>
      </c>
      <c r="F320" s="169" t="n">
        <f aca="false">VLOOKUP(A320,'PRESTATION 5'!A:K,6,0)</f>
        <v>0</v>
      </c>
      <c r="G320" s="170" t="s">
        <v>534</v>
      </c>
      <c r="H320" s="44" t="n">
        <f aca="false">$F$320*G320</f>
        <v>0</v>
      </c>
      <c r="I320" s="44" t="n">
        <f aca="false">H320*VLOOKUP(C320,$A$14:$K$21,3,0)</f>
        <v>0</v>
      </c>
      <c r="J320" s="44" t="n">
        <f aca="false">H320*(1+VLOOKUP(C320,$A$14:$K$21,3,0))</f>
        <v>0</v>
      </c>
    </row>
    <row r="321" customFormat="false" ht="15" hidden="false" customHeight="false" outlineLevel="0" collapsed="false">
      <c r="A321" s="149"/>
      <c r="B321" s="149"/>
      <c r="C321" s="168" t="s">
        <v>517</v>
      </c>
      <c r="D321" s="168"/>
      <c r="E321" s="42"/>
      <c r="F321" s="169"/>
      <c r="G321" s="170" t="s">
        <v>529</v>
      </c>
      <c r="H321" s="44" t="n">
        <f aca="false">$F$320*G321</f>
        <v>0</v>
      </c>
      <c r="I321" s="44" t="n">
        <f aca="false">H321*VLOOKUP(C321,$A$14:$K$21,3,0)</f>
        <v>0</v>
      </c>
      <c r="J321" s="44" t="n">
        <f aca="false">H321*(1+VLOOKUP(C321,$A$14:$K$21,3,0))</f>
        <v>0</v>
      </c>
    </row>
    <row r="322" customFormat="false" ht="15" hidden="false" customHeight="false" outlineLevel="0" collapsed="false">
      <c r="A322" s="149"/>
      <c r="B322" s="149"/>
      <c r="C322" s="168" t="s">
        <v>518</v>
      </c>
      <c r="D322" s="168"/>
      <c r="E322" s="42"/>
      <c r="F322" s="169"/>
      <c r="G322" s="170" t="s">
        <v>529</v>
      </c>
      <c r="H322" s="44" t="n">
        <f aca="false">$F$320*G322</f>
        <v>0</v>
      </c>
      <c r="I322" s="44" t="n">
        <f aca="false">H322*VLOOKUP(C322,$A$14:$K$21,3,0)</f>
        <v>0</v>
      </c>
      <c r="J322" s="44" t="n">
        <f aca="false">H322*(1+VLOOKUP(C322,$A$14:$K$21,3,0))</f>
        <v>0</v>
      </c>
    </row>
    <row r="323" customFormat="false" ht="15" hidden="false" customHeight="false" outlineLevel="0" collapsed="false">
      <c r="A323" s="149"/>
      <c r="B323" s="149"/>
      <c r="C323" s="168" t="s">
        <v>519</v>
      </c>
      <c r="D323" s="168"/>
      <c r="E323" s="42"/>
      <c r="F323" s="169"/>
      <c r="G323" s="170" t="s">
        <v>529</v>
      </c>
      <c r="H323" s="44" t="n">
        <f aca="false">$F$320*G323</f>
        <v>0</v>
      </c>
      <c r="I323" s="44" t="n">
        <f aca="false">H323*VLOOKUP(C323,$A$14:$K$21,3,0)</f>
        <v>0</v>
      </c>
      <c r="J323" s="44" t="n">
        <f aca="false">H323*(1+VLOOKUP(C323,$A$14:$K$21,3,0))</f>
        <v>0</v>
      </c>
    </row>
    <row r="324" customFormat="false" ht="15" hidden="false" customHeight="false" outlineLevel="0" collapsed="false">
      <c r="A324" s="149"/>
      <c r="B324" s="149"/>
      <c r="C324" s="168" t="s">
        <v>520</v>
      </c>
      <c r="D324" s="168"/>
      <c r="E324" s="42"/>
      <c r="F324" s="169"/>
      <c r="G324" s="170" t="s">
        <v>534</v>
      </c>
      <c r="H324" s="44" t="n">
        <f aca="false">$F$320*G324</f>
        <v>0</v>
      </c>
      <c r="I324" s="44" t="n">
        <f aca="false">H324*VLOOKUP(C324,$A$14:$K$21,3,0)</f>
        <v>0</v>
      </c>
      <c r="J324" s="44" t="n">
        <f aca="false">H324*(1+VLOOKUP(C324,$A$14:$K$21,3,0))</f>
        <v>0</v>
      </c>
    </row>
    <row r="325" customFormat="false" ht="15" hidden="false" customHeight="false" outlineLevel="0" collapsed="false">
      <c r="A325" s="149"/>
      <c r="B325" s="149"/>
      <c r="C325" s="168" t="s">
        <v>521</v>
      </c>
      <c r="D325" s="168"/>
      <c r="E325" s="42"/>
      <c r="F325" s="169"/>
      <c r="G325" s="170" t="s">
        <v>529</v>
      </c>
      <c r="H325" s="44" t="n">
        <f aca="false">$F$320*G325</f>
        <v>0</v>
      </c>
      <c r="I325" s="44" t="n">
        <f aca="false">H325*VLOOKUP(C325,$A$14:$K$21,3,0)</f>
        <v>0</v>
      </c>
      <c r="J325" s="44" t="n">
        <f aca="false">H325*(1+VLOOKUP(C325,$A$14:$K$21,3,0))</f>
        <v>0</v>
      </c>
    </row>
    <row r="326" customFormat="false" ht="15" hidden="false" customHeight="false" outlineLevel="0" collapsed="false">
      <c r="A326" s="149"/>
      <c r="B326" s="149"/>
      <c r="C326" s="177" t="s">
        <v>522</v>
      </c>
      <c r="D326" s="177"/>
      <c r="E326" s="42"/>
      <c r="F326" s="169"/>
      <c r="G326" s="170" t="s">
        <v>529</v>
      </c>
      <c r="H326" s="44" t="n">
        <f aca="false">$F$320*G326</f>
        <v>0</v>
      </c>
      <c r="I326" s="44" t="n">
        <f aca="false">H326*VLOOKUP(C326,$A$14:$K$21,3,0)</f>
        <v>0</v>
      </c>
      <c r="J326" s="44" t="n">
        <f aca="false">H326*(1+VLOOKUP(C326,$A$14:$K$21,3,0))</f>
        <v>0</v>
      </c>
    </row>
    <row r="327" customFormat="false" ht="15" hidden="false" customHeight="false" outlineLevel="0" collapsed="false">
      <c r="A327" s="149"/>
      <c r="B327" s="149"/>
      <c r="C327" s="177" t="s">
        <v>523</v>
      </c>
      <c r="D327" s="177"/>
      <c r="E327" s="42"/>
      <c r="F327" s="169"/>
      <c r="G327" s="170" t="s">
        <v>534</v>
      </c>
      <c r="H327" s="44" t="n">
        <f aca="false">$F$320*G327</f>
        <v>0</v>
      </c>
      <c r="I327" s="44" t="n">
        <f aca="false">H327*VLOOKUP(C327,$A$14:$K$21,3,0)</f>
        <v>0</v>
      </c>
      <c r="J327" s="44" t="n">
        <f aca="false">H327*(1+VLOOKUP(C327,$A$14:$K$21,3,0))</f>
        <v>0</v>
      </c>
    </row>
    <row r="328" customFormat="false" ht="14.25" hidden="false" customHeight="true" outlineLevel="0" collapsed="false">
      <c r="A328" s="149" t="s">
        <v>341</v>
      </c>
      <c r="B328" s="149" t="s">
        <v>342</v>
      </c>
      <c r="C328" s="168" t="s">
        <v>516</v>
      </c>
      <c r="D328" s="168"/>
      <c r="E328" s="42" t="s">
        <v>256</v>
      </c>
      <c r="F328" s="169" t="n">
        <f aca="false">VLOOKUP(A328,'PRESTATION 5'!A:K,6,0)</f>
        <v>0</v>
      </c>
      <c r="G328" s="170" t="s">
        <v>534</v>
      </c>
      <c r="H328" s="44" t="n">
        <f aca="false">$F$328*G328</f>
        <v>0</v>
      </c>
      <c r="I328" s="44" t="n">
        <f aca="false">H328*VLOOKUP(C328,$A$14:$K$21,3,0)</f>
        <v>0</v>
      </c>
      <c r="J328" s="44" t="n">
        <f aca="false">H328*(1+VLOOKUP(C328,$A$14:$K$21,3,0))</f>
        <v>0</v>
      </c>
    </row>
    <row r="329" customFormat="false" ht="15" hidden="false" customHeight="false" outlineLevel="0" collapsed="false">
      <c r="A329" s="149"/>
      <c r="B329" s="149"/>
      <c r="C329" s="168" t="s">
        <v>517</v>
      </c>
      <c r="D329" s="168"/>
      <c r="E329" s="42"/>
      <c r="F329" s="169"/>
      <c r="G329" s="170" t="s">
        <v>529</v>
      </c>
      <c r="H329" s="44" t="n">
        <f aca="false">$F$328*G329</f>
        <v>0</v>
      </c>
      <c r="I329" s="44" t="n">
        <f aca="false">H329*VLOOKUP(C329,$A$14:$K$21,3,0)</f>
        <v>0</v>
      </c>
      <c r="J329" s="44" t="n">
        <f aca="false">H329*(1+VLOOKUP(C329,$A$14:$K$21,3,0))</f>
        <v>0</v>
      </c>
    </row>
    <row r="330" customFormat="false" ht="15" hidden="false" customHeight="false" outlineLevel="0" collapsed="false">
      <c r="A330" s="149"/>
      <c r="B330" s="149"/>
      <c r="C330" s="168" t="s">
        <v>518</v>
      </c>
      <c r="D330" s="168"/>
      <c r="E330" s="42"/>
      <c r="F330" s="169"/>
      <c r="G330" s="170" t="s">
        <v>529</v>
      </c>
      <c r="H330" s="44" t="n">
        <f aca="false">$F$328*G330</f>
        <v>0</v>
      </c>
      <c r="I330" s="44" t="n">
        <f aca="false">H330*VLOOKUP(C330,$A$14:$K$21,3,0)</f>
        <v>0</v>
      </c>
      <c r="J330" s="44" t="n">
        <f aca="false">H330*(1+VLOOKUP(C330,$A$14:$K$21,3,0))</f>
        <v>0</v>
      </c>
    </row>
    <row r="331" customFormat="false" ht="15" hidden="false" customHeight="false" outlineLevel="0" collapsed="false">
      <c r="A331" s="149"/>
      <c r="B331" s="149"/>
      <c r="C331" s="168" t="s">
        <v>519</v>
      </c>
      <c r="D331" s="168"/>
      <c r="E331" s="42"/>
      <c r="F331" s="169"/>
      <c r="G331" s="170" t="s">
        <v>529</v>
      </c>
      <c r="H331" s="44" t="n">
        <f aca="false">$F$328*G331</f>
        <v>0</v>
      </c>
      <c r="I331" s="44" t="n">
        <f aca="false">H331*VLOOKUP(C331,$A$14:$K$21,3,0)</f>
        <v>0</v>
      </c>
      <c r="J331" s="44" t="n">
        <f aca="false">H331*(1+VLOOKUP(C331,$A$14:$K$21,3,0))</f>
        <v>0</v>
      </c>
    </row>
    <row r="332" customFormat="false" ht="15" hidden="false" customHeight="false" outlineLevel="0" collapsed="false">
      <c r="A332" s="149"/>
      <c r="B332" s="149"/>
      <c r="C332" s="168" t="s">
        <v>520</v>
      </c>
      <c r="D332" s="168"/>
      <c r="E332" s="42"/>
      <c r="F332" s="169"/>
      <c r="G332" s="170" t="s">
        <v>534</v>
      </c>
      <c r="H332" s="44" t="n">
        <f aca="false">$F$328*G332</f>
        <v>0</v>
      </c>
      <c r="I332" s="44" t="n">
        <f aca="false">H332*VLOOKUP(C332,$A$14:$K$21,3,0)</f>
        <v>0</v>
      </c>
      <c r="J332" s="44" t="n">
        <f aca="false">H332*(1+VLOOKUP(C332,$A$14:$K$21,3,0))</f>
        <v>0</v>
      </c>
    </row>
    <row r="333" customFormat="false" ht="15" hidden="false" customHeight="false" outlineLevel="0" collapsed="false">
      <c r="A333" s="149"/>
      <c r="B333" s="149"/>
      <c r="C333" s="168" t="s">
        <v>521</v>
      </c>
      <c r="D333" s="168"/>
      <c r="E333" s="42"/>
      <c r="F333" s="169"/>
      <c r="G333" s="170" t="s">
        <v>529</v>
      </c>
      <c r="H333" s="44" t="n">
        <f aca="false">$F$328*G333</f>
        <v>0</v>
      </c>
      <c r="I333" s="44" t="n">
        <f aca="false">H333*VLOOKUP(C333,$A$14:$K$21,3,0)</f>
        <v>0</v>
      </c>
      <c r="J333" s="44" t="n">
        <f aca="false">H333*(1+VLOOKUP(C333,$A$14:$K$21,3,0))</f>
        <v>0</v>
      </c>
    </row>
    <row r="334" customFormat="false" ht="15" hidden="false" customHeight="false" outlineLevel="0" collapsed="false">
      <c r="A334" s="149"/>
      <c r="B334" s="149"/>
      <c r="C334" s="177" t="s">
        <v>522</v>
      </c>
      <c r="D334" s="177"/>
      <c r="E334" s="42"/>
      <c r="F334" s="169"/>
      <c r="G334" s="170" t="s">
        <v>529</v>
      </c>
      <c r="H334" s="44" t="n">
        <f aca="false">$F$328*G334</f>
        <v>0</v>
      </c>
      <c r="I334" s="44" t="n">
        <f aca="false">H334*VLOOKUP(C334,$A$14:$K$21,3,0)</f>
        <v>0</v>
      </c>
      <c r="J334" s="44" t="n">
        <f aca="false">H334*(1+VLOOKUP(C334,$A$14:$K$21,3,0))</f>
        <v>0</v>
      </c>
    </row>
    <row r="335" customFormat="false" ht="15" hidden="false" customHeight="false" outlineLevel="0" collapsed="false">
      <c r="A335" s="149"/>
      <c r="B335" s="149"/>
      <c r="C335" s="177" t="s">
        <v>523</v>
      </c>
      <c r="D335" s="177"/>
      <c r="E335" s="42"/>
      <c r="F335" s="169"/>
      <c r="G335" s="170" t="s">
        <v>534</v>
      </c>
      <c r="H335" s="44" t="n">
        <f aca="false">$F$328*G335</f>
        <v>0</v>
      </c>
      <c r="I335" s="44" t="n">
        <f aca="false">H335*VLOOKUP(C335,$A$14:$K$21,3,0)</f>
        <v>0</v>
      </c>
      <c r="J335" s="44" t="n">
        <f aca="false">H335*(1+VLOOKUP(C335,$A$14:$K$21,3,0))</f>
        <v>0</v>
      </c>
    </row>
    <row r="336" customFormat="false" ht="14.25" hidden="false" customHeight="true" outlineLevel="0" collapsed="false">
      <c r="A336" s="149" t="s">
        <v>345</v>
      </c>
      <c r="B336" s="149" t="s">
        <v>346</v>
      </c>
      <c r="C336" s="168" t="s">
        <v>516</v>
      </c>
      <c r="D336" s="168"/>
      <c r="E336" s="42" t="s">
        <v>256</v>
      </c>
      <c r="F336" s="169" t="n">
        <f aca="false">VLOOKUP(A336,'PRESTATION 5'!A:K,6,0)</f>
        <v>0</v>
      </c>
      <c r="G336" s="170" t="s">
        <v>534</v>
      </c>
      <c r="H336" s="44" t="n">
        <f aca="false">$F$336*G336</f>
        <v>0</v>
      </c>
      <c r="I336" s="44" t="n">
        <f aca="false">H336*VLOOKUP(C336,$A$14:$K$21,3,0)</f>
        <v>0</v>
      </c>
      <c r="J336" s="44" t="n">
        <f aca="false">H336*(1+VLOOKUP(C336,$A$14:$K$21,3,0))</f>
        <v>0</v>
      </c>
    </row>
    <row r="337" customFormat="false" ht="15" hidden="false" customHeight="false" outlineLevel="0" collapsed="false">
      <c r="A337" s="149"/>
      <c r="B337" s="149"/>
      <c r="C337" s="168" t="s">
        <v>517</v>
      </c>
      <c r="D337" s="168"/>
      <c r="E337" s="42"/>
      <c r="F337" s="169"/>
      <c r="G337" s="170" t="s">
        <v>534</v>
      </c>
      <c r="H337" s="44" t="n">
        <f aca="false">$F$336*G337</f>
        <v>0</v>
      </c>
      <c r="I337" s="44" t="n">
        <f aca="false">H337*VLOOKUP(C337,$A$14:$K$21,3,0)</f>
        <v>0</v>
      </c>
      <c r="J337" s="44" t="n">
        <f aca="false">H337*(1+VLOOKUP(C337,$A$14:$K$21,3,0))</f>
        <v>0</v>
      </c>
    </row>
    <row r="338" customFormat="false" ht="15" hidden="false" customHeight="false" outlineLevel="0" collapsed="false">
      <c r="A338" s="149"/>
      <c r="B338" s="149"/>
      <c r="C338" s="168" t="s">
        <v>518</v>
      </c>
      <c r="D338" s="168"/>
      <c r="E338" s="42"/>
      <c r="F338" s="169"/>
      <c r="G338" s="170" t="s">
        <v>534</v>
      </c>
      <c r="H338" s="44" t="n">
        <f aca="false">$F$336*G338</f>
        <v>0</v>
      </c>
      <c r="I338" s="44" t="n">
        <f aca="false">H338*VLOOKUP(C338,$A$14:$K$21,3,0)</f>
        <v>0</v>
      </c>
      <c r="J338" s="44" t="n">
        <f aca="false">H338*(1+VLOOKUP(C338,$A$14:$K$21,3,0))</f>
        <v>0</v>
      </c>
    </row>
    <row r="339" customFormat="false" ht="15" hidden="false" customHeight="false" outlineLevel="0" collapsed="false">
      <c r="A339" s="149"/>
      <c r="B339" s="149"/>
      <c r="C339" s="168" t="s">
        <v>519</v>
      </c>
      <c r="D339" s="168"/>
      <c r="E339" s="42"/>
      <c r="F339" s="169"/>
      <c r="G339" s="170" t="s">
        <v>534</v>
      </c>
      <c r="H339" s="44" t="n">
        <f aca="false">$F$336*G339</f>
        <v>0</v>
      </c>
      <c r="I339" s="44" t="n">
        <f aca="false">H339*VLOOKUP(C339,$A$14:$K$21,3,0)</f>
        <v>0</v>
      </c>
      <c r="J339" s="44" t="n">
        <f aca="false">H339*(1+VLOOKUP(C339,$A$14:$K$21,3,0))</f>
        <v>0</v>
      </c>
    </row>
    <row r="340" customFormat="false" ht="15" hidden="false" customHeight="false" outlineLevel="0" collapsed="false">
      <c r="A340" s="149"/>
      <c r="B340" s="149"/>
      <c r="C340" s="168" t="s">
        <v>520</v>
      </c>
      <c r="D340" s="168"/>
      <c r="E340" s="42"/>
      <c r="F340" s="169"/>
      <c r="G340" s="170" t="s">
        <v>534</v>
      </c>
      <c r="H340" s="44" t="n">
        <f aca="false">$F$336*G340</f>
        <v>0</v>
      </c>
      <c r="I340" s="44" t="n">
        <f aca="false">H340*VLOOKUP(C340,$A$14:$K$21,3,0)</f>
        <v>0</v>
      </c>
      <c r="J340" s="44" t="n">
        <f aca="false">H340*(1+VLOOKUP(C340,$A$14:$K$21,3,0))</f>
        <v>0</v>
      </c>
    </row>
    <row r="341" customFormat="false" ht="15" hidden="false" customHeight="false" outlineLevel="0" collapsed="false">
      <c r="A341" s="149"/>
      <c r="B341" s="149"/>
      <c r="C341" s="168" t="s">
        <v>521</v>
      </c>
      <c r="D341" s="168"/>
      <c r="E341" s="42"/>
      <c r="F341" s="169"/>
      <c r="G341" s="170" t="s">
        <v>534</v>
      </c>
      <c r="H341" s="44" t="n">
        <f aca="false">$F$336*G341</f>
        <v>0</v>
      </c>
      <c r="I341" s="44" t="n">
        <f aca="false">H341*VLOOKUP(C341,$A$14:$K$21,3,0)</f>
        <v>0</v>
      </c>
      <c r="J341" s="44" t="n">
        <f aca="false">H341*(1+VLOOKUP(C341,$A$14:$K$21,3,0))</f>
        <v>0</v>
      </c>
    </row>
    <row r="342" customFormat="false" ht="15" hidden="false" customHeight="false" outlineLevel="0" collapsed="false">
      <c r="A342" s="149"/>
      <c r="B342" s="149"/>
      <c r="C342" s="177" t="s">
        <v>522</v>
      </c>
      <c r="D342" s="177"/>
      <c r="E342" s="42"/>
      <c r="F342" s="169"/>
      <c r="G342" s="170" t="s">
        <v>531</v>
      </c>
      <c r="H342" s="44" t="n">
        <f aca="false">$F$336*G342</f>
        <v>0</v>
      </c>
      <c r="I342" s="44" t="n">
        <f aca="false">H342*VLOOKUP(C342,$A$14:$K$21,3,0)</f>
        <v>0</v>
      </c>
      <c r="J342" s="44" t="n">
        <f aca="false">H342*(1+VLOOKUP(C342,$A$14:$K$21,3,0))</f>
        <v>0</v>
      </c>
    </row>
    <row r="343" customFormat="false" ht="15" hidden="false" customHeight="false" outlineLevel="0" collapsed="false">
      <c r="A343" s="149"/>
      <c r="B343" s="149"/>
      <c r="C343" s="177" t="s">
        <v>523</v>
      </c>
      <c r="D343" s="177"/>
      <c r="E343" s="42"/>
      <c r="F343" s="169"/>
      <c r="G343" s="170" t="s">
        <v>534</v>
      </c>
      <c r="H343" s="44" t="n">
        <f aca="false">$F$336*G343</f>
        <v>0</v>
      </c>
      <c r="I343" s="44" t="n">
        <f aca="false">H343*VLOOKUP(C343,$A$14:$K$21,3,0)</f>
        <v>0</v>
      </c>
      <c r="J343" s="44" t="n">
        <f aca="false">H343*(1+VLOOKUP(C343,$A$14:$K$21,3,0))</f>
        <v>0</v>
      </c>
    </row>
    <row r="344" customFormat="false" ht="14.25" hidden="false" customHeight="true" outlineLevel="0" collapsed="false">
      <c r="A344" s="149" t="s">
        <v>349</v>
      </c>
      <c r="B344" s="149" t="s">
        <v>350</v>
      </c>
      <c r="C344" s="168" t="s">
        <v>516</v>
      </c>
      <c r="D344" s="168"/>
      <c r="E344" s="42" t="s">
        <v>256</v>
      </c>
      <c r="F344" s="169" t="n">
        <f aca="false">VLOOKUP(A344,'PRESTATION 5'!A:K,6,0)</f>
        <v>0</v>
      </c>
      <c r="G344" s="170" t="s">
        <v>529</v>
      </c>
      <c r="H344" s="44" t="n">
        <f aca="false">$F$344*G344</f>
        <v>0</v>
      </c>
      <c r="I344" s="44" t="n">
        <f aca="false">H344*VLOOKUP(C344,$A$14:$K$21,3,0)</f>
        <v>0</v>
      </c>
      <c r="J344" s="44" t="n">
        <f aca="false">H344*(1+VLOOKUP(C344,$A$14:$K$21,3,0))</f>
        <v>0</v>
      </c>
    </row>
    <row r="345" customFormat="false" ht="15" hidden="false" customHeight="false" outlineLevel="0" collapsed="false">
      <c r="A345" s="149"/>
      <c r="B345" s="149"/>
      <c r="C345" s="168" t="s">
        <v>517</v>
      </c>
      <c r="D345" s="168"/>
      <c r="E345" s="42"/>
      <c r="F345" s="169"/>
      <c r="G345" s="170" t="s">
        <v>529</v>
      </c>
      <c r="H345" s="44" t="n">
        <f aca="false">$F$344*G345</f>
        <v>0</v>
      </c>
      <c r="I345" s="44" t="n">
        <f aca="false">H345*VLOOKUP(C345,$A$14:$K$21,3,0)</f>
        <v>0</v>
      </c>
      <c r="J345" s="44" t="n">
        <f aca="false">H345*(1+VLOOKUP(C345,$A$14:$K$21,3,0))</f>
        <v>0</v>
      </c>
    </row>
    <row r="346" customFormat="false" ht="15" hidden="false" customHeight="false" outlineLevel="0" collapsed="false">
      <c r="A346" s="149"/>
      <c r="B346" s="149"/>
      <c r="C346" s="168" t="s">
        <v>518</v>
      </c>
      <c r="D346" s="168"/>
      <c r="E346" s="42"/>
      <c r="F346" s="169"/>
      <c r="G346" s="170" t="s">
        <v>529</v>
      </c>
      <c r="H346" s="44" t="n">
        <f aca="false">$F$344*G346</f>
        <v>0</v>
      </c>
      <c r="I346" s="44" t="n">
        <f aca="false">H346*VLOOKUP(C346,$A$14:$K$21,3,0)</f>
        <v>0</v>
      </c>
      <c r="J346" s="44" t="n">
        <f aca="false">H346*(1+VLOOKUP(C346,$A$14:$K$21,3,0))</f>
        <v>0</v>
      </c>
    </row>
    <row r="347" customFormat="false" ht="15" hidden="false" customHeight="false" outlineLevel="0" collapsed="false">
      <c r="A347" s="149"/>
      <c r="B347" s="149"/>
      <c r="C347" s="168" t="s">
        <v>519</v>
      </c>
      <c r="D347" s="168"/>
      <c r="E347" s="42"/>
      <c r="F347" s="169"/>
      <c r="G347" s="170" t="s">
        <v>529</v>
      </c>
      <c r="H347" s="44" t="n">
        <f aca="false">$F$344*G347</f>
        <v>0</v>
      </c>
      <c r="I347" s="44" t="n">
        <f aca="false">H347*VLOOKUP(C347,$A$14:$K$21,3,0)</f>
        <v>0</v>
      </c>
      <c r="J347" s="44" t="n">
        <f aca="false">H347*(1+VLOOKUP(C347,$A$14:$K$21,3,0))</f>
        <v>0</v>
      </c>
    </row>
    <row r="348" customFormat="false" ht="15" hidden="false" customHeight="false" outlineLevel="0" collapsed="false">
      <c r="A348" s="149"/>
      <c r="B348" s="149"/>
      <c r="C348" s="168" t="s">
        <v>520</v>
      </c>
      <c r="D348" s="168"/>
      <c r="E348" s="42"/>
      <c r="F348" s="169"/>
      <c r="G348" s="170" t="s">
        <v>529</v>
      </c>
      <c r="H348" s="44" t="n">
        <f aca="false">$F$344*G348</f>
        <v>0</v>
      </c>
      <c r="I348" s="44" t="n">
        <f aca="false">H348*VLOOKUP(C348,$A$14:$K$21,3,0)</f>
        <v>0</v>
      </c>
      <c r="J348" s="44" t="n">
        <f aca="false">H348*(1+VLOOKUP(C348,$A$14:$K$21,3,0))</f>
        <v>0</v>
      </c>
    </row>
    <row r="349" customFormat="false" ht="15" hidden="false" customHeight="false" outlineLevel="0" collapsed="false">
      <c r="A349" s="149"/>
      <c r="B349" s="149"/>
      <c r="C349" s="168" t="s">
        <v>521</v>
      </c>
      <c r="D349" s="168"/>
      <c r="E349" s="42"/>
      <c r="F349" s="169"/>
      <c r="G349" s="170" t="s">
        <v>529</v>
      </c>
      <c r="H349" s="44" t="n">
        <f aca="false">$F$344*G349</f>
        <v>0</v>
      </c>
      <c r="I349" s="44" t="n">
        <f aca="false">H349*VLOOKUP(C349,$A$14:$K$21,3,0)</f>
        <v>0</v>
      </c>
      <c r="J349" s="44" t="n">
        <f aca="false">H349*(1+VLOOKUP(C349,$A$14:$K$21,3,0))</f>
        <v>0</v>
      </c>
    </row>
    <row r="350" customFormat="false" ht="15" hidden="false" customHeight="false" outlineLevel="0" collapsed="false">
      <c r="A350" s="149"/>
      <c r="B350" s="149"/>
      <c r="C350" s="177" t="s">
        <v>522</v>
      </c>
      <c r="D350" s="177"/>
      <c r="E350" s="42"/>
      <c r="F350" s="169"/>
      <c r="G350" s="170" t="s">
        <v>529</v>
      </c>
      <c r="H350" s="44" t="n">
        <f aca="false">$F$344*G350</f>
        <v>0</v>
      </c>
      <c r="I350" s="44" t="n">
        <f aca="false">H350*VLOOKUP(C350,$A$14:$K$21,3,0)</f>
        <v>0</v>
      </c>
      <c r="J350" s="44" t="n">
        <f aca="false">H350*(1+VLOOKUP(C350,$A$14:$K$21,3,0))</f>
        <v>0</v>
      </c>
    </row>
    <row r="351" customFormat="false" ht="15" hidden="false" customHeight="false" outlineLevel="0" collapsed="false">
      <c r="A351" s="149"/>
      <c r="B351" s="149"/>
      <c r="C351" s="177" t="s">
        <v>523</v>
      </c>
      <c r="D351" s="177"/>
      <c r="E351" s="42"/>
      <c r="F351" s="169"/>
      <c r="G351" s="170" t="s">
        <v>529</v>
      </c>
      <c r="H351" s="44" t="n">
        <f aca="false">$F$344*G351</f>
        <v>0</v>
      </c>
      <c r="I351" s="44" t="n">
        <f aca="false">H351*VLOOKUP(C351,$A$14:$K$21,3,0)</f>
        <v>0</v>
      </c>
      <c r="J351" s="44" t="n">
        <f aca="false">H351*(1+VLOOKUP(C351,$A$14:$K$21,3,0))</f>
        <v>0</v>
      </c>
    </row>
    <row r="352" customFormat="false" ht="14.25" hidden="false" customHeight="true" outlineLevel="0" collapsed="false">
      <c r="A352" s="149" t="s">
        <v>371</v>
      </c>
      <c r="B352" s="149" t="s">
        <v>372</v>
      </c>
      <c r="C352" s="168" t="s">
        <v>516</v>
      </c>
      <c r="D352" s="168"/>
      <c r="E352" s="42" t="s">
        <v>256</v>
      </c>
      <c r="F352" s="169" t="n">
        <f aca="false">VLOOKUP(A352,'PRESTATION 5'!A:K,6,0)</f>
        <v>0</v>
      </c>
      <c r="G352" s="170" t="s">
        <v>551</v>
      </c>
      <c r="H352" s="44" t="n">
        <f aca="false">$F$352*G352</f>
        <v>0</v>
      </c>
      <c r="I352" s="44" t="n">
        <f aca="false">H352*VLOOKUP(C352,$A$14:$K$21,3,0)</f>
        <v>0</v>
      </c>
      <c r="J352" s="44" t="n">
        <f aca="false">H352*(1+VLOOKUP(C352,$A$14:$K$21,3,0))</f>
        <v>0</v>
      </c>
    </row>
    <row r="353" customFormat="false" ht="15" hidden="false" customHeight="false" outlineLevel="0" collapsed="false">
      <c r="A353" s="149"/>
      <c r="B353" s="149"/>
      <c r="C353" s="168" t="s">
        <v>517</v>
      </c>
      <c r="D353" s="168"/>
      <c r="E353" s="42"/>
      <c r="F353" s="169"/>
      <c r="G353" s="170" t="s">
        <v>551</v>
      </c>
      <c r="H353" s="44" t="n">
        <f aca="false">$F$352*G353</f>
        <v>0</v>
      </c>
      <c r="I353" s="44" t="n">
        <f aca="false">H353*VLOOKUP(C353,$A$14:$K$21,3,0)</f>
        <v>0</v>
      </c>
      <c r="J353" s="44" t="n">
        <f aca="false">H353*(1+VLOOKUP(C353,$A$14:$K$21,3,0))</f>
        <v>0</v>
      </c>
    </row>
    <row r="354" customFormat="false" ht="15" hidden="false" customHeight="false" outlineLevel="0" collapsed="false">
      <c r="A354" s="149"/>
      <c r="B354" s="149"/>
      <c r="C354" s="168" t="s">
        <v>518</v>
      </c>
      <c r="D354" s="168"/>
      <c r="E354" s="42"/>
      <c r="F354" s="169"/>
      <c r="G354" s="170" t="s">
        <v>551</v>
      </c>
      <c r="H354" s="44" t="n">
        <f aca="false">$F$352*G354</f>
        <v>0</v>
      </c>
      <c r="I354" s="44" t="n">
        <f aca="false">H354*VLOOKUP(C354,$A$14:$K$21,3,0)</f>
        <v>0</v>
      </c>
      <c r="J354" s="44" t="n">
        <f aca="false">H354*(1+VLOOKUP(C354,$A$14:$K$21,3,0))</f>
        <v>0</v>
      </c>
    </row>
    <row r="355" customFormat="false" ht="15" hidden="false" customHeight="false" outlineLevel="0" collapsed="false">
      <c r="A355" s="149"/>
      <c r="B355" s="149"/>
      <c r="C355" s="168" t="s">
        <v>519</v>
      </c>
      <c r="D355" s="168"/>
      <c r="E355" s="42"/>
      <c r="F355" s="169"/>
      <c r="G355" s="170" t="s">
        <v>551</v>
      </c>
      <c r="H355" s="44" t="n">
        <f aca="false">$F$352*G355</f>
        <v>0</v>
      </c>
      <c r="I355" s="44" t="n">
        <f aca="false">H355*VLOOKUP(C355,$A$14:$K$21,3,0)</f>
        <v>0</v>
      </c>
      <c r="J355" s="44" t="n">
        <f aca="false">H355*(1+VLOOKUP(C355,$A$14:$K$21,3,0))</f>
        <v>0</v>
      </c>
    </row>
    <row r="356" customFormat="false" ht="15" hidden="false" customHeight="false" outlineLevel="0" collapsed="false">
      <c r="A356" s="149"/>
      <c r="B356" s="149"/>
      <c r="C356" s="168" t="s">
        <v>520</v>
      </c>
      <c r="D356" s="168"/>
      <c r="E356" s="42"/>
      <c r="F356" s="169"/>
      <c r="G356" s="170" t="s">
        <v>551</v>
      </c>
      <c r="H356" s="44" t="n">
        <f aca="false">$F$352*G356</f>
        <v>0</v>
      </c>
      <c r="I356" s="44" t="n">
        <f aca="false">H356*VLOOKUP(C356,$A$14:$K$21,3,0)</f>
        <v>0</v>
      </c>
      <c r="J356" s="44" t="n">
        <f aca="false">H356*(1+VLOOKUP(C356,$A$14:$K$21,3,0))</f>
        <v>0</v>
      </c>
    </row>
    <row r="357" customFormat="false" ht="15" hidden="false" customHeight="false" outlineLevel="0" collapsed="false">
      <c r="A357" s="149"/>
      <c r="B357" s="149"/>
      <c r="C357" s="168" t="s">
        <v>521</v>
      </c>
      <c r="D357" s="168"/>
      <c r="E357" s="42"/>
      <c r="F357" s="169"/>
      <c r="G357" s="170" t="s">
        <v>551</v>
      </c>
      <c r="H357" s="44" t="n">
        <f aca="false">$F$352*G357</f>
        <v>0</v>
      </c>
      <c r="I357" s="44" t="n">
        <f aca="false">H357*VLOOKUP(C357,$A$14:$K$21,3,0)</f>
        <v>0</v>
      </c>
      <c r="J357" s="44" t="n">
        <f aca="false">H357*(1+VLOOKUP(C357,$A$14:$K$21,3,0))</f>
        <v>0</v>
      </c>
    </row>
    <row r="358" customFormat="false" ht="15" hidden="false" customHeight="false" outlineLevel="0" collapsed="false">
      <c r="A358" s="149"/>
      <c r="B358" s="149"/>
      <c r="C358" s="177" t="s">
        <v>522</v>
      </c>
      <c r="D358" s="177"/>
      <c r="E358" s="42"/>
      <c r="F358" s="169"/>
      <c r="G358" s="170" t="s">
        <v>551</v>
      </c>
      <c r="H358" s="44" t="n">
        <f aca="false">$F$352*G358</f>
        <v>0</v>
      </c>
      <c r="I358" s="44" t="n">
        <f aca="false">H358*VLOOKUP(C358,$A$14:$K$21,3,0)</f>
        <v>0</v>
      </c>
      <c r="J358" s="44" t="n">
        <f aca="false">H358*(1+VLOOKUP(C358,$A$14:$K$21,3,0))</f>
        <v>0</v>
      </c>
    </row>
    <row r="359" customFormat="false" ht="15" hidden="false" customHeight="false" outlineLevel="0" collapsed="false">
      <c r="A359" s="149"/>
      <c r="B359" s="149"/>
      <c r="C359" s="177" t="s">
        <v>523</v>
      </c>
      <c r="D359" s="177"/>
      <c r="E359" s="42"/>
      <c r="F359" s="169"/>
      <c r="G359" s="170" t="s">
        <v>551</v>
      </c>
      <c r="H359" s="44" t="n">
        <f aca="false">$F$352*G359</f>
        <v>0</v>
      </c>
      <c r="I359" s="44" t="n">
        <f aca="false">H359*VLOOKUP(C359,$A$14:$K$21,3,0)</f>
        <v>0</v>
      </c>
      <c r="J359" s="44" t="n">
        <f aca="false">H359*(1+VLOOKUP(C359,$A$14:$K$21,3,0))</f>
        <v>0</v>
      </c>
    </row>
    <row r="360" customFormat="false" ht="14.25" hidden="false" customHeight="true" outlineLevel="0" collapsed="false">
      <c r="A360" s="149" t="s">
        <v>373</v>
      </c>
      <c r="B360" s="149" t="s">
        <v>374</v>
      </c>
      <c r="C360" s="168" t="s">
        <v>516</v>
      </c>
      <c r="D360" s="168"/>
      <c r="E360" s="42" t="s">
        <v>256</v>
      </c>
      <c r="F360" s="169" t="n">
        <f aca="false">VLOOKUP(A360,'PRESTATION 5'!A:K,6,0)</f>
        <v>0</v>
      </c>
      <c r="G360" s="170" t="s">
        <v>551</v>
      </c>
      <c r="H360" s="44" t="n">
        <f aca="false">$F$360*G360</f>
        <v>0</v>
      </c>
      <c r="I360" s="44" t="n">
        <f aca="false">H360*VLOOKUP(C360,$A$14:$K$21,3,0)</f>
        <v>0</v>
      </c>
      <c r="J360" s="44" t="n">
        <f aca="false">H360*(1+VLOOKUP(C360,$A$14:$K$21,3,0))</f>
        <v>0</v>
      </c>
    </row>
    <row r="361" customFormat="false" ht="15" hidden="false" customHeight="false" outlineLevel="0" collapsed="false">
      <c r="A361" s="149"/>
      <c r="B361" s="149"/>
      <c r="C361" s="168" t="s">
        <v>517</v>
      </c>
      <c r="D361" s="168"/>
      <c r="E361" s="42"/>
      <c r="F361" s="169"/>
      <c r="G361" s="170" t="s">
        <v>551</v>
      </c>
      <c r="H361" s="44" t="n">
        <f aca="false">$F$360*G361</f>
        <v>0</v>
      </c>
      <c r="I361" s="44" t="n">
        <f aca="false">H361*VLOOKUP(C361,$A$14:$K$21,3,0)</f>
        <v>0</v>
      </c>
      <c r="J361" s="44" t="n">
        <f aca="false">H361*(1+VLOOKUP(C361,$A$14:$K$21,3,0))</f>
        <v>0</v>
      </c>
    </row>
    <row r="362" customFormat="false" ht="15" hidden="false" customHeight="false" outlineLevel="0" collapsed="false">
      <c r="A362" s="149"/>
      <c r="B362" s="149"/>
      <c r="C362" s="168" t="s">
        <v>518</v>
      </c>
      <c r="D362" s="168"/>
      <c r="E362" s="42"/>
      <c r="F362" s="169"/>
      <c r="G362" s="170" t="s">
        <v>551</v>
      </c>
      <c r="H362" s="44" t="n">
        <f aca="false">$F$360*G362</f>
        <v>0</v>
      </c>
      <c r="I362" s="44" t="n">
        <f aca="false">H362*VLOOKUP(C362,$A$14:$K$21,3,0)</f>
        <v>0</v>
      </c>
      <c r="J362" s="44" t="n">
        <f aca="false">H362*(1+VLOOKUP(C362,$A$14:$K$21,3,0))</f>
        <v>0</v>
      </c>
    </row>
    <row r="363" customFormat="false" ht="15" hidden="false" customHeight="false" outlineLevel="0" collapsed="false">
      <c r="A363" s="149"/>
      <c r="B363" s="149"/>
      <c r="C363" s="168" t="s">
        <v>519</v>
      </c>
      <c r="D363" s="168"/>
      <c r="E363" s="42"/>
      <c r="F363" s="169"/>
      <c r="G363" s="170" t="s">
        <v>551</v>
      </c>
      <c r="H363" s="44" t="n">
        <f aca="false">$F$360*G363</f>
        <v>0</v>
      </c>
      <c r="I363" s="44" t="n">
        <f aca="false">H363*VLOOKUP(C363,$A$14:$K$21,3,0)</f>
        <v>0</v>
      </c>
      <c r="J363" s="44" t="n">
        <f aca="false">H363*(1+VLOOKUP(C363,$A$14:$K$21,3,0))</f>
        <v>0</v>
      </c>
    </row>
    <row r="364" customFormat="false" ht="15" hidden="false" customHeight="false" outlineLevel="0" collapsed="false">
      <c r="A364" s="149"/>
      <c r="B364" s="149"/>
      <c r="C364" s="168" t="s">
        <v>520</v>
      </c>
      <c r="D364" s="168"/>
      <c r="E364" s="42"/>
      <c r="F364" s="169"/>
      <c r="G364" s="170" t="s">
        <v>551</v>
      </c>
      <c r="H364" s="44" t="n">
        <f aca="false">$F$360*G364</f>
        <v>0</v>
      </c>
      <c r="I364" s="44" t="n">
        <f aca="false">H364*VLOOKUP(C364,$A$14:$K$21,3,0)</f>
        <v>0</v>
      </c>
      <c r="J364" s="44" t="n">
        <f aca="false">H364*(1+VLOOKUP(C364,$A$14:$K$21,3,0))</f>
        <v>0</v>
      </c>
    </row>
    <row r="365" customFormat="false" ht="15" hidden="false" customHeight="false" outlineLevel="0" collapsed="false">
      <c r="A365" s="149"/>
      <c r="B365" s="149"/>
      <c r="C365" s="168" t="s">
        <v>521</v>
      </c>
      <c r="D365" s="168"/>
      <c r="E365" s="42"/>
      <c r="F365" s="169"/>
      <c r="G365" s="170" t="s">
        <v>551</v>
      </c>
      <c r="H365" s="44" t="n">
        <f aca="false">$F$360*G365</f>
        <v>0</v>
      </c>
      <c r="I365" s="44" t="n">
        <f aca="false">H365*VLOOKUP(C365,$A$14:$K$21,3,0)</f>
        <v>0</v>
      </c>
      <c r="J365" s="44" t="n">
        <f aca="false">H365*(1+VLOOKUP(C365,$A$14:$K$21,3,0))</f>
        <v>0</v>
      </c>
    </row>
    <row r="366" customFormat="false" ht="15" hidden="false" customHeight="false" outlineLevel="0" collapsed="false">
      <c r="A366" s="149"/>
      <c r="B366" s="149"/>
      <c r="C366" s="177" t="s">
        <v>522</v>
      </c>
      <c r="D366" s="177"/>
      <c r="E366" s="42"/>
      <c r="F366" s="169"/>
      <c r="G366" s="170" t="s">
        <v>551</v>
      </c>
      <c r="H366" s="44" t="n">
        <f aca="false">$F$360*G366</f>
        <v>0</v>
      </c>
      <c r="I366" s="44" t="n">
        <f aca="false">H366*VLOOKUP(C366,$A$14:$K$21,3,0)</f>
        <v>0</v>
      </c>
      <c r="J366" s="44" t="n">
        <f aca="false">H366*(1+VLOOKUP(C366,$A$14:$K$21,3,0))</f>
        <v>0</v>
      </c>
    </row>
    <row r="367" customFormat="false" ht="15" hidden="false" customHeight="false" outlineLevel="0" collapsed="false">
      <c r="A367" s="149"/>
      <c r="B367" s="149"/>
      <c r="C367" s="177" t="s">
        <v>523</v>
      </c>
      <c r="D367" s="177"/>
      <c r="E367" s="42"/>
      <c r="F367" s="169"/>
      <c r="G367" s="170" t="s">
        <v>551</v>
      </c>
      <c r="H367" s="44" t="n">
        <f aca="false">$F$360*G367</f>
        <v>0</v>
      </c>
      <c r="I367" s="44" t="n">
        <f aca="false">H367*VLOOKUP(C367,$A$14:$K$21,3,0)</f>
        <v>0</v>
      </c>
      <c r="J367" s="44" t="n">
        <f aca="false">H367*(1+VLOOKUP(C367,$A$14:$K$21,3,0))</f>
        <v>0</v>
      </c>
    </row>
    <row r="368" customFormat="false" ht="14.25" hidden="false" customHeight="true" outlineLevel="0" collapsed="false">
      <c r="A368" s="149" t="s">
        <v>377</v>
      </c>
      <c r="B368" s="149" t="s">
        <v>378</v>
      </c>
      <c r="C368" s="168" t="s">
        <v>516</v>
      </c>
      <c r="D368" s="168"/>
      <c r="E368" s="42" t="s">
        <v>256</v>
      </c>
      <c r="F368" s="169" t="n">
        <f aca="false">VLOOKUP(A368,'PRESTATION 5'!A:K,6,0)</f>
        <v>0</v>
      </c>
      <c r="G368" s="170" t="s">
        <v>554</v>
      </c>
      <c r="H368" s="44" t="n">
        <f aca="false">$F$368*G368</f>
        <v>0</v>
      </c>
      <c r="I368" s="44" t="n">
        <f aca="false">H368*VLOOKUP(C368,$A$14:$K$21,3,0)</f>
        <v>0</v>
      </c>
      <c r="J368" s="44" t="n">
        <f aca="false">H368*(1+VLOOKUP(C368,$A$14:$K$21,3,0))</f>
        <v>0</v>
      </c>
    </row>
    <row r="369" customFormat="false" ht="15" hidden="false" customHeight="false" outlineLevel="0" collapsed="false">
      <c r="A369" s="149"/>
      <c r="B369" s="149"/>
      <c r="C369" s="168" t="s">
        <v>517</v>
      </c>
      <c r="D369" s="168"/>
      <c r="E369" s="42"/>
      <c r="F369" s="169"/>
      <c r="G369" s="170" t="s">
        <v>555</v>
      </c>
      <c r="H369" s="44" t="n">
        <f aca="false">$F$368*G369</f>
        <v>0</v>
      </c>
      <c r="I369" s="44" t="n">
        <f aca="false">H369*VLOOKUP(C369,$A$14:$K$21,3,0)</f>
        <v>0</v>
      </c>
      <c r="J369" s="44" t="n">
        <f aca="false">H369*(1+VLOOKUP(C369,$A$14:$K$21,3,0))</f>
        <v>0</v>
      </c>
    </row>
    <row r="370" customFormat="false" ht="15" hidden="false" customHeight="false" outlineLevel="0" collapsed="false">
      <c r="A370" s="149"/>
      <c r="B370" s="149"/>
      <c r="C370" s="168" t="s">
        <v>518</v>
      </c>
      <c r="D370" s="168"/>
      <c r="E370" s="42"/>
      <c r="F370" s="169"/>
      <c r="G370" s="170" t="s">
        <v>555</v>
      </c>
      <c r="H370" s="44" t="n">
        <f aca="false">$F$368*G370</f>
        <v>0</v>
      </c>
      <c r="I370" s="44" t="n">
        <f aca="false">H370*VLOOKUP(C370,$A$14:$K$21,3,0)</f>
        <v>0</v>
      </c>
      <c r="J370" s="44" t="n">
        <f aca="false">H370*(1+VLOOKUP(C370,$A$14:$K$21,3,0))</f>
        <v>0</v>
      </c>
    </row>
    <row r="371" customFormat="false" ht="15" hidden="false" customHeight="false" outlineLevel="0" collapsed="false">
      <c r="A371" s="149"/>
      <c r="B371" s="149"/>
      <c r="C371" s="168" t="s">
        <v>519</v>
      </c>
      <c r="D371" s="168"/>
      <c r="E371" s="42"/>
      <c r="F371" s="169"/>
      <c r="G371" s="170" t="s">
        <v>554</v>
      </c>
      <c r="H371" s="44" t="n">
        <f aca="false">$F$368*G371</f>
        <v>0</v>
      </c>
      <c r="I371" s="44" t="n">
        <f aca="false">H371*VLOOKUP(C371,$A$14:$K$21,3,0)</f>
        <v>0</v>
      </c>
      <c r="J371" s="44" t="n">
        <f aca="false">H371*(1+VLOOKUP(C371,$A$14:$K$21,3,0))</f>
        <v>0</v>
      </c>
    </row>
    <row r="372" customFormat="false" ht="15" hidden="false" customHeight="false" outlineLevel="0" collapsed="false">
      <c r="A372" s="149"/>
      <c r="B372" s="149"/>
      <c r="C372" s="168" t="s">
        <v>520</v>
      </c>
      <c r="D372" s="168"/>
      <c r="E372" s="42"/>
      <c r="F372" s="169"/>
      <c r="G372" s="170" t="s">
        <v>556</v>
      </c>
      <c r="H372" s="44" t="n">
        <f aca="false">$F$368*G372</f>
        <v>0</v>
      </c>
      <c r="I372" s="44" t="n">
        <f aca="false">H372*VLOOKUP(C372,$A$14:$K$21,3,0)</f>
        <v>0</v>
      </c>
      <c r="J372" s="44" t="n">
        <f aca="false">H372*(1+VLOOKUP(C372,$A$14:$K$21,3,0))</f>
        <v>0</v>
      </c>
    </row>
    <row r="373" customFormat="false" ht="15" hidden="false" customHeight="false" outlineLevel="0" collapsed="false">
      <c r="A373" s="149"/>
      <c r="B373" s="149"/>
      <c r="C373" s="168" t="s">
        <v>521</v>
      </c>
      <c r="D373" s="168"/>
      <c r="E373" s="42"/>
      <c r="F373" s="169"/>
      <c r="G373" s="170" t="s">
        <v>530</v>
      </c>
      <c r="H373" s="44" t="n">
        <f aca="false">$F$368*G373</f>
        <v>0</v>
      </c>
      <c r="I373" s="44" t="n">
        <f aca="false">H373*VLOOKUP(C373,$A$14:$K$21,3,0)</f>
        <v>0</v>
      </c>
      <c r="J373" s="44" t="n">
        <f aca="false">H373*(1+VLOOKUP(C373,$A$14:$K$21,3,0))</f>
        <v>0</v>
      </c>
    </row>
    <row r="374" customFormat="false" ht="15" hidden="false" customHeight="false" outlineLevel="0" collapsed="false">
      <c r="A374" s="149"/>
      <c r="B374" s="149"/>
      <c r="C374" s="177" t="s">
        <v>522</v>
      </c>
      <c r="D374" s="177"/>
      <c r="E374" s="42"/>
      <c r="F374" s="169"/>
      <c r="G374" s="170" t="s">
        <v>557</v>
      </c>
      <c r="H374" s="44" t="n">
        <f aca="false">$F$368*G374</f>
        <v>0</v>
      </c>
      <c r="I374" s="44" t="n">
        <f aca="false">H374*VLOOKUP(C374,$A$14:$K$21,3,0)</f>
        <v>0</v>
      </c>
      <c r="J374" s="44" t="n">
        <f aca="false">H374*(1+VLOOKUP(C374,$A$14:$K$21,3,0))</f>
        <v>0</v>
      </c>
    </row>
    <row r="375" customFormat="false" ht="15" hidden="false" customHeight="false" outlineLevel="0" collapsed="false">
      <c r="A375" s="149"/>
      <c r="B375" s="149"/>
      <c r="C375" s="177" t="s">
        <v>523</v>
      </c>
      <c r="D375" s="177"/>
      <c r="E375" s="42"/>
      <c r="F375" s="169"/>
      <c r="G375" s="170" t="s">
        <v>554</v>
      </c>
      <c r="H375" s="44" t="n">
        <f aca="false">$F$368*G375</f>
        <v>0</v>
      </c>
      <c r="I375" s="44" t="n">
        <f aca="false">H375*VLOOKUP(C375,$A$14:$K$21,3,0)</f>
        <v>0</v>
      </c>
      <c r="J375" s="44" t="n">
        <f aca="false">H375*(1+VLOOKUP(C375,$A$14:$K$21,3,0))</f>
        <v>0</v>
      </c>
    </row>
    <row r="376" customFormat="false" ht="14.25" hidden="false" customHeight="true" outlineLevel="0" collapsed="false">
      <c r="A376" s="149" t="s">
        <v>486</v>
      </c>
      <c r="B376" s="149" t="s">
        <v>491</v>
      </c>
      <c r="C376" s="168" t="s">
        <v>516</v>
      </c>
      <c r="D376" s="168"/>
      <c r="E376" s="42" t="s">
        <v>256</v>
      </c>
      <c r="F376" s="169" t="n">
        <f aca="false">VLOOKUP(A376,'PRESTATION 5'!A:K,6,0)</f>
        <v>0</v>
      </c>
      <c r="G376" s="170" t="s">
        <v>530</v>
      </c>
      <c r="H376" s="44" t="n">
        <f aca="false">$F$376*G376</f>
        <v>0</v>
      </c>
      <c r="I376" s="44" t="n">
        <f aca="false">H376*VLOOKUP(C376,$A$14:$K$21,3,0)</f>
        <v>0</v>
      </c>
      <c r="J376" s="44" t="n">
        <f aca="false">H376*(1+VLOOKUP(C376,$A$14:$K$21,3,0))</f>
        <v>0</v>
      </c>
    </row>
    <row r="377" customFormat="false" ht="15" hidden="false" customHeight="false" outlineLevel="0" collapsed="false">
      <c r="A377" s="149"/>
      <c r="B377" s="149"/>
      <c r="C377" s="168" t="s">
        <v>517</v>
      </c>
      <c r="D377" s="168"/>
      <c r="E377" s="42"/>
      <c r="F377" s="169"/>
      <c r="G377" s="170" t="s">
        <v>530</v>
      </c>
      <c r="H377" s="44" t="n">
        <f aca="false">$F$376*G377</f>
        <v>0</v>
      </c>
      <c r="I377" s="44" t="n">
        <f aca="false">H377*VLOOKUP(C377,$A$14:$K$21,3,0)</f>
        <v>0</v>
      </c>
      <c r="J377" s="44" t="n">
        <f aca="false">H377*(1+VLOOKUP(C377,$A$14:$K$21,3,0))</f>
        <v>0</v>
      </c>
    </row>
    <row r="378" customFormat="false" ht="15" hidden="false" customHeight="false" outlineLevel="0" collapsed="false">
      <c r="A378" s="149"/>
      <c r="B378" s="149"/>
      <c r="C378" s="168" t="s">
        <v>518</v>
      </c>
      <c r="D378" s="168"/>
      <c r="E378" s="42"/>
      <c r="F378" s="169"/>
      <c r="G378" s="170" t="s">
        <v>530</v>
      </c>
      <c r="H378" s="44" t="n">
        <f aca="false">$F$376*G378</f>
        <v>0</v>
      </c>
      <c r="I378" s="44" t="n">
        <f aca="false">H378*VLOOKUP(C378,$A$14:$K$21,3,0)</f>
        <v>0</v>
      </c>
      <c r="J378" s="44" t="n">
        <f aca="false">H378*(1+VLOOKUP(C378,$A$14:$K$21,3,0))</f>
        <v>0</v>
      </c>
    </row>
    <row r="379" customFormat="false" ht="15" hidden="false" customHeight="false" outlineLevel="0" collapsed="false">
      <c r="A379" s="149"/>
      <c r="B379" s="149"/>
      <c r="C379" s="168" t="s">
        <v>519</v>
      </c>
      <c r="D379" s="168"/>
      <c r="E379" s="42"/>
      <c r="F379" s="169"/>
      <c r="G379" s="170" t="s">
        <v>530</v>
      </c>
      <c r="H379" s="44" t="n">
        <f aca="false">$F$376*G379</f>
        <v>0</v>
      </c>
      <c r="I379" s="44" t="n">
        <f aca="false">H379*VLOOKUP(C379,$A$14:$K$21,3,0)</f>
        <v>0</v>
      </c>
      <c r="J379" s="44" t="n">
        <f aca="false">H379*(1+VLOOKUP(C379,$A$14:$K$21,3,0))</f>
        <v>0</v>
      </c>
    </row>
    <row r="380" customFormat="false" ht="15" hidden="false" customHeight="false" outlineLevel="0" collapsed="false">
      <c r="A380" s="149"/>
      <c r="B380" s="149"/>
      <c r="C380" s="168" t="s">
        <v>520</v>
      </c>
      <c r="D380" s="168"/>
      <c r="E380" s="42"/>
      <c r="F380" s="169"/>
      <c r="G380" s="170" t="s">
        <v>530</v>
      </c>
      <c r="H380" s="44" t="n">
        <f aca="false">$F$376*G380</f>
        <v>0</v>
      </c>
      <c r="I380" s="44" t="n">
        <f aca="false">H380*VLOOKUP(C380,$A$14:$K$21,3,0)</f>
        <v>0</v>
      </c>
      <c r="J380" s="44" t="n">
        <f aca="false">H380*(1+VLOOKUP(C380,$A$14:$K$21,3,0))</f>
        <v>0</v>
      </c>
    </row>
    <row r="381" customFormat="false" ht="15" hidden="false" customHeight="false" outlineLevel="0" collapsed="false">
      <c r="A381" s="149"/>
      <c r="B381" s="149"/>
      <c r="C381" s="168" t="s">
        <v>521</v>
      </c>
      <c r="D381" s="168"/>
      <c r="E381" s="42"/>
      <c r="F381" s="169"/>
      <c r="G381" s="170" t="s">
        <v>530</v>
      </c>
      <c r="H381" s="44" t="n">
        <f aca="false">$F$376*G381</f>
        <v>0</v>
      </c>
      <c r="I381" s="44" t="n">
        <f aca="false">H381*VLOOKUP(C381,$A$14:$K$21,3,0)</f>
        <v>0</v>
      </c>
      <c r="J381" s="44" t="n">
        <f aca="false">H381*(1+VLOOKUP(C381,$A$14:$K$21,3,0))</f>
        <v>0</v>
      </c>
    </row>
    <row r="382" customFormat="false" ht="15" hidden="false" customHeight="false" outlineLevel="0" collapsed="false">
      <c r="A382" s="149"/>
      <c r="B382" s="149"/>
      <c r="C382" s="177" t="s">
        <v>522</v>
      </c>
      <c r="D382" s="177"/>
      <c r="E382" s="42"/>
      <c r="F382" s="169"/>
      <c r="G382" s="170" t="s">
        <v>530</v>
      </c>
      <c r="H382" s="44" t="n">
        <f aca="false">$F$376*G382</f>
        <v>0</v>
      </c>
      <c r="I382" s="44" t="n">
        <f aca="false">H382*VLOOKUP(C382,$A$14:$K$21,3,0)</f>
        <v>0</v>
      </c>
      <c r="J382" s="44" t="n">
        <f aca="false">H382*(1+VLOOKUP(C382,$A$14:$K$21,3,0))</f>
        <v>0</v>
      </c>
    </row>
    <row r="383" customFormat="false" ht="15" hidden="false" customHeight="false" outlineLevel="0" collapsed="false">
      <c r="A383" s="149"/>
      <c r="B383" s="149"/>
      <c r="C383" s="177" t="s">
        <v>523</v>
      </c>
      <c r="D383" s="177"/>
      <c r="E383" s="42"/>
      <c r="F383" s="169"/>
      <c r="G383" s="170" t="s">
        <v>530</v>
      </c>
      <c r="H383" s="44" t="n">
        <f aca="false">$F$376*G383</f>
        <v>0</v>
      </c>
      <c r="I383" s="44" t="n">
        <f aca="false">H383*VLOOKUP(C383,$A$14:$K$21,3,0)</f>
        <v>0</v>
      </c>
      <c r="J383" s="44" t="n">
        <f aca="false">H383*(1+VLOOKUP(C383,$A$14:$K$21,3,0))</f>
        <v>0</v>
      </c>
    </row>
    <row r="384" customFormat="false" ht="14.25" hidden="false" customHeight="true" outlineLevel="0" collapsed="false">
      <c r="A384" s="149" t="s">
        <v>488</v>
      </c>
      <c r="B384" s="149" t="s">
        <v>493</v>
      </c>
      <c r="C384" s="168" t="s">
        <v>516</v>
      </c>
      <c r="D384" s="168"/>
      <c r="E384" s="42" t="s">
        <v>256</v>
      </c>
      <c r="F384" s="169" t="n">
        <f aca="false">VLOOKUP(A384,'PRESTATION 5'!A:K,6,0)</f>
        <v>0</v>
      </c>
      <c r="G384" s="170" t="s">
        <v>553</v>
      </c>
      <c r="H384" s="44" t="n">
        <f aca="false">$F$384*G384</f>
        <v>0</v>
      </c>
      <c r="I384" s="44" t="n">
        <f aca="false">H384*VLOOKUP(C384,$A$14:$K$21,3,0)</f>
        <v>0</v>
      </c>
      <c r="J384" s="44" t="n">
        <f aca="false">H384*(1+VLOOKUP(C384,$A$14:$K$21,3,0))</f>
        <v>0</v>
      </c>
    </row>
    <row r="385" customFormat="false" ht="15" hidden="false" customHeight="false" outlineLevel="0" collapsed="false">
      <c r="A385" s="149"/>
      <c r="B385" s="149"/>
      <c r="C385" s="168" t="s">
        <v>517</v>
      </c>
      <c r="D385" s="168"/>
      <c r="E385" s="42"/>
      <c r="F385" s="169"/>
      <c r="G385" s="170" t="s">
        <v>553</v>
      </c>
      <c r="H385" s="44" t="n">
        <f aca="false">$F$384*G385</f>
        <v>0</v>
      </c>
      <c r="I385" s="44" t="n">
        <f aca="false">H385*VLOOKUP(C385,$A$14:$K$21,3,0)</f>
        <v>0</v>
      </c>
      <c r="J385" s="44" t="n">
        <f aca="false">H385*(1+VLOOKUP(C385,$A$14:$K$21,3,0))</f>
        <v>0</v>
      </c>
    </row>
    <row r="386" customFormat="false" ht="15" hidden="false" customHeight="false" outlineLevel="0" collapsed="false">
      <c r="A386" s="149"/>
      <c r="B386" s="149"/>
      <c r="C386" s="168" t="s">
        <v>518</v>
      </c>
      <c r="D386" s="168"/>
      <c r="E386" s="42"/>
      <c r="F386" s="169"/>
      <c r="G386" s="170" t="s">
        <v>553</v>
      </c>
      <c r="H386" s="44" t="n">
        <f aca="false">$F$384*G386</f>
        <v>0</v>
      </c>
      <c r="I386" s="44" t="n">
        <f aca="false">H386*VLOOKUP(C386,$A$14:$K$21,3,0)</f>
        <v>0</v>
      </c>
      <c r="J386" s="44" t="n">
        <f aca="false">H386*(1+VLOOKUP(C386,$A$14:$K$21,3,0))</f>
        <v>0</v>
      </c>
    </row>
    <row r="387" customFormat="false" ht="15" hidden="false" customHeight="false" outlineLevel="0" collapsed="false">
      <c r="A387" s="149"/>
      <c r="B387" s="149"/>
      <c r="C387" s="168" t="s">
        <v>519</v>
      </c>
      <c r="D387" s="168"/>
      <c r="E387" s="42"/>
      <c r="F387" s="169"/>
      <c r="G387" s="170" t="s">
        <v>553</v>
      </c>
      <c r="H387" s="44" t="n">
        <f aca="false">$F$384*G387</f>
        <v>0</v>
      </c>
      <c r="I387" s="44" t="n">
        <f aca="false">H387*VLOOKUP(C387,$A$14:$K$21,3,0)</f>
        <v>0</v>
      </c>
      <c r="J387" s="44" t="n">
        <f aca="false">H387*(1+VLOOKUP(C387,$A$14:$K$21,3,0))</f>
        <v>0</v>
      </c>
    </row>
    <row r="388" customFormat="false" ht="15" hidden="false" customHeight="false" outlineLevel="0" collapsed="false">
      <c r="A388" s="149"/>
      <c r="B388" s="149"/>
      <c r="C388" s="168" t="s">
        <v>520</v>
      </c>
      <c r="D388" s="168"/>
      <c r="E388" s="42"/>
      <c r="F388" s="169"/>
      <c r="G388" s="170" t="s">
        <v>553</v>
      </c>
      <c r="H388" s="44" t="n">
        <f aca="false">$F$384*G388</f>
        <v>0</v>
      </c>
      <c r="I388" s="44" t="n">
        <f aca="false">H388*VLOOKUP(C388,$A$14:$K$21,3,0)</f>
        <v>0</v>
      </c>
      <c r="J388" s="44" t="n">
        <f aca="false">H388*(1+VLOOKUP(C388,$A$14:$K$21,3,0))</f>
        <v>0</v>
      </c>
    </row>
    <row r="389" customFormat="false" ht="15" hidden="false" customHeight="false" outlineLevel="0" collapsed="false">
      <c r="A389" s="149"/>
      <c r="B389" s="149"/>
      <c r="C389" s="168" t="s">
        <v>521</v>
      </c>
      <c r="D389" s="168"/>
      <c r="E389" s="42"/>
      <c r="F389" s="169"/>
      <c r="G389" s="170" t="s">
        <v>553</v>
      </c>
      <c r="H389" s="44" t="n">
        <f aca="false">$F$384*G389</f>
        <v>0</v>
      </c>
      <c r="I389" s="44" t="n">
        <f aca="false">H389*VLOOKUP(C389,$A$14:$K$21,3,0)</f>
        <v>0</v>
      </c>
      <c r="J389" s="44" t="n">
        <f aca="false">H389*(1+VLOOKUP(C389,$A$14:$K$21,3,0))</f>
        <v>0</v>
      </c>
    </row>
    <row r="390" customFormat="false" ht="15" hidden="false" customHeight="false" outlineLevel="0" collapsed="false">
      <c r="A390" s="149"/>
      <c r="B390" s="149"/>
      <c r="C390" s="177" t="s">
        <v>522</v>
      </c>
      <c r="D390" s="177"/>
      <c r="E390" s="42"/>
      <c r="F390" s="169"/>
      <c r="G390" s="170" t="s">
        <v>553</v>
      </c>
      <c r="H390" s="44" t="n">
        <f aca="false">$F$384*G390</f>
        <v>0</v>
      </c>
      <c r="I390" s="44" t="n">
        <f aca="false">H390*VLOOKUP(C390,$A$14:$K$21,3,0)</f>
        <v>0</v>
      </c>
      <c r="J390" s="44" t="n">
        <f aca="false">H390*(1+VLOOKUP(C390,$A$14:$K$21,3,0))</f>
        <v>0</v>
      </c>
    </row>
    <row r="391" customFormat="false" ht="15" hidden="false" customHeight="false" outlineLevel="0" collapsed="false">
      <c r="A391" s="149"/>
      <c r="B391" s="149"/>
      <c r="C391" s="177" t="s">
        <v>523</v>
      </c>
      <c r="D391" s="177"/>
      <c r="E391" s="42"/>
      <c r="F391" s="169"/>
      <c r="G391" s="170" t="s">
        <v>553</v>
      </c>
      <c r="H391" s="44" t="n">
        <f aca="false">$F$384*G391</f>
        <v>0</v>
      </c>
      <c r="I391" s="44" t="n">
        <f aca="false">H391*VLOOKUP(C391,$A$14:$K$21,3,0)</f>
        <v>0</v>
      </c>
      <c r="J391" s="44" t="n">
        <f aca="false">H391*(1+VLOOKUP(C391,$A$14:$K$21,3,0))</f>
        <v>0</v>
      </c>
    </row>
    <row r="392" s="11" customFormat="true" ht="13.5" hidden="false" customHeight="true" outlineLevel="0" collapsed="false">
      <c r="E392" s="171" t="s">
        <v>558</v>
      </c>
      <c r="F392" s="172" t="s">
        <v>516</v>
      </c>
      <c r="G392" s="173" t="n">
        <f aca="false">SUMIF($C$288:$D$391,F392,$G$288:$G$391)</f>
        <v>0</v>
      </c>
      <c r="H392" s="174" t="n">
        <f aca="false">(SUMIF($C$288:$C$391,F392,$H$288:$H$391))*(1+VLOOKUP(F392,$A$14:$K$21,11,0))</f>
        <v>0</v>
      </c>
      <c r="I392" s="174" t="n">
        <f aca="false">(SUMIF($C$288:$C$391,F392,$I$288:$I$391))*(1+VLOOKUP(F392,$A$14:$K$21,11,0))</f>
        <v>0</v>
      </c>
      <c r="J392" s="174" t="n">
        <f aca="false">(SUMIF($C$288:$C$391,F392,$J$288:$J$391))*(1+VLOOKUP(F392,$A$14:$K$21,11,0))</f>
        <v>0</v>
      </c>
    </row>
    <row r="393" s="11" customFormat="true" ht="15" hidden="false" customHeight="false" outlineLevel="0" collapsed="false">
      <c r="E393" s="171"/>
      <c r="F393" s="175" t="s">
        <v>517</v>
      </c>
      <c r="G393" s="173" t="n">
        <f aca="false">SUMIF($C$288:$C$391,F393,$G$288:$G$391)</f>
        <v>0</v>
      </c>
      <c r="H393" s="174" t="n">
        <f aca="false">(SUMIF($C$288:$C$391,F393,$H$288:$H$391))*(1+VLOOKUP(F393,$A$14:$K$21,11,0))</f>
        <v>0</v>
      </c>
      <c r="I393" s="174" t="n">
        <f aca="false">(SUMIF($C$288:$C$391,F393,$I$288:$I$391))*(1+VLOOKUP(F393,$A$14:$K$21,11,0))</f>
        <v>0</v>
      </c>
      <c r="J393" s="174" t="n">
        <f aca="false">(SUMIF($C$288:$C$391,F393,$J$288:$J$391))*(1+VLOOKUP(F393,$A$14:$K$21,11,0))</f>
        <v>0</v>
      </c>
    </row>
    <row r="394" s="11" customFormat="true" ht="15" hidden="false" customHeight="false" outlineLevel="0" collapsed="false">
      <c r="E394" s="171"/>
      <c r="F394" s="175" t="s">
        <v>518</v>
      </c>
      <c r="G394" s="173" t="n">
        <f aca="false">SUMIF($C$288:$C$391,F394,$G$288:$G$391)</f>
        <v>0</v>
      </c>
      <c r="H394" s="174" t="n">
        <f aca="false">(SUMIF($C$288:$C$391,F394,$H$288:$H$391))*(1+VLOOKUP(F394,$A$14:$K$21,11,0))</f>
        <v>0</v>
      </c>
      <c r="I394" s="174" t="n">
        <f aca="false">(SUMIF($C$288:$C$391,F394,$I$288:$I$391))*(1+VLOOKUP(F394,$A$14:$K$21,11,0))</f>
        <v>0</v>
      </c>
      <c r="J394" s="174" t="n">
        <f aca="false">(SUMIF($C$288:$C$391,F394,$J$288:$J$391))*(1+VLOOKUP(F394,$A$14:$K$21,11,0))</f>
        <v>0</v>
      </c>
    </row>
    <row r="395" s="11" customFormat="true" ht="15" hidden="false" customHeight="false" outlineLevel="0" collapsed="false">
      <c r="E395" s="171"/>
      <c r="F395" s="175" t="s">
        <v>519</v>
      </c>
      <c r="G395" s="173" t="n">
        <f aca="false">SUMIF($C$288:$C$391,F395,$G$288:$G$391)</f>
        <v>0</v>
      </c>
      <c r="H395" s="174" t="n">
        <f aca="false">(SUMIF($C$288:$C$391,F395,$H$288:$H$391))*(1+VLOOKUP(F395,$A$14:$K$21,11,0))</f>
        <v>0</v>
      </c>
      <c r="I395" s="174" t="n">
        <f aca="false">(SUMIF($C$288:$C$391,F395,$I$288:$I$391))*(1+VLOOKUP(F395,$A$14:$K$21,11,0))</f>
        <v>0</v>
      </c>
      <c r="J395" s="174" t="n">
        <f aca="false">(SUMIF($C$288:$C$391,F395,$J$288:$J$391))*(1+VLOOKUP(F395,$A$14:$K$21,11,0))</f>
        <v>0</v>
      </c>
    </row>
    <row r="396" s="11" customFormat="true" ht="15" hidden="false" customHeight="false" outlineLevel="0" collapsed="false">
      <c r="E396" s="171"/>
      <c r="F396" s="175" t="s">
        <v>520</v>
      </c>
      <c r="G396" s="173" t="n">
        <f aca="false">SUMIF($C$288:$C$391,F396,$G$288:$G$391)</f>
        <v>0</v>
      </c>
      <c r="H396" s="174" t="n">
        <f aca="false">(SUMIF($C$288:$C$391,F396,$H$288:$H$391))*(1+VLOOKUP(F396,$A$14:$K$21,11,0))</f>
        <v>0</v>
      </c>
      <c r="I396" s="174" t="n">
        <f aca="false">(SUMIF($C$288:$C$391,F396,$I$288:$I$391))*(1+VLOOKUP(F396,$A$14:$K$21,11,0))</f>
        <v>0</v>
      </c>
      <c r="J396" s="174" t="n">
        <f aca="false">(SUMIF($C$288:$C$391,F396,$J$288:$J$391))*(1+VLOOKUP(F396,$A$14:$K$21,11,0))</f>
        <v>0</v>
      </c>
    </row>
    <row r="397" s="11" customFormat="true" ht="15" hidden="false" customHeight="false" outlineLevel="0" collapsed="false">
      <c r="E397" s="171"/>
      <c r="F397" s="172" t="s">
        <v>521</v>
      </c>
      <c r="G397" s="173" t="n">
        <f aca="false">SUMIF($C$288:$C$391,F397,$G$288:$G$391)</f>
        <v>0</v>
      </c>
      <c r="H397" s="174" t="n">
        <f aca="false">(SUMIF($C$288:$C$391,F397,$H$288:$H$391))*(1+VLOOKUP(F397,$A$14:$K$21,11,0))</f>
        <v>0</v>
      </c>
      <c r="I397" s="174" t="n">
        <f aca="false">(SUMIF($C$288:$C$391,F397,$I$288:$I$391))*(1+VLOOKUP(F397,$A$14:$K$21,11,0))</f>
        <v>0</v>
      </c>
      <c r="J397" s="174" t="n">
        <f aca="false">(SUMIF($C$288:$C$391,F397,$J$288:$J$391))*(1+VLOOKUP(F397,$A$14:$K$21,11,0))</f>
        <v>0</v>
      </c>
    </row>
    <row r="398" s="11" customFormat="true" ht="15" hidden="false" customHeight="false" outlineLevel="0" collapsed="false">
      <c r="E398" s="171"/>
      <c r="F398" s="11" t="s">
        <v>522</v>
      </c>
      <c r="G398" s="173" t="n">
        <f aca="false">SUMIF($C$288:$C$391,F398,$G$288:$G$391)</f>
        <v>0</v>
      </c>
      <c r="H398" s="174" t="n">
        <f aca="false">(SUMIF($C$288:$C$391,F398,$H$288:$H$391))*(1+VLOOKUP(F398,$A$14:$K$21,11,0))</f>
        <v>0</v>
      </c>
      <c r="I398" s="174" t="n">
        <f aca="false">(SUMIF($C$288:$C$391,F398,$I$288:$I$391))*(1+VLOOKUP(F398,$A$14:$K$21,11,0))</f>
        <v>0</v>
      </c>
      <c r="J398" s="174" t="n">
        <f aca="false">(SUMIF($C$288:$C$391,F398,$J$288:$J$391))*(1+VLOOKUP(F398,$A$14:$K$21,11,0))</f>
        <v>0</v>
      </c>
    </row>
    <row r="399" customFormat="false" ht="26.25" hidden="false" customHeight="true" outlineLevel="0" collapsed="false">
      <c r="A399" s="180"/>
      <c r="B399" s="181"/>
      <c r="C399" s="48" t="s">
        <v>559</v>
      </c>
      <c r="D399" s="48"/>
      <c r="E399" s="48"/>
      <c r="F399" s="48"/>
      <c r="G399" s="48"/>
      <c r="H399" s="51" t="n">
        <f aca="false">SUM(H392:H398)</f>
        <v>0</v>
      </c>
      <c r="I399" s="51" t="n">
        <f aca="false">SUM(I392:I398)</f>
        <v>0</v>
      </c>
      <c r="J399" s="51" t="n">
        <f aca="false">SUM(J392:J398)</f>
        <v>0</v>
      </c>
    </row>
    <row r="400" customFormat="false" ht="24" hidden="false" customHeight="true" outlineLevel="0" collapsed="false"/>
    <row r="401" customFormat="false" ht="33" hidden="false" customHeight="true" outlineLevel="0" collapsed="false">
      <c r="A401" s="55" t="s">
        <v>560</v>
      </c>
      <c r="B401" s="55"/>
      <c r="C401" s="55"/>
      <c r="D401" s="55"/>
      <c r="E401" s="55"/>
      <c r="F401" s="55"/>
      <c r="G401" s="55"/>
      <c r="H401" s="55"/>
      <c r="I401" s="55"/>
      <c r="J401" s="55"/>
    </row>
    <row r="402" customFormat="false" ht="33" hidden="false" customHeight="true" outlineLevel="0" collapsed="false">
      <c r="A402" s="182"/>
      <c r="B402" s="182"/>
      <c r="C402" s="182"/>
      <c r="D402" s="182"/>
      <c r="E402" s="182"/>
      <c r="F402" s="182"/>
      <c r="G402" s="182"/>
      <c r="H402" s="183" t="s">
        <v>73</v>
      </c>
      <c r="I402" s="183" t="s">
        <v>527</v>
      </c>
      <c r="J402" s="183" t="s">
        <v>75</v>
      </c>
    </row>
    <row r="403" customFormat="false" ht="24.75" hidden="false" customHeight="true" outlineLevel="0" collapsed="false">
      <c r="A403" s="142" t="s">
        <v>561</v>
      </c>
      <c r="B403" s="142"/>
      <c r="C403" s="142"/>
      <c r="D403" s="142"/>
      <c r="E403" s="142"/>
      <c r="F403" s="142"/>
      <c r="G403" s="142"/>
      <c r="H403" s="59" t="n">
        <f aca="false">SUM(H404:H407)</f>
        <v>0</v>
      </c>
      <c r="I403" s="59" t="n">
        <f aca="false">SUM(I404:I407)</f>
        <v>0</v>
      </c>
      <c r="J403" s="59" t="n">
        <f aca="false">SUM(J404:J407)</f>
        <v>0</v>
      </c>
    </row>
    <row r="404" customFormat="false" ht="24.75" hidden="false" customHeight="true" outlineLevel="0" collapsed="false">
      <c r="A404" s="184" t="s">
        <v>562</v>
      </c>
      <c r="B404" s="184"/>
      <c r="C404" s="184"/>
      <c r="D404" s="184"/>
      <c r="E404" s="184"/>
      <c r="F404" s="184"/>
      <c r="G404" s="184"/>
      <c r="H404" s="185" t="n">
        <f aca="false">H117</f>
        <v>0</v>
      </c>
      <c r="I404" s="185" t="n">
        <f aca="false">I117</f>
        <v>0</v>
      </c>
      <c r="J404" s="185" t="n">
        <f aca="false">J117</f>
        <v>0</v>
      </c>
    </row>
    <row r="405" customFormat="false" ht="24.75" hidden="false" customHeight="true" outlineLevel="0" collapsed="false">
      <c r="A405" s="184" t="s">
        <v>563</v>
      </c>
      <c r="B405" s="184"/>
      <c r="C405" s="184"/>
      <c r="D405" s="184"/>
      <c r="E405" s="184"/>
      <c r="F405" s="184"/>
      <c r="G405" s="184"/>
      <c r="H405" s="185" t="n">
        <f aca="false">H228</f>
        <v>0</v>
      </c>
      <c r="I405" s="185" t="n">
        <f aca="false">I228</f>
        <v>0</v>
      </c>
      <c r="J405" s="185" t="n">
        <f aca="false">J228</f>
        <v>0</v>
      </c>
    </row>
    <row r="406" customFormat="false" ht="24.75" hidden="false" customHeight="true" outlineLevel="0" collapsed="false">
      <c r="A406" s="184" t="s">
        <v>564</v>
      </c>
      <c r="B406" s="184"/>
      <c r="C406" s="184"/>
      <c r="D406" s="184"/>
      <c r="E406" s="184"/>
      <c r="F406" s="184"/>
      <c r="G406" s="184"/>
      <c r="H406" s="185" t="n">
        <f aca="false">H283</f>
        <v>0</v>
      </c>
      <c r="I406" s="185" t="n">
        <f aca="false">I283</f>
        <v>0</v>
      </c>
      <c r="J406" s="185" t="n">
        <f aca="false">J283</f>
        <v>0</v>
      </c>
    </row>
    <row r="407" customFormat="false" ht="24.75" hidden="false" customHeight="true" outlineLevel="0" collapsed="false">
      <c r="A407" s="184" t="s">
        <v>565</v>
      </c>
      <c r="B407" s="184"/>
      <c r="C407" s="184"/>
      <c r="D407" s="184"/>
      <c r="E407" s="184"/>
      <c r="F407" s="184"/>
      <c r="G407" s="184"/>
      <c r="H407" s="185" t="n">
        <f aca="false">H399</f>
        <v>0</v>
      </c>
      <c r="I407" s="185" t="n">
        <f aca="false">I399</f>
        <v>0</v>
      </c>
      <c r="J407" s="185" t="n">
        <f aca="false">J399</f>
        <v>0</v>
      </c>
    </row>
  </sheetData>
  <sheetProtection sheet="true" password="ca4c" objects="true" scenarios="true"/>
  <mergeCells count="490">
    <mergeCell ref="A1:K1"/>
    <mergeCell ref="A2:B2"/>
    <mergeCell ref="C2:K2"/>
    <mergeCell ref="A3:K3"/>
    <mergeCell ref="A5:K5"/>
    <mergeCell ref="A6:J6"/>
    <mergeCell ref="A7:K7"/>
    <mergeCell ref="A9:K9"/>
    <mergeCell ref="A11:B13"/>
    <mergeCell ref="C11:C13"/>
    <mergeCell ref="D11:K11"/>
    <mergeCell ref="E12:F12"/>
    <mergeCell ref="G12:H12"/>
    <mergeCell ref="I12:J12"/>
    <mergeCell ref="A14:B14"/>
    <mergeCell ref="A15:B15"/>
    <mergeCell ref="A16:B16"/>
    <mergeCell ref="A17:B17"/>
    <mergeCell ref="A18:B18"/>
    <mergeCell ref="A19:B19"/>
    <mergeCell ref="A20:B20"/>
    <mergeCell ref="A21:B21"/>
    <mergeCell ref="A24:J24"/>
    <mergeCell ref="A25:J25"/>
    <mergeCell ref="C26:D26"/>
    <mergeCell ref="A27:A34"/>
    <mergeCell ref="B27:B34"/>
    <mergeCell ref="C27:D27"/>
    <mergeCell ref="E27:E34"/>
    <mergeCell ref="F27:F34"/>
    <mergeCell ref="C28:D28"/>
    <mergeCell ref="C29:D29"/>
    <mergeCell ref="C30:D30"/>
    <mergeCell ref="C31:D31"/>
    <mergeCell ref="C32:D32"/>
    <mergeCell ref="C33:D33"/>
    <mergeCell ref="C34:D34"/>
    <mergeCell ref="A35:A42"/>
    <mergeCell ref="B35:B42"/>
    <mergeCell ref="C35:D35"/>
    <mergeCell ref="E35:E42"/>
    <mergeCell ref="F35:F42"/>
    <mergeCell ref="C36:D36"/>
    <mergeCell ref="C37:D37"/>
    <mergeCell ref="C38:D38"/>
    <mergeCell ref="C39:D39"/>
    <mergeCell ref="C40:D40"/>
    <mergeCell ref="C41:D41"/>
    <mergeCell ref="C42:D42"/>
    <mergeCell ref="A43:A50"/>
    <mergeCell ref="B43:B50"/>
    <mergeCell ref="C43:D43"/>
    <mergeCell ref="E43:E50"/>
    <mergeCell ref="F43:F50"/>
    <mergeCell ref="C44:D44"/>
    <mergeCell ref="C45:D45"/>
    <mergeCell ref="C46:D46"/>
    <mergeCell ref="C47:D47"/>
    <mergeCell ref="C48:D48"/>
    <mergeCell ref="C49:D49"/>
    <mergeCell ref="C50:D50"/>
    <mergeCell ref="A51:A58"/>
    <mergeCell ref="B51:B58"/>
    <mergeCell ref="C51:D51"/>
    <mergeCell ref="E51:E58"/>
    <mergeCell ref="F51:F58"/>
    <mergeCell ref="C52:D52"/>
    <mergeCell ref="C53:D53"/>
    <mergeCell ref="C54:D54"/>
    <mergeCell ref="C55:D55"/>
    <mergeCell ref="C56:D56"/>
    <mergeCell ref="C57:D57"/>
    <mergeCell ref="C58:D58"/>
    <mergeCell ref="A59:A66"/>
    <mergeCell ref="B59:B66"/>
    <mergeCell ref="C59:D59"/>
    <mergeCell ref="E59:E66"/>
    <mergeCell ref="F59:F66"/>
    <mergeCell ref="C60:D60"/>
    <mergeCell ref="C61:D61"/>
    <mergeCell ref="C62:D62"/>
    <mergeCell ref="C63:D63"/>
    <mergeCell ref="C64:D64"/>
    <mergeCell ref="C65:D65"/>
    <mergeCell ref="C66:D66"/>
    <mergeCell ref="A67:A74"/>
    <mergeCell ref="B67:B74"/>
    <mergeCell ref="C67:D67"/>
    <mergeCell ref="E67:E74"/>
    <mergeCell ref="F67:F74"/>
    <mergeCell ref="C68:D68"/>
    <mergeCell ref="C69:D69"/>
    <mergeCell ref="C70:D70"/>
    <mergeCell ref="C71:D71"/>
    <mergeCell ref="C72:D72"/>
    <mergeCell ref="C73:D73"/>
    <mergeCell ref="C74:D74"/>
    <mergeCell ref="E75:E82"/>
    <mergeCell ref="A83:J83"/>
    <mergeCell ref="A84:A91"/>
    <mergeCell ref="B84:B91"/>
    <mergeCell ref="C84:D84"/>
    <mergeCell ref="E84:E91"/>
    <mergeCell ref="F84:F91"/>
    <mergeCell ref="C85:D85"/>
    <mergeCell ref="C86:D86"/>
    <mergeCell ref="C87:D87"/>
    <mergeCell ref="C88:D88"/>
    <mergeCell ref="C89:D89"/>
    <mergeCell ref="C90:D90"/>
    <mergeCell ref="C91:D91"/>
    <mergeCell ref="E92:E99"/>
    <mergeCell ref="A100:J100"/>
    <mergeCell ref="A101:A108"/>
    <mergeCell ref="B101:B108"/>
    <mergeCell ref="C101:D101"/>
    <mergeCell ref="E101:E108"/>
    <mergeCell ref="F101:F108"/>
    <mergeCell ref="C102:D102"/>
    <mergeCell ref="C103:D103"/>
    <mergeCell ref="C104:D104"/>
    <mergeCell ref="C105:D105"/>
    <mergeCell ref="C106:D106"/>
    <mergeCell ref="C107:D107"/>
    <mergeCell ref="C108:D108"/>
    <mergeCell ref="E109:E116"/>
    <mergeCell ref="C117:G117"/>
    <mergeCell ref="A119:J119"/>
    <mergeCell ref="A120:J120"/>
    <mergeCell ref="C121:D121"/>
    <mergeCell ref="A122:A129"/>
    <mergeCell ref="B122:B129"/>
    <mergeCell ref="C122:D122"/>
    <mergeCell ref="E122:E129"/>
    <mergeCell ref="F122:F129"/>
    <mergeCell ref="C123:D123"/>
    <mergeCell ref="C124:D124"/>
    <mergeCell ref="C125:D125"/>
    <mergeCell ref="C126:D126"/>
    <mergeCell ref="C127:D127"/>
    <mergeCell ref="C128:D128"/>
    <mergeCell ref="C129:D129"/>
    <mergeCell ref="A130:A137"/>
    <mergeCell ref="B130:B137"/>
    <mergeCell ref="C130:D130"/>
    <mergeCell ref="E130:E137"/>
    <mergeCell ref="F130:F137"/>
    <mergeCell ref="C131:D131"/>
    <mergeCell ref="C132:D132"/>
    <mergeCell ref="C133:D133"/>
    <mergeCell ref="C134:D134"/>
    <mergeCell ref="C135:D135"/>
    <mergeCell ref="C136:D136"/>
    <mergeCell ref="C137:D137"/>
    <mergeCell ref="A138:A145"/>
    <mergeCell ref="B138:B145"/>
    <mergeCell ref="C138:D138"/>
    <mergeCell ref="E138:E145"/>
    <mergeCell ref="F138:F145"/>
    <mergeCell ref="C139:D139"/>
    <mergeCell ref="C140:D140"/>
    <mergeCell ref="C141:D141"/>
    <mergeCell ref="C142:D142"/>
    <mergeCell ref="C143:D143"/>
    <mergeCell ref="C144:D144"/>
    <mergeCell ref="C145:D145"/>
    <mergeCell ref="A146:A153"/>
    <mergeCell ref="B146:B153"/>
    <mergeCell ref="C146:D146"/>
    <mergeCell ref="E146:E153"/>
    <mergeCell ref="F146:F153"/>
    <mergeCell ref="C147:D147"/>
    <mergeCell ref="C148:D148"/>
    <mergeCell ref="C149:D149"/>
    <mergeCell ref="C150:D150"/>
    <mergeCell ref="C151:D151"/>
    <mergeCell ref="C152:D152"/>
    <mergeCell ref="C153:D153"/>
    <mergeCell ref="A154:A161"/>
    <mergeCell ref="B154:B161"/>
    <mergeCell ref="C154:D154"/>
    <mergeCell ref="E154:E161"/>
    <mergeCell ref="F154:F161"/>
    <mergeCell ref="C155:D155"/>
    <mergeCell ref="C156:D156"/>
    <mergeCell ref="C157:D157"/>
    <mergeCell ref="C158:D158"/>
    <mergeCell ref="C159:D159"/>
    <mergeCell ref="C160:D160"/>
    <mergeCell ref="C161:D161"/>
    <mergeCell ref="A162:A169"/>
    <mergeCell ref="B162:B169"/>
    <mergeCell ref="C162:D162"/>
    <mergeCell ref="E162:E169"/>
    <mergeCell ref="F162:F169"/>
    <mergeCell ref="C163:D163"/>
    <mergeCell ref="C164:D164"/>
    <mergeCell ref="C165:D165"/>
    <mergeCell ref="C166:D166"/>
    <mergeCell ref="C167:D167"/>
    <mergeCell ref="C168:D168"/>
    <mergeCell ref="C169:D169"/>
    <mergeCell ref="E170:E177"/>
    <mergeCell ref="A178:J178"/>
    <mergeCell ref="C179:D179"/>
    <mergeCell ref="A180:A187"/>
    <mergeCell ref="B180:B187"/>
    <mergeCell ref="C180:D180"/>
    <mergeCell ref="E180:E187"/>
    <mergeCell ref="F180:F187"/>
    <mergeCell ref="C181:D181"/>
    <mergeCell ref="C182:D182"/>
    <mergeCell ref="C183:D183"/>
    <mergeCell ref="C184:D184"/>
    <mergeCell ref="C185:D185"/>
    <mergeCell ref="C186:D186"/>
    <mergeCell ref="C187:D187"/>
    <mergeCell ref="A188:A195"/>
    <mergeCell ref="B188:B195"/>
    <mergeCell ref="C188:D188"/>
    <mergeCell ref="E188:E195"/>
    <mergeCell ref="F188:F195"/>
    <mergeCell ref="C189:D189"/>
    <mergeCell ref="C190:D190"/>
    <mergeCell ref="C191:D191"/>
    <mergeCell ref="C192:D192"/>
    <mergeCell ref="C193:D193"/>
    <mergeCell ref="C194:D194"/>
    <mergeCell ref="C195:D195"/>
    <mergeCell ref="A196:A203"/>
    <mergeCell ref="B196:B203"/>
    <mergeCell ref="C196:D196"/>
    <mergeCell ref="E196:E203"/>
    <mergeCell ref="F196:F203"/>
    <mergeCell ref="C197:D197"/>
    <mergeCell ref="C198:D198"/>
    <mergeCell ref="C199:D199"/>
    <mergeCell ref="C200:D200"/>
    <mergeCell ref="C201:D201"/>
    <mergeCell ref="C202:D202"/>
    <mergeCell ref="C203:D203"/>
    <mergeCell ref="A204:A211"/>
    <mergeCell ref="B204:B211"/>
    <mergeCell ref="C204:D204"/>
    <mergeCell ref="E204:E211"/>
    <mergeCell ref="F204:F211"/>
    <mergeCell ref="C205:D205"/>
    <mergeCell ref="C206:D206"/>
    <mergeCell ref="C207:D207"/>
    <mergeCell ref="C208:D208"/>
    <mergeCell ref="C209:D209"/>
    <mergeCell ref="C210:D210"/>
    <mergeCell ref="C211:D211"/>
    <mergeCell ref="A212:A219"/>
    <mergeCell ref="B212:B219"/>
    <mergeCell ref="C212:D212"/>
    <mergeCell ref="E212:E219"/>
    <mergeCell ref="F212:F219"/>
    <mergeCell ref="C213:D213"/>
    <mergeCell ref="C214:D214"/>
    <mergeCell ref="C215:D215"/>
    <mergeCell ref="C216:D216"/>
    <mergeCell ref="C217:D217"/>
    <mergeCell ref="C218:D218"/>
    <mergeCell ref="C219:D219"/>
    <mergeCell ref="E220:E227"/>
    <mergeCell ref="C228:G228"/>
    <mergeCell ref="A230:J230"/>
    <mergeCell ref="A231:J231"/>
    <mergeCell ref="C232:D232"/>
    <mergeCell ref="A233:A240"/>
    <mergeCell ref="B233:B240"/>
    <mergeCell ref="C233:D233"/>
    <mergeCell ref="E233:E240"/>
    <mergeCell ref="F233:F240"/>
    <mergeCell ref="C234:D234"/>
    <mergeCell ref="C235:D235"/>
    <mergeCell ref="C236:D236"/>
    <mergeCell ref="C237:D237"/>
    <mergeCell ref="C238:D238"/>
    <mergeCell ref="C239:D239"/>
    <mergeCell ref="C240:D240"/>
    <mergeCell ref="A241:A248"/>
    <mergeCell ref="B241:B248"/>
    <mergeCell ref="C241:D241"/>
    <mergeCell ref="E241:E248"/>
    <mergeCell ref="F241:F248"/>
    <mergeCell ref="C242:D242"/>
    <mergeCell ref="C243:D243"/>
    <mergeCell ref="C244:D244"/>
    <mergeCell ref="C245:D245"/>
    <mergeCell ref="C246:D246"/>
    <mergeCell ref="C247:D247"/>
    <mergeCell ref="C248:D248"/>
    <mergeCell ref="E249:E256"/>
    <mergeCell ref="A257:J257"/>
    <mergeCell ref="C258:D258"/>
    <mergeCell ref="A259:A266"/>
    <mergeCell ref="B259:B266"/>
    <mergeCell ref="C259:D259"/>
    <mergeCell ref="E259:E266"/>
    <mergeCell ref="F259:F266"/>
    <mergeCell ref="C260:D260"/>
    <mergeCell ref="C261:D261"/>
    <mergeCell ref="C262:D262"/>
    <mergeCell ref="C263:D263"/>
    <mergeCell ref="C264:D264"/>
    <mergeCell ref="C265:D265"/>
    <mergeCell ref="C266:D266"/>
    <mergeCell ref="A267:A274"/>
    <mergeCell ref="B267:B274"/>
    <mergeCell ref="C267:D267"/>
    <mergeCell ref="E267:E274"/>
    <mergeCell ref="F267:F274"/>
    <mergeCell ref="C268:D268"/>
    <mergeCell ref="C269:D269"/>
    <mergeCell ref="C270:D270"/>
    <mergeCell ref="C271:D271"/>
    <mergeCell ref="C272:D272"/>
    <mergeCell ref="C273:D273"/>
    <mergeCell ref="C274:D274"/>
    <mergeCell ref="E275:E282"/>
    <mergeCell ref="C283:G283"/>
    <mergeCell ref="A286:J286"/>
    <mergeCell ref="C287:D287"/>
    <mergeCell ref="A288:A295"/>
    <mergeCell ref="B288:B295"/>
    <mergeCell ref="C288:D288"/>
    <mergeCell ref="E288:E295"/>
    <mergeCell ref="F288:F295"/>
    <mergeCell ref="C289:D289"/>
    <mergeCell ref="C290:D290"/>
    <mergeCell ref="C291:D291"/>
    <mergeCell ref="C292:D292"/>
    <mergeCell ref="C293:D293"/>
    <mergeCell ref="C294:D294"/>
    <mergeCell ref="C295:D295"/>
    <mergeCell ref="A296:A303"/>
    <mergeCell ref="B296:B303"/>
    <mergeCell ref="C296:D296"/>
    <mergeCell ref="E296:E303"/>
    <mergeCell ref="F296:F303"/>
    <mergeCell ref="C297:D297"/>
    <mergeCell ref="C298:D298"/>
    <mergeCell ref="C299:D299"/>
    <mergeCell ref="C300:D300"/>
    <mergeCell ref="C301:D301"/>
    <mergeCell ref="C302:D302"/>
    <mergeCell ref="C303:D303"/>
    <mergeCell ref="A304:A311"/>
    <mergeCell ref="B304:B311"/>
    <mergeCell ref="C304:D304"/>
    <mergeCell ref="E304:E311"/>
    <mergeCell ref="F304:F311"/>
    <mergeCell ref="C305:D305"/>
    <mergeCell ref="C306:D306"/>
    <mergeCell ref="C307:D307"/>
    <mergeCell ref="C308:D308"/>
    <mergeCell ref="C309:D309"/>
    <mergeCell ref="C310:D310"/>
    <mergeCell ref="C311:D311"/>
    <mergeCell ref="A312:A319"/>
    <mergeCell ref="B312:B319"/>
    <mergeCell ref="C312:D312"/>
    <mergeCell ref="E312:E319"/>
    <mergeCell ref="F312:F319"/>
    <mergeCell ref="C313:D313"/>
    <mergeCell ref="C314:D314"/>
    <mergeCell ref="C315:D315"/>
    <mergeCell ref="C316:D316"/>
    <mergeCell ref="C317:D317"/>
    <mergeCell ref="C318:D318"/>
    <mergeCell ref="C319:D319"/>
    <mergeCell ref="A320:A327"/>
    <mergeCell ref="B320:B327"/>
    <mergeCell ref="C320:D320"/>
    <mergeCell ref="E320:E327"/>
    <mergeCell ref="F320:F327"/>
    <mergeCell ref="C321:D321"/>
    <mergeCell ref="C322:D322"/>
    <mergeCell ref="C323:D323"/>
    <mergeCell ref="C324:D324"/>
    <mergeCell ref="C325:D325"/>
    <mergeCell ref="C326:D326"/>
    <mergeCell ref="C327:D327"/>
    <mergeCell ref="A328:A335"/>
    <mergeCell ref="B328:B335"/>
    <mergeCell ref="C328:D328"/>
    <mergeCell ref="E328:E335"/>
    <mergeCell ref="F328:F335"/>
    <mergeCell ref="C329:D329"/>
    <mergeCell ref="C330:D330"/>
    <mergeCell ref="C331:D331"/>
    <mergeCell ref="C332:D332"/>
    <mergeCell ref="C333:D333"/>
    <mergeCell ref="C334:D334"/>
    <mergeCell ref="C335:D335"/>
    <mergeCell ref="A336:A343"/>
    <mergeCell ref="B336:B343"/>
    <mergeCell ref="C336:D336"/>
    <mergeCell ref="E336:E343"/>
    <mergeCell ref="F336:F343"/>
    <mergeCell ref="C337:D337"/>
    <mergeCell ref="C338:D338"/>
    <mergeCell ref="C339:D339"/>
    <mergeCell ref="C340:D340"/>
    <mergeCell ref="C341:D341"/>
    <mergeCell ref="C342:D342"/>
    <mergeCell ref="C343:D343"/>
    <mergeCell ref="A344:A351"/>
    <mergeCell ref="B344:B351"/>
    <mergeCell ref="C344:D344"/>
    <mergeCell ref="E344:E351"/>
    <mergeCell ref="F344:F351"/>
    <mergeCell ref="C345:D345"/>
    <mergeCell ref="C346:D346"/>
    <mergeCell ref="C347:D347"/>
    <mergeCell ref="C348:D348"/>
    <mergeCell ref="C349:D349"/>
    <mergeCell ref="C350:D350"/>
    <mergeCell ref="C351:D351"/>
    <mergeCell ref="A352:A359"/>
    <mergeCell ref="B352:B359"/>
    <mergeCell ref="C352:D352"/>
    <mergeCell ref="E352:E359"/>
    <mergeCell ref="F352:F359"/>
    <mergeCell ref="C353:D353"/>
    <mergeCell ref="C354:D354"/>
    <mergeCell ref="C355:D355"/>
    <mergeCell ref="C356:D356"/>
    <mergeCell ref="C357:D357"/>
    <mergeCell ref="C358:D358"/>
    <mergeCell ref="C359:D359"/>
    <mergeCell ref="A360:A367"/>
    <mergeCell ref="B360:B367"/>
    <mergeCell ref="C360:D360"/>
    <mergeCell ref="E360:E367"/>
    <mergeCell ref="F360:F367"/>
    <mergeCell ref="C361:D361"/>
    <mergeCell ref="C362:D362"/>
    <mergeCell ref="C363:D363"/>
    <mergeCell ref="C364:D364"/>
    <mergeCell ref="C365:D365"/>
    <mergeCell ref="C366:D366"/>
    <mergeCell ref="C367:D367"/>
    <mergeCell ref="A368:A375"/>
    <mergeCell ref="B368:B375"/>
    <mergeCell ref="C368:D368"/>
    <mergeCell ref="E368:E375"/>
    <mergeCell ref="F368:F375"/>
    <mergeCell ref="C369:D369"/>
    <mergeCell ref="C370:D370"/>
    <mergeCell ref="C371:D371"/>
    <mergeCell ref="C372:D372"/>
    <mergeCell ref="C373:D373"/>
    <mergeCell ref="C374:D374"/>
    <mergeCell ref="C375:D375"/>
    <mergeCell ref="A376:A383"/>
    <mergeCell ref="B376:B383"/>
    <mergeCell ref="C376:D376"/>
    <mergeCell ref="E376:E383"/>
    <mergeCell ref="F376:F383"/>
    <mergeCell ref="C377:D377"/>
    <mergeCell ref="C378:D378"/>
    <mergeCell ref="C379:D379"/>
    <mergeCell ref="C380:D380"/>
    <mergeCell ref="C381:D381"/>
    <mergeCell ref="C382:D382"/>
    <mergeCell ref="C383:D383"/>
    <mergeCell ref="A384:A391"/>
    <mergeCell ref="B384:B391"/>
    <mergeCell ref="C384:D384"/>
    <mergeCell ref="E384:E391"/>
    <mergeCell ref="F384:F391"/>
    <mergeCell ref="C385:D385"/>
    <mergeCell ref="C386:D386"/>
    <mergeCell ref="C387:D387"/>
    <mergeCell ref="C388:D388"/>
    <mergeCell ref="C389:D389"/>
    <mergeCell ref="C390:D390"/>
    <mergeCell ref="C391:D391"/>
    <mergeCell ref="E392:E398"/>
    <mergeCell ref="C399:G399"/>
    <mergeCell ref="A401:J401"/>
    <mergeCell ref="A402:G402"/>
    <mergeCell ref="A403:G403"/>
    <mergeCell ref="A404:G404"/>
    <mergeCell ref="A405:G405"/>
    <mergeCell ref="A406:G406"/>
    <mergeCell ref="A407:G40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MF18"/>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N6" activeCellId="0" sqref="N6"/>
    </sheetView>
  </sheetViews>
  <sheetFormatPr defaultColWidth="10.72265625" defaultRowHeight="12.75" zeroHeight="false" outlineLevelRow="0" outlineLevelCol="0"/>
  <cols>
    <col collapsed="false" customWidth="true" hidden="false" outlineLevel="0" max="6" min="1" style="0" width="15.57"/>
    <col collapsed="false" customWidth="true" hidden="false" outlineLevel="0" max="7" min="7" style="0" width="27.29"/>
    <col collapsed="false" customWidth="true" hidden="false" outlineLevel="0" max="8" min="8" style="0" width="16.42"/>
    <col collapsed="false" customWidth="true" hidden="false" outlineLevel="0" max="10" min="9" style="0" width="17.71"/>
  </cols>
  <sheetData>
    <row r="1" customFormat="false" ht="39" hidden="false" customHeight="true" outlineLevel="0" collapsed="false">
      <c r="A1" s="107" t="s">
        <v>566</v>
      </c>
      <c r="B1" s="107"/>
      <c r="C1" s="107"/>
      <c r="D1" s="107"/>
      <c r="E1" s="107"/>
      <c r="F1" s="107"/>
      <c r="G1" s="107"/>
      <c r="H1" s="107"/>
      <c r="I1" s="107"/>
      <c r="J1" s="107"/>
    </row>
    <row r="2" customFormat="false" ht="48.75" hidden="false" customHeight="true" outlineLevel="0" collapsed="false">
      <c r="A2" s="109"/>
      <c r="B2" s="109"/>
      <c r="C2" s="109"/>
      <c r="D2" s="109"/>
      <c r="E2" s="109"/>
      <c r="F2" s="109"/>
      <c r="G2" s="109"/>
      <c r="H2" s="110" t="s">
        <v>73</v>
      </c>
      <c r="I2" s="110" t="s">
        <v>567</v>
      </c>
      <c r="J2" s="110" t="s">
        <v>75</v>
      </c>
    </row>
    <row r="3" s="12" customFormat="true" ht="26.25" hidden="false" customHeight="true" outlineLevel="0" collapsed="false">
      <c r="A3" s="142" t="s">
        <v>568</v>
      </c>
      <c r="B3" s="142"/>
      <c r="C3" s="142"/>
      <c r="D3" s="142"/>
      <c r="E3" s="142"/>
      <c r="F3" s="142"/>
      <c r="G3" s="142"/>
      <c r="H3" s="59" t="n">
        <f aca="false">'PRESTATION 1'!H39</f>
        <v>0</v>
      </c>
      <c r="I3" s="59" t="n">
        <f aca="false">'PRESTATION 1'!I39</f>
        <v>0</v>
      </c>
      <c r="J3" s="59" t="n">
        <f aca="false">'PRESTATION 1'!J39</f>
        <v>0</v>
      </c>
      <c r="K3" s="11"/>
      <c r="L3" s="11"/>
      <c r="M3" s="31"/>
      <c r="N3" s="31"/>
      <c r="O3" s="11"/>
      <c r="P3" s="11"/>
      <c r="Q3" s="11"/>
      <c r="W3" s="32"/>
      <c r="X3" s="32"/>
      <c r="Y3" s="32"/>
      <c r="Z3" s="32"/>
      <c r="AA3" s="32"/>
      <c r="AB3" s="32"/>
      <c r="AC3" s="32"/>
      <c r="AD3" s="32"/>
      <c r="AE3" s="32"/>
      <c r="AF3" s="32"/>
      <c r="AG3" s="32"/>
      <c r="AH3" s="32"/>
      <c r="AI3" s="32"/>
      <c r="AJ3" s="32"/>
      <c r="AK3" s="32"/>
      <c r="AL3" s="32"/>
    </row>
    <row r="4" s="12" customFormat="true" ht="26.25" hidden="false" customHeight="true" outlineLevel="0" collapsed="false">
      <c r="A4" s="60" t="s">
        <v>77</v>
      </c>
      <c r="B4" s="60"/>
      <c r="C4" s="60"/>
      <c r="D4" s="60"/>
      <c r="E4" s="60"/>
      <c r="F4" s="60"/>
      <c r="G4" s="60"/>
      <c r="H4" s="186" t="n">
        <f aca="false">'PRESTATION 1'!H40</f>
        <v>0</v>
      </c>
      <c r="I4" s="186" t="n">
        <f aca="false">'PRESTATION 1'!I40</f>
        <v>0</v>
      </c>
      <c r="J4" s="186" t="n">
        <f aca="false">'PRESTATION 1'!J40</f>
        <v>0</v>
      </c>
      <c r="K4" s="11"/>
      <c r="L4" s="11"/>
      <c r="M4" s="31"/>
      <c r="N4" s="31"/>
      <c r="O4" s="11"/>
      <c r="P4" s="11"/>
      <c r="Q4" s="11"/>
      <c r="W4" s="32"/>
      <c r="X4" s="32"/>
      <c r="Y4" s="32"/>
      <c r="Z4" s="32"/>
      <c r="AA4" s="32"/>
      <c r="AB4" s="32"/>
      <c r="AC4" s="32"/>
      <c r="AD4" s="32"/>
      <c r="AE4" s="32"/>
      <c r="AF4" s="32"/>
      <c r="AG4" s="32"/>
      <c r="AH4" s="32"/>
      <c r="AI4" s="32"/>
      <c r="AJ4" s="32"/>
      <c r="AK4" s="32"/>
      <c r="AL4" s="32"/>
    </row>
    <row r="5" s="12" customFormat="true" ht="26.25" hidden="false" customHeight="true" outlineLevel="0" collapsed="false">
      <c r="A5" s="60" t="s">
        <v>78</v>
      </c>
      <c r="B5" s="60"/>
      <c r="C5" s="60"/>
      <c r="D5" s="60"/>
      <c r="E5" s="60"/>
      <c r="F5" s="60"/>
      <c r="G5" s="60"/>
      <c r="H5" s="186" t="n">
        <f aca="false">'PRESTATION 1'!H41</f>
        <v>0</v>
      </c>
      <c r="I5" s="186" t="n">
        <f aca="false">'PRESTATION 1'!I41</f>
        <v>0</v>
      </c>
      <c r="J5" s="186" t="n">
        <f aca="false">'PRESTATION 1'!J41</f>
        <v>0</v>
      </c>
      <c r="K5" s="11"/>
      <c r="L5" s="11"/>
      <c r="M5" s="31"/>
      <c r="N5" s="31"/>
      <c r="O5" s="11"/>
      <c r="P5" s="11"/>
      <c r="Q5" s="11"/>
      <c r="W5" s="32"/>
      <c r="X5" s="32"/>
      <c r="Y5" s="32"/>
      <c r="Z5" s="32"/>
      <c r="AA5" s="32"/>
      <c r="AB5" s="32"/>
      <c r="AC5" s="32"/>
      <c r="AD5" s="32"/>
      <c r="AE5" s="32"/>
      <c r="AF5" s="32"/>
      <c r="AG5" s="32"/>
      <c r="AH5" s="32"/>
      <c r="AI5" s="32"/>
      <c r="AJ5" s="32"/>
      <c r="AK5" s="32"/>
      <c r="AL5" s="32"/>
    </row>
    <row r="6" customFormat="false" ht="30.75" hidden="false" customHeight="true" outlineLevel="0" collapsed="false">
      <c r="A6" s="111" t="s">
        <v>569</v>
      </c>
      <c r="B6" s="111"/>
      <c r="C6" s="111"/>
      <c r="D6" s="111"/>
      <c r="E6" s="111"/>
      <c r="F6" s="111"/>
      <c r="G6" s="111"/>
      <c r="H6" s="112" t="n">
        <f aca="false">'PRESTATION 2'!H76</f>
        <v>0</v>
      </c>
      <c r="I6" s="112" t="n">
        <f aca="false">'PRESTATION 2'!I76</f>
        <v>0</v>
      </c>
      <c r="J6" s="112" t="n">
        <f aca="false">'PRESTATION 2'!J76</f>
        <v>0</v>
      </c>
    </row>
    <row r="7" customFormat="false" ht="30.75" hidden="false" customHeight="true" outlineLevel="0" collapsed="false">
      <c r="A7" s="187" t="s">
        <v>570</v>
      </c>
      <c r="B7" s="187"/>
      <c r="C7" s="187"/>
      <c r="D7" s="187"/>
      <c r="E7" s="187"/>
      <c r="F7" s="187"/>
      <c r="G7" s="187"/>
      <c r="H7" s="186" t="n">
        <f aca="false">'PRESTATION 2'!H77</f>
        <v>0</v>
      </c>
      <c r="I7" s="186" t="n">
        <f aca="false">'PRESTATION 2'!I77</f>
        <v>0</v>
      </c>
      <c r="J7" s="186" t="n">
        <f aca="false">'PRESTATION 2'!J77</f>
        <v>0</v>
      </c>
    </row>
    <row r="8" customFormat="false" ht="30.75" hidden="false" customHeight="true" outlineLevel="0" collapsed="false">
      <c r="A8" s="187" t="s">
        <v>192</v>
      </c>
      <c r="B8" s="187"/>
      <c r="C8" s="187"/>
      <c r="D8" s="187"/>
      <c r="E8" s="187"/>
      <c r="F8" s="187"/>
      <c r="G8" s="187"/>
      <c r="H8" s="186" t="n">
        <f aca="false">'PRESTATION 2'!H78</f>
        <v>0</v>
      </c>
      <c r="I8" s="186" t="n">
        <f aca="false">'PRESTATION 2'!I78</f>
        <v>0</v>
      </c>
      <c r="J8" s="186" t="n">
        <f aca="false">'PRESTATION 2'!J78</f>
        <v>0</v>
      </c>
    </row>
    <row r="9" customFormat="false" ht="30.75" hidden="false" customHeight="true" outlineLevel="0" collapsed="false">
      <c r="A9" s="187" t="s">
        <v>193</v>
      </c>
      <c r="B9" s="187"/>
      <c r="C9" s="187"/>
      <c r="D9" s="187"/>
      <c r="E9" s="187"/>
      <c r="F9" s="187"/>
      <c r="G9" s="187"/>
      <c r="H9" s="186" t="n">
        <f aca="false">'PRESTATION 2'!H79</f>
        <v>0</v>
      </c>
      <c r="I9" s="186" t="n">
        <f aca="false">'PRESTATION 2'!I79</f>
        <v>0</v>
      </c>
      <c r="J9" s="186" t="n">
        <f aca="false">'PRESTATION 2'!J79</f>
        <v>0</v>
      </c>
    </row>
    <row r="10" customFormat="false" ht="30.75" hidden="false" customHeight="true" outlineLevel="0" collapsed="false">
      <c r="A10" s="111" t="s">
        <v>216</v>
      </c>
      <c r="B10" s="111"/>
      <c r="C10" s="111"/>
      <c r="D10" s="111"/>
      <c r="E10" s="111"/>
      <c r="F10" s="111"/>
      <c r="G10" s="111"/>
      <c r="H10" s="112" t="n">
        <f aca="false">'PRESTATION 3'!H24</f>
        <v>0</v>
      </c>
      <c r="I10" s="112" t="n">
        <f aca="false">'PRESTATION 3'!I24</f>
        <v>0</v>
      </c>
      <c r="J10" s="112" t="n">
        <f aca="false">'PRESTATION 3'!J24</f>
        <v>0</v>
      </c>
    </row>
    <row r="11" customFormat="false" ht="30.75" hidden="false" customHeight="true" outlineLevel="0" collapsed="false">
      <c r="A11" s="142" t="s">
        <v>247</v>
      </c>
      <c r="B11" s="142"/>
      <c r="C11" s="142"/>
      <c r="D11" s="142"/>
      <c r="E11" s="142"/>
      <c r="F11" s="142"/>
      <c r="G11" s="142"/>
      <c r="H11" s="59" t="n">
        <f aca="false">'PRESTATION 4'!H27</f>
        <v>0</v>
      </c>
      <c r="I11" s="59" t="n">
        <f aca="false">'PRESTATION 4'!I27</f>
        <v>0</v>
      </c>
      <c r="J11" s="59" t="n">
        <f aca="false">'PRESTATION 4'!J27</f>
        <v>0</v>
      </c>
    </row>
    <row r="12" customFormat="false" ht="30.75" hidden="false" customHeight="true" outlineLevel="0" collapsed="false">
      <c r="A12" s="142" t="s">
        <v>571</v>
      </c>
      <c r="B12" s="142"/>
      <c r="C12" s="142"/>
      <c r="D12" s="142"/>
      <c r="E12" s="142"/>
      <c r="F12" s="142"/>
      <c r="G12" s="142"/>
      <c r="H12" s="59" t="n">
        <f aca="false">'PRESTATION 5'!H139</f>
        <v>0</v>
      </c>
      <c r="I12" s="59" t="n">
        <f aca="false">'PRESTATION 5'!I139</f>
        <v>0</v>
      </c>
      <c r="J12" s="59" t="n">
        <f aca="false">'PRESTATION 5'!J139</f>
        <v>0</v>
      </c>
    </row>
    <row r="13" s="12" customFormat="true" ht="26.25" hidden="false" customHeight="true" outlineLevel="0" collapsed="false">
      <c r="A13" s="142" t="s">
        <v>561</v>
      </c>
      <c r="B13" s="142"/>
      <c r="C13" s="142"/>
      <c r="D13" s="142"/>
      <c r="E13" s="142"/>
      <c r="F13" s="142"/>
      <c r="G13" s="142"/>
      <c r="H13" s="59" t="n">
        <f aca="false">'P1-P2-P3-P4 Majoration DROM-COM'!H403</f>
        <v>0</v>
      </c>
      <c r="I13" s="59" t="n">
        <f aca="false">'P1-P2-P3-P4 Majoration DROM-COM'!I403</f>
        <v>0</v>
      </c>
      <c r="J13" s="59" t="n">
        <f aca="false">'P1-P2-P3-P4 Majoration DROM-COM'!J403</f>
        <v>0</v>
      </c>
      <c r="K13" s="11"/>
      <c r="L13" s="11"/>
      <c r="M13" s="31"/>
      <c r="N13" s="31"/>
      <c r="O13" s="11"/>
      <c r="P13" s="11"/>
      <c r="Q13" s="11"/>
      <c r="W13" s="32"/>
      <c r="X13" s="32"/>
      <c r="Y13" s="32"/>
      <c r="Z13" s="32"/>
      <c r="AA13" s="32"/>
      <c r="AB13" s="32"/>
      <c r="AC13" s="32"/>
      <c r="AD13" s="32"/>
      <c r="AE13" s="32"/>
      <c r="AF13" s="32"/>
      <c r="AG13" s="32"/>
      <c r="AH13" s="32"/>
      <c r="AI13" s="32"/>
      <c r="AJ13" s="32"/>
      <c r="AK13" s="32"/>
      <c r="AL13" s="32"/>
    </row>
    <row r="14" s="12" customFormat="true" ht="26.25" hidden="false" customHeight="true" outlineLevel="0" collapsed="false">
      <c r="A14" s="184" t="s">
        <v>562</v>
      </c>
      <c r="B14" s="184"/>
      <c r="C14" s="184"/>
      <c r="D14" s="184"/>
      <c r="E14" s="184"/>
      <c r="F14" s="184"/>
      <c r="G14" s="184"/>
      <c r="H14" s="186" t="n">
        <f aca="false">'P1-P2-P3-P4 Majoration DROM-COM'!H404</f>
        <v>0</v>
      </c>
      <c r="I14" s="186" t="n">
        <f aca="false">'P1-P2-P3-P4 Majoration DROM-COM'!I404</f>
        <v>0</v>
      </c>
      <c r="J14" s="186" t="n">
        <f aca="false">'P1-P2-P3-P4 Majoration DROM-COM'!J404</f>
        <v>0</v>
      </c>
      <c r="K14" s="11"/>
      <c r="L14" s="11"/>
      <c r="M14" s="31"/>
      <c r="N14" s="31"/>
      <c r="O14" s="11"/>
      <c r="P14" s="11"/>
      <c r="Q14" s="11"/>
      <c r="W14" s="32"/>
      <c r="X14" s="32"/>
      <c r="Y14" s="32"/>
      <c r="Z14" s="32"/>
      <c r="AA14" s="32"/>
      <c r="AB14" s="32"/>
      <c r="AC14" s="32"/>
      <c r="AD14" s="32"/>
      <c r="AE14" s="32"/>
      <c r="AF14" s="32"/>
      <c r="AG14" s="32"/>
      <c r="AH14" s="32"/>
      <c r="AI14" s="32"/>
      <c r="AJ14" s="32"/>
      <c r="AK14" s="32"/>
      <c r="AL14" s="32"/>
    </row>
    <row r="15" customFormat="false" ht="24.75" hidden="false" customHeight="true" outlineLevel="0" collapsed="false">
      <c r="A15" s="184" t="s">
        <v>563</v>
      </c>
      <c r="B15" s="184"/>
      <c r="C15" s="184"/>
      <c r="D15" s="184"/>
      <c r="E15" s="184"/>
      <c r="F15" s="184"/>
      <c r="G15" s="184"/>
      <c r="H15" s="186" t="n">
        <f aca="false">'P1-P2-P3-P4 Majoration DROM-COM'!H405</f>
        <v>0</v>
      </c>
      <c r="I15" s="186" t="n">
        <f aca="false">'P1-P2-P3-P4 Majoration DROM-COM'!I405</f>
        <v>0</v>
      </c>
      <c r="J15" s="186" t="n">
        <f aca="false">'P1-P2-P3-P4 Majoration DROM-COM'!J405</f>
        <v>0</v>
      </c>
      <c r="AMC15" s="6"/>
      <c r="AMD15" s="6"/>
      <c r="AME15" s="6"/>
      <c r="AMF15" s="6"/>
    </row>
    <row r="16" customFormat="false" ht="24.75" hidden="false" customHeight="true" outlineLevel="0" collapsed="false">
      <c r="A16" s="184" t="s">
        <v>564</v>
      </c>
      <c r="B16" s="184"/>
      <c r="C16" s="184"/>
      <c r="D16" s="184"/>
      <c r="E16" s="184"/>
      <c r="F16" s="184"/>
      <c r="G16" s="184"/>
      <c r="H16" s="186" t="n">
        <f aca="false">'P1-P2-P3-P4 Majoration DROM-COM'!H406</f>
        <v>0</v>
      </c>
      <c r="I16" s="186" t="n">
        <f aca="false">'P1-P2-P3-P4 Majoration DROM-COM'!I406</f>
        <v>0</v>
      </c>
      <c r="J16" s="186" t="n">
        <f aca="false">'P1-P2-P3-P4 Majoration DROM-COM'!J406</f>
        <v>0</v>
      </c>
      <c r="AMC16" s="6"/>
      <c r="AMD16" s="6"/>
      <c r="AME16" s="6"/>
      <c r="AMF16" s="6"/>
    </row>
    <row r="17" customFormat="false" ht="24.75" hidden="false" customHeight="true" outlineLevel="0" collapsed="false">
      <c r="A17" s="184" t="s">
        <v>565</v>
      </c>
      <c r="B17" s="184"/>
      <c r="C17" s="184"/>
      <c r="D17" s="184"/>
      <c r="E17" s="184"/>
      <c r="F17" s="184"/>
      <c r="G17" s="184"/>
      <c r="H17" s="186" t="n">
        <f aca="false">'P1-P2-P3-P4 Majoration DROM-COM'!H407</f>
        <v>0</v>
      </c>
      <c r="I17" s="186" t="n">
        <f aca="false">'P1-P2-P3-P4 Majoration DROM-COM'!I407</f>
        <v>0</v>
      </c>
      <c r="J17" s="186" t="n">
        <f aca="false">'P1-P2-P3-P4 Majoration DROM-COM'!J407</f>
        <v>0</v>
      </c>
      <c r="AMC17" s="6"/>
      <c r="AMD17" s="6"/>
      <c r="AME17" s="6"/>
      <c r="AMF17" s="6"/>
    </row>
    <row r="18" s="12" customFormat="true" ht="26.25" hidden="false" customHeight="true" outlineLevel="0" collapsed="false">
      <c r="F18" s="59" t="s">
        <v>572</v>
      </c>
      <c r="G18" s="59"/>
      <c r="H18" s="59" t="n">
        <f aca="false">SUM(H3,H6,H10,H11,H12,H13)</f>
        <v>0</v>
      </c>
      <c r="I18" s="59" t="n">
        <f aca="false">SUM(I3,I6,I10,I11,I12,I13)</f>
        <v>0</v>
      </c>
      <c r="J18" s="59" t="n">
        <f aca="false">SUM(J3,J6,J10,J11,J12,J13)</f>
        <v>0</v>
      </c>
      <c r="K18" s="11"/>
      <c r="L18" s="11"/>
      <c r="M18" s="31"/>
      <c r="N18" s="31"/>
      <c r="O18" s="11"/>
      <c r="P18" s="11"/>
      <c r="Q18" s="11"/>
      <c r="W18" s="32"/>
      <c r="X18" s="32"/>
      <c r="Y18" s="32"/>
      <c r="Z18" s="32"/>
      <c r="AA18" s="32"/>
      <c r="AB18" s="32"/>
      <c r="AC18" s="32"/>
      <c r="AD18" s="32"/>
      <c r="AE18" s="32"/>
      <c r="AF18" s="32"/>
      <c r="AG18" s="32"/>
      <c r="AH18" s="32"/>
      <c r="AI18" s="32"/>
      <c r="AJ18" s="32"/>
      <c r="AK18" s="32"/>
      <c r="AL18" s="32"/>
    </row>
  </sheetData>
  <mergeCells count="18">
    <mergeCell ref="A1:J1"/>
    <mergeCell ref="A2:G2"/>
    <mergeCell ref="A3:G3"/>
    <mergeCell ref="A4:G4"/>
    <mergeCell ref="A5:G5"/>
    <mergeCell ref="A6:G6"/>
    <mergeCell ref="A7:G7"/>
    <mergeCell ref="A8:G8"/>
    <mergeCell ref="A9:G9"/>
    <mergeCell ref="A10:G10"/>
    <mergeCell ref="A11:G11"/>
    <mergeCell ref="A12:G12"/>
    <mergeCell ref="A13:G13"/>
    <mergeCell ref="A14:G14"/>
    <mergeCell ref="A15:G15"/>
    <mergeCell ref="A16:G16"/>
    <mergeCell ref="A17:G17"/>
    <mergeCell ref="F18:G18"/>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Roman,Normal"&amp;12&amp;A</oddHeader>
    <oddFooter>&amp;C&amp;"Times New Roman,Normal"&amp;12Page &amp;P</oddFooter>
  </headerFooter>
</worksheet>
</file>

<file path=docProps/app.xml><?xml version="1.0" encoding="utf-8"?>
<Properties xmlns="http://schemas.openxmlformats.org/officeDocument/2006/extended-properties" xmlns:vt="http://schemas.openxmlformats.org/officeDocument/2006/docPropsVTypes">
  <Template/>
  <TotalTime>806</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2013-07-12T09:53:13Z</dcterms:created>
  <dc:creator>SOTMANI</dc:creator>
  <dc:description/>
  <dc:language>fr-FR</dc:language>
  <cp:lastModifiedBy>Laurent VIGNE</cp:lastModifiedBy>
  <cp:lastPrinted>2021-11-08T11:33:51Z</cp:lastPrinted>
  <dcterms:modified xsi:type="dcterms:W3CDTF">2025-06-08T10:41:19Z</dcterms:modified>
  <cp:revision>119</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0x010100F66D078C4F778847BC5F9ADD0B1C1E22</vt:lpwstr>
  </property>
  <property fmtid="{D5CDD505-2E9C-101B-9397-08002B2CF9AE}" pid="3" name="HyperlinksChanged">
    <vt:bool>0</vt:bool>
  </property>
  <property fmtid="{D5CDD505-2E9C-101B-9397-08002B2CF9AE}" pid="4" name="LinksUpToDate">
    <vt:bool>0</vt:bool>
  </property>
  <property fmtid="{D5CDD505-2E9C-101B-9397-08002B2CF9AE}" pid="5" name="ScaleCrop">
    <vt:bool>0</vt:bool>
  </property>
  <property fmtid="{D5CDD505-2E9C-101B-9397-08002B2CF9AE}" pid="6" name="ShareDoc">
    <vt:bool>0</vt:bool>
  </property>
</Properties>
</file>