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acfr.sharepoint.com/sites/Suivioprations/Documents partages/TLS/E1/2024_Salle de cours et réunions R+1/03_Projet/03.4_Projet/03.4.3_Pièces écrites/V3 pour MAPA/2_CDPGF/"/>
    </mc:Choice>
  </mc:AlternateContent>
  <xr:revisionPtr revIDLastSave="94" documentId="13_ncr:1_{636CF364-80D7-4F01-82FD-6542D704ED1E}" xr6:coauthVersionLast="47" xr6:coauthVersionMax="47" xr10:uidLastSave="{D578505A-08DC-4802-9509-5205EE1F756B}"/>
  <bookViews>
    <workbookView xWindow="-120" yWindow="-120" windowWidth="29040" windowHeight="15840" tabRatio="749" xr2:uid="{00000000-000D-0000-FFFF-FFFF00000000}"/>
  </bookViews>
  <sheets>
    <sheet name="Lot 05 Electricité" sheetId="5" r:id="rId1"/>
  </sheet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5" l="1"/>
  <c r="F48" i="5"/>
  <c r="F28" i="5"/>
  <c r="F27" i="5"/>
  <c r="B51" i="5"/>
  <c r="B30" i="5"/>
  <c r="F26" i="5"/>
  <c r="F46" i="5"/>
  <c r="F44" i="5"/>
  <c r="F42" i="5"/>
  <c r="F38" i="5"/>
  <c r="B58" i="5"/>
  <c r="F56" i="5"/>
  <c r="F58" i="5" s="1"/>
  <c r="F30" i="5" l="1"/>
  <c r="F20" i="5"/>
  <c r="F19" i="5"/>
  <c r="B22" i="5"/>
  <c r="F22" i="5" l="1"/>
  <c r="F34" i="5" l="1"/>
  <c r="F36" i="5" l="1"/>
  <c r="F51" i="5" s="1"/>
  <c r="F61" i="5" s="1"/>
  <c r="F62" i="5" l="1"/>
  <c r="F63" i="5"/>
</calcChain>
</file>

<file path=xl/sharedStrings.xml><?xml version="1.0" encoding="utf-8"?>
<sst xmlns="http://schemas.openxmlformats.org/spreadsheetml/2006/main" count="61" uniqueCount="50">
  <si>
    <t>Salle de cours R+1 - Bâtiment Esnault 
 TOULOUSE</t>
  </si>
  <si>
    <t>Maitrise d'ouvrage</t>
  </si>
  <si>
    <t>ECOLE NATIONALE DE L’ AVIATION CIVILE – ENAC</t>
  </si>
  <si>
    <t>Site de TOULOUSE</t>
  </si>
  <si>
    <t>7 avenue Edouard Belin</t>
  </si>
  <si>
    <t>31055 TOULOUSE</t>
  </si>
  <si>
    <t>Décomposition de Prix Global et Forfaitaire
Electricité CFO CFA</t>
  </si>
  <si>
    <t>Le 12/11/2024</t>
  </si>
  <si>
    <t>Art.</t>
  </si>
  <si>
    <t>Désignation</t>
  </si>
  <si>
    <t>Unité</t>
  </si>
  <si>
    <t>Quantité</t>
  </si>
  <si>
    <t>Prix unitaire</t>
  </si>
  <si>
    <t>Montant HT</t>
  </si>
  <si>
    <t>5.1</t>
  </si>
  <si>
    <t>Dépose / repose</t>
  </si>
  <si>
    <t>Dépose et consignation des équipements obsolètes</t>
  </si>
  <si>
    <t>Ens</t>
  </si>
  <si>
    <t>Dépose et repose des équipements de la porte DAS</t>
  </si>
  <si>
    <t>5.2</t>
  </si>
  <si>
    <t>Equipements</t>
  </si>
  <si>
    <t>5.2.1</t>
  </si>
  <si>
    <t>Nouvelle armoire électrique</t>
  </si>
  <si>
    <t>U</t>
  </si>
  <si>
    <t>TDR1 et alimentation</t>
  </si>
  <si>
    <t>Coupure d'urgence des tableaux</t>
  </si>
  <si>
    <t>5.2.2</t>
  </si>
  <si>
    <t>Appareillage</t>
  </si>
  <si>
    <t>5.2.2.1</t>
  </si>
  <si>
    <t>Prise de courant</t>
  </si>
  <si>
    <t>5.2.2.2</t>
  </si>
  <si>
    <t>Prise top accès</t>
  </si>
  <si>
    <t>5.2.2.3</t>
  </si>
  <si>
    <t>Prises RJ45</t>
  </si>
  <si>
    <t>5.2.3</t>
  </si>
  <si>
    <t>Luminiares</t>
  </si>
  <si>
    <t>5.2.3.1</t>
  </si>
  <si>
    <t>Type 1</t>
  </si>
  <si>
    <t>5.2.3.2</t>
  </si>
  <si>
    <t>Type 2</t>
  </si>
  <si>
    <t>5.2.3.3</t>
  </si>
  <si>
    <t>Pavés LED remaniés</t>
  </si>
  <si>
    <t>5.2.3.4</t>
  </si>
  <si>
    <t>BAES</t>
  </si>
  <si>
    <t>BBG Vert</t>
  </si>
  <si>
    <t>5.2.6</t>
  </si>
  <si>
    <t>Armoire électrique couloir Sud</t>
  </si>
  <si>
    <t>Remise à niveau de l'armoire</t>
  </si>
  <si>
    <t>TVA                        %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</si>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</sst>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2" xfId="0" applyBorder="1"/>
    <xf numFmtId="0" fontId="0" fillId="2" borderId="1" xfId="0" applyFill="1" applyBorder="1" applyAlignment="1">
      <alignment horizontal="center" vertical="center"/>
    </xf>
    <xf numFmtId="2" fontId="0" fillId="0" borderId="0" xfId="0" applyNumberFormat="1"/>
    <xf numFmtId="2" fontId="0" fillId="2" borderId="1" xfId="0" applyNumberFormat="1" applyFill="1" applyBorder="1" applyAlignment="1">
      <alignment horizontal="center" vertical="center"/>
    </xf>
    <xf numFmtId="2" fontId="0" fillId="0" borderId="2" xfId="0" applyNumberFormat="1" applyBorder="1"/>
    <xf numFmtId="2" fontId="0" fillId="0" borderId="3" xfId="0" applyNumberFormat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4" fontId="0" fillId="0" borderId="2" xfId="0" applyNumberFormat="1" applyBorder="1"/>
    <xf numFmtId="44" fontId="0" fillId="0" borderId="3" xfId="0" applyNumberFormat="1" applyBorder="1"/>
    <xf numFmtId="44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8" xfId="0" applyNumberFormat="1" applyBorder="1"/>
    <xf numFmtId="44" fontId="0" fillId="0" borderId="8" xfId="0" applyNumberForma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2" fontId="1" fillId="0" borderId="8" xfId="0" applyNumberFormat="1" applyFont="1" applyBorder="1"/>
    <xf numFmtId="44" fontId="1" fillId="0" borderId="8" xfId="0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8" xfId="0" applyBorder="1" applyAlignment="1">
      <alignment wrapText="1"/>
    </xf>
    <xf numFmtId="0" fontId="1" fillId="0" borderId="8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13" xfId="0" applyBorder="1"/>
    <xf numFmtId="44" fontId="0" fillId="0" borderId="14" xfId="0" applyNumberFormat="1" applyBorder="1"/>
    <xf numFmtId="0" fontId="0" fillId="0" borderId="15" xfId="0" applyBorder="1"/>
    <xf numFmtId="0" fontId="1" fillId="0" borderId="17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0" fillId="0" borderId="16" xfId="0" applyBorder="1" applyAlignment="1">
      <alignment wrapText="1"/>
    </xf>
    <xf numFmtId="0" fontId="0" fillId="0" borderId="15" xfId="0" applyBorder="1" applyAlignment="1">
      <alignment horizontal="center"/>
    </xf>
    <xf numFmtId="2" fontId="0" fillId="0" borderId="15" xfId="0" applyNumberFormat="1" applyBorder="1"/>
    <xf numFmtId="44" fontId="0" fillId="0" borderId="17" xfId="0" applyNumberForma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right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0" fillId="0" borderId="18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tabSelected="1" topLeftCell="A40" zoomScaleNormal="100" workbookViewId="0">
      <selection activeCell="Q49" sqref="Q49"/>
    </sheetView>
  </sheetViews>
  <sheetFormatPr defaultColWidth="11.42578125" defaultRowHeight="15"/>
  <cols>
    <col min="1" max="1" width="8.28515625" customWidth="1"/>
    <col min="2" max="2" width="53.85546875" style="13" customWidth="1"/>
    <col min="3" max="3" width="7.5703125" style="7" customWidth="1"/>
    <col min="4" max="4" width="10.28515625" style="3" customWidth="1"/>
    <col min="5" max="5" width="12" customWidth="1"/>
    <col min="6" max="6" width="10.7109375" customWidth="1"/>
  </cols>
  <sheetData>
    <row r="1" spans="1:6">
      <c r="B1"/>
    </row>
    <row r="2" spans="1:6" ht="32.25" customHeight="1">
      <c r="A2" s="38" t="s">
        <v>0</v>
      </c>
      <c r="B2" s="38"/>
      <c r="C2" s="38"/>
      <c r="D2" s="38"/>
      <c r="E2" s="38"/>
      <c r="F2" s="38"/>
    </row>
    <row r="4" spans="1:6">
      <c r="A4" s="14" t="s">
        <v>1</v>
      </c>
      <c r="C4" s="14"/>
    </row>
    <row r="5" spans="1:6">
      <c r="A5" t="s">
        <v>2</v>
      </c>
      <c r="C5"/>
    </row>
    <row r="6" spans="1:6">
      <c r="A6" t="s">
        <v>3</v>
      </c>
      <c r="C6"/>
    </row>
    <row r="7" spans="1:6">
      <c r="A7" t="s">
        <v>4</v>
      </c>
      <c r="C7"/>
    </row>
    <row r="8" spans="1:6">
      <c r="A8" t="s">
        <v>5</v>
      </c>
    </row>
    <row r="12" spans="1:6" ht="30" customHeight="1">
      <c r="A12" s="40" t="s">
        <v>6</v>
      </c>
      <c r="B12" s="41"/>
      <c r="C12" s="41"/>
      <c r="D12" s="41"/>
      <c r="E12" s="41"/>
      <c r="F12" s="42"/>
    </row>
    <row r="14" spans="1:6">
      <c r="E14" s="43" t="s">
        <v>7</v>
      </c>
      <c r="F14" s="43"/>
    </row>
    <row r="15" spans="1:6" ht="21.75" customHeight="1">
      <c r="A15" s="2" t="s">
        <v>8</v>
      </c>
      <c r="B15" s="23" t="s">
        <v>9</v>
      </c>
      <c r="C15" s="2" t="s">
        <v>10</v>
      </c>
      <c r="D15" s="4" t="s">
        <v>11</v>
      </c>
      <c r="E15" s="2" t="s">
        <v>12</v>
      </c>
      <c r="F15" s="2" t="s">
        <v>13</v>
      </c>
    </row>
    <row r="16" spans="1:6">
      <c r="A16" s="1"/>
      <c r="B16" s="24"/>
      <c r="C16" s="8"/>
      <c r="D16" s="5"/>
      <c r="E16" s="10"/>
      <c r="F16" s="10"/>
    </row>
    <row r="17" spans="1:6" s="14" customFormat="1">
      <c r="A17" s="19" t="s">
        <v>14</v>
      </c>
      <c r="B17" s="26" t="s">
        <v>15</v>
      </c>
      <c r="C17" s="20"/>
      <c r="D17" s="21"/>
      <c r="E17" s="22"/>
      <c r="F17" s="22"/>
    </row>
    <row r="18" spans="1:6">
      <c r="A18" s="15"/>
      <c r="B18" s="25"/>
      <c r="C18" s="16"/>
      <c r="D18" s="17"/>
      <c r="E18" s="18"/>
      <c r="F18" s="18"/>
    </row>
    <row r="19" spans="1:6">
      <c r="A19" s="15"/>
      <c r="B19" s="25" t="s">
        <v>16</v>
      </c>
      <c r="C19" s="16" t="s">
        <v>17</v>
      </c>
      <c r="D19" s="17"/>
      <c r="E19" s="18"/>
      <c r="F19" s="18">
        <f>D19*E19</f>
        <v>0</v>
      </c>
    </row>
    <row r="20" spans="1:6">
      <c r="A20" s="15"/>
      <c r="B20" s="25" t="s">
        <v>18</v>
      </c>
      <c r="C20" s="16" t="s">
        <v>17</v>
      </c>
      <c r="D20" s="17"/>
      <c r="E20" s="18"/>
      <c r="F20" s="18">
        <f t="shared" ref="F20" si="0">D20*E20</f>
        <v>0</v>
      </c>
    </row>
    <row r="21" spans="1:6">
      <c r="A21" s="15"/>
      <c r="B21" s="25"/>
      <c r="C21" s="16"/>
      <c r="D21" s="17"/>
      <c r="E21" s="18"/>
      <c r="F21" s="18"/>
    </row>
    <row r="22" spans="1:6">
      <c r="A22" s="15"/>
      <c r="B22" s="44" t="str">
        <f>"Sous-Total "&amp;B17</f>
        <v>Sous-Total Dépose / repose</v>
      </c>
      <c r="C22" s="45"/>
      <c r="D22" s="45"/>
      <c r="E22" s="46"/>
      <c r="F22" s="18">
        <f>SUM(F19:F20)</f>
        <v>0</v>
      </c>
    </row>
    <row r="23" spans="1:6">
      <c r="A23" s="15"/>
      <c r="B23" s="32"/>
      <c r="C23" s="32"/>
      <c r="D23" s="32"/>
      <c r="E23" s="31"/>
      <c r="F23" s="18"/>
    </row>
    <row r="24" spans="1:6">
      <c r="A24" s="15" t="s">
        <v>19</v>
      </c>
      <c r="B24" s="33" t="s">
        <v>20</v>
      </c>
      <c r="C24" s="33"/>
      <c r="D24" s="33"/>
      <c r="E24" s="31"/>
      <c r="F24" s="18"/>
    </row>
    <row r="25" spans="1:6">
      <c r="A25" s="15"/>
      <c r="B25" s="33"/>
      <c r="C25" s="33"/>
      <c r="D25" s="33"/>
      <c r="E25" s="31"/>
      <c r="F25" s="18"/>
    </row>
    <row r="26" spans="1:6">
      <c r="A26" s="15" t="s">
        <v>21</v>
      </c>
      <c r="B26" s="25" t="s">
        <v>22</v>
      </c>
      <c r="C26" s="33" t="s">
        <v>23</v>
      </c>
      <c r="D26" s="33"/>
      <c r="E26" s="31"/>
      <c r="F26" s="18">
        <f>D26*E26</f>
        <v>0</v>
      </c>
    </row>
    <row r="27" spans="1:6">
      <c r="A27" s="15"/>
      <c r="B27" s="25" t="s">
        <v>24</v>
      </c>
      <c r="C27" s="16" t="s">
        <v>23</v>
      </c>
      <c r="D27" s="17"/>
      <c r="E27" s="18"/>
      <c r="F27" s="18">
        <f>D27*E27</f>
        <v>0</v>
      </c>
    </row>
    <row r="28" spans="1:6">
      <c r="A28" s="15"/>
      <c r="B28" s="25" t="s">
        <v>25</v>
      </c>
      <c r="C28" s="16" t="s">
        <v>23</v>
      </c>
      <c r="D28" s="17"/>
      <c r="E28" s="18"/>
      <c r="F28" s="18">
        <f>D28*E28</f>
        <v>0</v>
      </c>
    </row>
    <row r="29" spans="1:6">
      <c r="A29" s="15"/>
      <c r="B29" s="25"/>
      <c r="C29" s="33"/>
      <c r="D29" s="33"/>
      <c r="E29" s="31"/>
      <c r="F29" s="18"/>
    </row>
    <row r="30" spans="1:6">
      <c r="A30" s="15"/>
      <c r="B30" s="44" t="str">
        <f>"Sous-Total "&amp;B26</f>
        <v>Sous-Total Nouvelle armoire électrique</v>
      </c>
      <c r="C30" s="45"/>
      <c r="D30" s="45"/>
      <c r="E30" s="46"/>
      <c r="F30" s="18">
        <f>F26+F27+F28</f>
        <v>0</v>
      </c>
    </row>
    <row r="31" spans="1:6">
      <c r="A31" s="15"/>
      <c r="B31" s="25"/>
      <c r="C31" s="16"/>
      <c r="D31" s="17"/>
      <c r="E31" s="18"/>
      <c r="F31" s="18"/>
    </row>
    <row r="32" spans="1:6" s="14" customFormat="1">
      <c r="A32" s="19" t="s">
        <v>26</v>
      </c>
      <c r="B32" s="26" t="s">
        <v>27</v>
      </c>
      <c r="C32" s="20"/>
      <c r="D32" s="21"/>
      <c r="E32" s="22"/>
      <c r="F32" s="18"/>
    </row>
    <row r="33" spans="1:6" s="14" customFormat="1">
      <c r="A33" s="19"/>
      <c r="B33" s="26"/>
      <c r="C33" s="20"/>
      <c r="D33" s="21"/>
      <c r="E33" s="22"/>
      <c r="F33" s="18"/>
    </row>
    <row r="34" spans="1:6" s="14" customFormat="1">
      <c r="A34" s="25" t="s">
        <v>28</v>
      </c>
      <c r="B34" s="25" t="s">
        <v>29</v>
      </c>
      <c r="C34" s="25" t="s">
        <v>23</v>
      </c>
      <c r="D34" s="25"/>
      <c r="E34" s="25"/>
      <c r="F34" s="18">
        <f>SUM(F21:F32)</f>
        <v>0</v>
      </c>
    </row>
    <row r="35" spans="1:6" s="14" customFormat="1">
      <c r="A35" s="25"/>
      <c r="B35" s="25"/>
      <c r="C35" s="25"/>
      <c r="D35" s="25"/>
      <c r="E35" s="25"/>
      <c r="F35" s="18"/>
    </row>
    <row r="36" spans="1:6" s="14" customFormat="1">
      <c r="A36" s="25" t="s">
        <v>30</v>
      </c>
      <c r="B36" s="25" t="s">
        <v>31</v>
      </c>
      <c r="C36" s="25" t="s">
        <v>23</v>
      </c>
      <c r="D36" s="25"/>
      <c r="E36" s="25"/>
      <c r="F36" s="18">
        <f t="shared" ref="F36" si="1">SUM(F31:F34)</f>
        <v>0</v>
      </c>
    </row>
    <row r="37" spans="1:6" s="14" customFormat="1">
      <c r="A37" s="25"/>
      <c r="B37" s="25"/>
      <c r="C37" s="25"/>
      <c r="D37" s="25"/>
      <c r="E37" s="25"/>
      <c r="F37" s="18"/>
    </row>
    <row r="38" spans="1:6" s="14" customFormat="1">
      <c r="A38" s="25" t="s">
        <v>32</v>
      </c>
      <c r="B38" s="25" t="s">
        <v>33</v>
      </c>
      <c r="C38" s="25" t="s">
        <v>23</v>
      </c>
      <c r="D38" s="25"/>
      <c r="E38" s="25"/>
      <c r="F38" s="18">
        <f>D38*E38</f>
        <v>0</v>
      </c>
    </row>
    <row r="39" spans="1:6" s="14" customFormat="1">
      <c r="A39" s="25"/>
      <c r="B39" s="25"/>
      <c r="C39" s="25"/>
      <c r="D39" s="25"/>
      <c r="E39" s="25"/>
      <c r="F39" s="18"/>
    </row>
    <row r="40" spans="1:6" s="14" customFormat="1">
      <c r="A40" s="25" t="s">
        <v>34</v>
      </c>
      <c r="B40" s="25" t="s">
        <v>35</v>
      </c>
      <c r="C40" s="25"/>
      <c r="D40" s="25"/>
      <c r="E40" s="25"/>
      <c r="F40" s="18"/>
    </row>
    <row r="41" spans="1:6" s="14" customFormat="1">
      <c r="A41" s="25"/>
      <c r="B41" s="25"/>
      <c r="C41" s="25"/>
      <c r="D41" s="25"/>
      <c r="E41" s="25"/>
      <c r="F41" s="18"/>
    </row>
    <row r="42" spans="1:6" s="14" customFormat="1">
      <c r="A42" s="25" t="s">
        <v>36</v>
      </c>
      <c r="B42" s="25" t="s">
        <v>37</v>
      </c>
      <c r="C42" s="25" t="s">
        <v>23</v>
      </c>
      <c r="D42" s="25"/>
      <c r="E42" s="25"/>
      <c r="F42" s="18">
        <f>D42*E42</f>
        <v>0</v>
      </c>
    </row>
    <row r="43" spans="1:6" s="14" customFormat="1">
      <c r="A43" s="25"/>
      <c r="B43" s="25"/>
      <c r="C43" s="25"/>
      <c r="D43" s="25"/>
      <c r="E43" s="25"/>
      <c r="F43" s="18"/>
    </row>
    <row r="44" spans="1:6" s="14" customFormat="1">
      <c r="A44" s="25" t="s">
        <v>38</v>
      </c>
      <c r="B44" s="25" t="s">
        <v>39</v>
      </c>
      <c r="C44" s="25" t="s">
        <v>23</v>
      </c>
      <c r="D44" s="25"/>
      <c r="E44" s="25"/>
      <c r="F44" s="18">
        <f>D44*E44</f>
        <v>0</v>
      </c>
    </row>
    <row r="45" spans="1:6">
      <c r="A45" s="25"/>
      <c r="B45" s="25"/>
      <c r="C45" s="25"/>
      <c r="D45" s="25"/>
      <c r="E45" s="25"/>
      <c r="F45" s="18"/>
    </row>
    <row r="46" spans="1:6" s="14" customFormat="1">
      <c r="A46" s="25" t="s">
        <v>40</v>
      </c>
      <c r="B46" s="25" t="s">
        <v>41</v>
      </c>
      <c r="C46" s="25" t="s">
        <v>17</v>
      </c>
      <c r="D46" s="25"/>
      <c r="E46" s="25"/>
      <c r="F46" s="18">
        <f>D46*E46</f>
        <v>0</v>
      </c>
    </row>
    <row r="47" spans="1:6">
      <c r="A47" s="15"/>
      <c r="B47" s="25"/>
      <c r="C47" s="16"/>
      <c r="D47" s="17"/>
      <c r="E47" s="18"/>
      <c r="F47" s="18"/>
    </row>
    <row r="48" spans="1:6">
      <c r="A48" s="47" t="s">
        <v>42</v>
      </c>
      <c r="B48" s="25" t="s">
        <v>43</v>
      </c>
      <c r="C48" s="16">
        <v>1</v>
      </c>
      <c r="D48" s="17"/>
      <c r="E48" s="18"/>
      <c r="F48" s="18">
        <f t="shared" ref="F48:F49" si="2">D48*E48</f>
        <v>0</v>
      </c>
    </row>
    <row r="49" spans="1:6">
      <c r="A49" s="48"/>
      <c r="B49" s="25" t="s">
        <v>44</v>
      </c>
      <c r="C49" s="16">
        <v>1</v>
      </c>
      <c r="D49" s="17"/>
      <c r="E49" s="18"/>
      <c r="F49" s="18">
        <f t="shared" si="2"/>
        <v>0</v>
      </c>
    </row>
    <row r="50" spans="1:6">
      <c r="A50" s="15"/>
      <c r="B50" s="34"/>
      <c r="C50" s="35"/>
      <c r="D50" s="36"/>
      <c r="E50" s="37"/>
      <c r="F50" s="18"/>
    </row>
    <row r="51" spans="1:6">
      <c r="A51" s="15"/>
      <c r="B51" s="44" t="str">
        <f>"Sous-Total "&amp;B32</f>
        <v>Sous-Total Appareillage</v>
      </c>
      <c r="C51" s="45"/>
      <c r="D51" s="45"/>
      <c r="E51" s="46"/>
      <c r="F51" s="18">
        <f>F34++F48+F49+F36+F38+F42+F44+F46</f>
        <v>0</v>
      </c>
    </row>
    <row r="52" spans="1:6">
      <c r="A52" s="15"/>
      <c r="B52" s="25"/>
      <c r="C52" s="16"/>
      <c r="D52" s="17"/>
      <c r="E52" s="18"/>
      <c r="F52" s="18"/>
    </row>
    <row r="53" spans="1:6">
      <c r="A53" s="15"/>
      <c r="B53" s="25"/>
      <c r="C53" s="16"/>
      <c r="D53" s="17"/>
      <c r="E53" s="18"/>
      <c r="F53" s="18"/>
    </row>
    <row r="54" spans="1:6">
      <c r="A54" s="15"/>
      <c r="B54" s="25"/>
      <c r="C54" s="16"/>
      <c r="D54" s="17"/>
      <c r="E54" s="18"/>
      <c r="F54" s="18"/>
    </row>
    <row r="55" spans="1:6">
      <c r="A55" s="15" t="s">
        <v>45</v>
      </c>
      <c r="B55" s="26" t="s">
        <v>46</v>
      </c>
      <c r="C55" s="16"/>
      <c r="D55" s="17"/>
      <c r="E55" s="18"/>
      <c r="F55" s="18"/>
    </row>
    <row r="56" spans="1:6">
      <c r="A56" s="15"/>
      <c r="B56" s="25" t="s">
        <v>47</v>
      </c>
      <c r="C56" s="16" t="s">
        <v>17</v>
      </c>
      <c r="D56" s="17"/>
      <c r="E56" s="18"/>
      <c r="F56" s="18">
        <f>D56*E56</f>
        <v>0</v>
      </c>
    </row>
    <row r="57" spans="1:6">
      <c r="A57" s="30"/>
      <c r="B57" s="25"/>
      <c r="C57" s="16"/>
      <c r="D57" s="17"/>
      <c r="E57" s="18"/>
      <c r="F57" s="18"/>
    </row>
    <row r="58" spans="1:6">
      <c r="B58" s="44" t="str">
        <f>"Sous total "&amp;B55</f>
        <v>Sous total Armoire électrique couloir Sud</v>
      </c>
      <c r="C58" s="45"/>
      <c r="D58" s="45"/>
      <c r="E58" s="46"/>
      <c r="F58" s="29">
        <f>F56</f>
        <v>0</v>
      </c>
    </row>
    <row r="59" spans="1:6">
      <c r="A59" s="28"/>
      <c r="B59" s="27"/>
      <c r="C59" s="9"/>
      <c r="D59" s="6"/>
      <c r="E59" s="11"/>
      <c r="F59" s="11"/>
    </row>
    <row r="60" spans="1:6">
      <c r="E60" s="12"/>
      <c r="F60" s="12"/>
    </row>
    <row r="61" spans="1:6">
      <c r="C61" s="39" t="s">
        <v>13</v>
      </c>
      <c r="D61" s="39"/>
      <c r="E61" s="39"/>
      <c r="F61" s="12">
        <f>F22+F30+F51+F58</f>
        <v>0</v>
      </c>
    </row>
    <row r="62" spans="1:6">
      <c r="C62" s="39" t="s">
        <v>48</v>
      </c>
      <c r="D62" s="39"/>
      <c r="E62" s="39"/>
      <c r="F62" s="12">
        <f>F61*20/100</f>
        <v>0</v>
      </c>
    </row>
    <row r="63" spans="1:6">
      <c r="C63" s="39" t="s">
        <v>49</v>
      </c>
      <c r="D63" s="39"/>
      <c r="E63" s="39"/>
      <c r="F63" s="12">
        <f>F61*1.2</f>
        <v>0</v>
      </c>
    </row>
    <row r="64" spans="1:6">
      <c r="E64" s="12"/>
      <c r="F64" s="12"/>
    </row>
    <row r="65" spans="2:2">
      <c r="B65"/>
    </row>
    <row r="66" spans="2:2">
      <c r="B66"/>
    </row>
    <row r="67" spans="2:2">
      <c r="B67"/>
    </row>
  </sheetData>
  <mergeCells count="11">
    <mergeCell ref="A2:F2"/>
    <mergeCell ref="C63:E63"/>
    <mergeCell ref="A12:F12"/>
    <mergeCell ref="E14:F14"/>
    <mergeCell ref="C61:E61"/>
    <mergeCell ref="C62:E62"/>
    <mergeCell ref="B22:E22"/>
    <mergeCell ref="B58:E58"/>
    <mergeCell ref="B30:E30"/>
    <mergeCell ref="B51:E51"/>
    <mergeCell ref="A48:A49"/>
  </mergeCells>
  <pageMargins left="0.19685039370078741" right="0.19685039370078741" top="0.19685039370078741" bottom="0.19685039370078741" header="0.31496062992125984" footer="0.31496062992125984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Props1.xml><?xml version="1.0" encoding="utf-8"?>
<ds:datastoreItem xmlns:ds="http://schemas.openxmlformats.org/officeDocument/2006/customXml" ds:itemID="{C8CDF311-CF93-42DD-BAA7-50E713D78C9C}"/>
</file>

<file path=customXml/itemProps2.xml><?xml version="1.0" encoding="utf-8"?>
<ds:datastoreItem xmlns:ds="http://schemas.openxmlformats.org/officeDocument/2006/customXml" ds:itemID="{E44DC896-6DFE-4E3D-BD9C-18EEA199F482}"/>
</file>

<file path=customXml/itemProps3.xml><?xml version="1.0" encoding="utf-8"?>
<ds:datastoreItem xmlns:ds="http://schemas.openxmlformats.org/officeDocument/2006/customXml" ds:itemID="{94D1C030-CD9E-409F-8AF9-44A71643C0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SUYS Anne-Laure</dc:creator>
  <cp:keywords/>
  <dc:description/>
  <cp:lastModifiedBy>Emeline LACAVE</cp:lastModifiedBy>
  <cp:revision/>
  <dcterms:created xsi:type="dcterms:W3CDTF">2021-10-04T11:19:01Z</dcterms:created>
  <dcterms:modified xsi:type="dcterms:W3CDTF">2025-03-06T09:23:01Z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