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FFAIRES ME2CO\DOSSIER EN COURS\EC23058-DIJON-Extension tribunal administratif\2-ME2CO\3-PRO-DCE\2-CCTP\ME2CO V4.1\"/>
    </mc:Choice>
  </mc:AlternateContent>
  <xr:revisionPtr revIDLastSave="0" documentId="13_ncr:1_{560197F5-6943-445C-9045-DA3EC6B7978C}" xr6:coauthVersionLast="47" xr6:coauthVersionMax="47" xr10:uidLastSave="{00000000-0000-0000-0000-000000000000}"/>
  <bookViews>
    <workbookView xWindow="29910" yWindow="765" windowWidth="21600" windowHeight="12645" activeTab="1" xr2:uid="{00000000-000D-0000-FFFF-FFFF00000000}"/>
  </bookViews>
  <sheets>
    <sheet name="Lot N°13 Page de garde" sheetId="1" r:id="rId1"/>
    <sheet name="Lot N°13 VOIRIES, RESEAUX DIVE" sheetId="2" r:id="rId2"/>
  </sheets>
  <definedNames>
    <definedName name="_xlnm.Print_Titles" localSheetId="1">'Lot N°13 VOIRIES, RESEAUX DIVE'!$1:$2</definedName>
    <definedName name="_xlnm.Print_Area" localSheetId="1">'Lot N°13 VOIRIES, RESEAUX DIVE'!$A$1:$F$74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9" i="2"/>
  <c r="F13" i="2"/>
  <c r="F15" i="2"/>
  <c r="F18" i="2"/>
  <c r="F20" i="2"/>
  <c r="F23" i="2"/>
  <c r="F25" i="2"/>
  <c r="F29" i="2"/>
  <c r="F31" i="2"/>
  <c r="F33" i="2"/>
  <c r="F35" i="2"/>
  <c r="F37" i="2"/>
  <c r="F39" i="2"/>
  <c r="F43" i="2"/>
  <c r="F45" i="2"/>
  <c r="F47" i="2"/>
  <c r="F49" i="2"/>
  <c r="F51" i="2"/>
  <c r="F53" i="2"/>
  <c r="F55" i="2"/>
  <c r="F56" i="2"/>
  <c r="F58" i="2"/>
  <c r="F62" i="2"/>
  <c r="F64" i="2"/>
  <c r="F66" i="2"/>
  <c r="F68" i="2"/>
  <c r="F72" i="2"/>
  <c r="F73" i="2" s="1"/>
  <c r="B73" i="2"/>
  <c r="F74" i="2" l="1"/>
</calcChain>
</file>

<file path=xl/sharedStrings.xml><?xml version="1.0" encoding="utf-8"?>
<sst xmlns="http://schemas.openxmlformats.org/spreadsheetml/2006/main" count="198" uniqueCount="198">
  <si>
    <t>U</t>
  </si>
  <si>
    <t>Quantité indicative</t>
  </si>
  <si>
    <t>Prix unitaire H.T. en €</t>
  </si>
  <si>
    <t>Total H.T. en €</t>
  </si>
  <si>
    <t>2</t>
  </si>
  <si>
    <t>Description et localisation des ouvrages</t>
  </si>
  <si>
    <t>CH3</t>
  </si>
  <si>
    <t>2.1</t>
  </si>
  <si>
    <t>ETUDES</t>
  </si>
  <si>
    <t>CH4</t>
  </si>
  <si>
    <t>2.1.1</t>
  </si>
  <si>
    <t>Études d'exécutions + DOE</t>
  </si>
  <si>
    <t>CH5</t>
  </si>
  <si>
    <t xml:space="preserve">2.1.1 1 </t>
  </si>
  <si>
    <t>Études d'exécution + DOE</t>
  </si>
  <si>
    <t>Ft</t>
  </si>
  <si>
    <t>ART</t>
  </si>
  <si>
    <t>002-D022</t>
  </si>
  <si>
    <t>Total ETUDES</t>
  </si>
  <si>
    <t>STOT</t>
  </si>
  <si>
    <t>2.2</t>
  </si>
  <si>
    <t>TRAVAUX PREPARATOIRES</t>
  </si>
  <si>
    <t>CH4</t>
  </si>
  <si>
    <t>2.2.1</t>
  </si>
  <si>
    <t>Dévoiement de réseaux</t>
  </si>
  <si>
    <t>CH5</t>
  </si>
  <si>
    <t xml:space="preserve">2.2.1 1 </t>
  </si>
  <si>
    <t>Dévoiement de réseaux existant</t>
  </si>
  <si>
    <t>ml</t>
  </si>
  <si>
    <t>ART</t>
  </si>
  <si>
    <t>003-B915</t>
  </si>
  <si>
    <t>Total TRAVAUX PREPARATOIRES</t>
  </si>
  <si>
    <t>STOT</t>
  </si>
  <si>
    <t>2.3</t>
  </si>
  <si>
    <t>RESEAUX SECS</t>
  </si>
  <si>
    <t>CH4</t>
  </si>
  <si>
    <t xml:space="preserve">2.3 1 </t>
  </si>
  <si>
    <t>A la charge du lot plomberie</t>
  </si>
  <si>
    <t>PM</t>
  </si>
  <si>
    <t>ART</t>
  </si>
  <si>
    <t>017-G562</t>
  </si>
  <si>
    <t>Total RESEAUX SECS</t>
  </si>
  <si>
    <t>STOT</t>
  </si>
  <si>
    <t>2.4</t>
  </si>
  <si>
    <t>RESEAUX EAUX USEES</t>
  </si>
  <si>
    <t>CH4</t>
  </si>
  <si>
    <t xml:space="preserve">2.4 1 </t>
  </si>
  <si>
    <t>A la charge du lot plomberie</t>
  </si>
  <si>
    <t>PM</t>
  </si>
  <si>
    <t>ART</t>
  </si>
  <si>
    <t>017-G561</t>
  </si>
  <si>
    <t>Total RESEAUX EAUX USEES</t>
  </si>
  <si>
    <t>STOT</t>
  </si>
  <si>
    <t>2.5</t>
  </si>
  <si>
    <t>RESEAUX EAUX PLUVIALES</t>
  </si>
  <si>
    <t>CH4</t>
  </si>
  <si>
    <t>2.5.1</t>
  </si>
  <si>
    <t>Tranchées</t>
  </si>
  <si>
    <t>CH5</t>
  </si>
  <si>
    <t xml:space="preserve">2.5.1 1 </t>
  </si>
  <si>
    <t>Tranchées individuelles</t>
  </si>
  <si>
    <t>ml</t>
  </si>
  <si>
    <t>ART</t>
  </si>
  <si>
    <t>000-M272</t>
  </si>
  <si>
    <t>2.5.2</t>
  </si>
  <si>
    <t>Canalisations PVC</t>
  </si>
  <si>
    <t>CH5</t>
  </si>
  <si>
    <t xml:space="preserve">2.5.2 1 </t>
  </si>
  <si>
    <t>Canalisations en PVC, tous diamètres confondus</t>
  </si>
  <si>
    <t>ml</t>
  </si>
  <si>
    <t>ART</t>
  </si>
  <si>
    <t>000-K426</t>
  </si>
  <si>
    <t>2.5.3</t>
  </si>
  <si>
    <t>Regards</t>
  </si>
  <si>
    <t>CH5</t>
  </si>
  <si>
    <t xml:space="preserve">2.5.3 1 </t>
  </si>
  <si>
    <t>Regards 40 x 40 cm</t>
  </si>
  <si>
    <t>U</t>
  </si>
  <si>
    <t>ART</t>
  </si>
  <si>
    <t>000-J034</t>
  </si>
  <si>
    <t>2.5.4</t>
  </si>
  <si>
    <t>Caniveaux</t>
  </si>
  <si>
    <t>CH5</t>
  </si>
  <si>
    <t xml:space="preserve">2.5.4 1 </t>
  </si>
  <si>
    <t>Caniveaux compris grille</t>
  </si>
  <si>
    <t>ml</t>
  </si>
  <si>
    <t>ART</t>
  </si>
  <si>
    <t>000-E527</t>
  </si>
  <si>
    <t>2.5.5</t>
  </si>
  <si>
    <t>Bassin d'infiltration enterré</t>
  </si>
  <si>
    <t>CH5</t>
  </si>
  <si>
    <t xml:space="preserve">2.5.5 1 </t>
  </si>
  <si>
    <t>ENS</t>
  </si>
  <si>
    <t>ART</t>
  </si>
  <si>
    <t>017-G563</t>
  </si>
  <si>
    <t>Total RESEAUX EAUX PLUVIALES</t>
  </si>
  <si>
    <t>STOT</t>
  </si>
  <si>
    <t>2.6</t>
  </si>
  <si>
    <t>AMENAGEMENT PATIO EXTERIEUR</t>
  </si>
  <si>
    <t>CH4</t>
  </si>
  <si>
    <t>2.6.1</t>
  </si>
  <si>
    <t>Reprofilage de plateformes</t>
  </si>
  <si>
    <t>CH5</t>
  </si>
  <si>
    <t xml:space="preserve">2.6.1 1 </t>
  </si>
  <si>
    <t>Reprofilage de plateformes</t>
  </si>
  <si>
    <t>m2</t>
  </si>
  <si>
    <t>ART</t>
  </si>
  <si>
    <t>000-M423</t>
  </si>
  <si>
    <t>2.6.2</t>
  </si>
  <si>
    <t>Feutre géotextile</t>
  </si>
  <si>
    <t>CH5</t>
  </si>
  <si>
    <t xml:space="preserve">2.6.2 1 </t>
  </si>
  <si>
    <t xml:space="preserve">Feutre géotextile non tissé </t>
  </si>
  <si>
    <t>m2</t>
  </si>
  <si>
    <t>ART</t>
  </si>
  <si>
    <t>000-M414</t>
  </si>
  <si>
    <t>2.6.3</t>
  </si>
  <si>
    <t>Couche de forme</t>
  </si>
  <si>
    <t>CH5</t>
  </si>
  <si>
    <t xml:space="preserve">2.6.3 1 </t>
  </si>
  <si>
    <t>Apport de matériaux drainant</t>
  </si>
  <si>
    <t>m3</t>
  </si>
  <si>
    <t>ART</t>
  </si>
  <si>
    <t>VRD-0/80</t>
  </si>
  <si>
    <t>2.6.4</t>
  </si>
  <si>
    <t>Rocher décoratif</t>
  </si>
  <si>
    <t>CH5</t>
  </si>
  <si>
    <t xml:space="preserve">2.6.4 1 </t>
  </si>
  <si>
    <t>Rocher décoratif</t>
  </si>
  <si>
    <t>U</t>
  </si>
  <si>
    <t>ART</t>
  </si>
  <si>
    <t>LRA-A286</t>
  </si>
  <si>
    <t>2.6.5</t>
  </si>
  <si>
    <t>Cheminement escalier extérieur du patio en béton sablé</t>
  </si>
  <si>
    <t>CH5</t>
  </si>
  <si>
    <t xml:space="preserve">2.6.5 1 </t>
  </si>
  <si>
    <t>Béton sablé</t>
  </si>
  <si>
    <t>m2</t>
  </si>
  <si>
    <t>ART</t>
  </si>
  <si>
    <t>000-S229</t>
  </si>
  <si>
    <t>2.6.6</t>
  </si>
  <si>
    <t>Cheminement en pavage pour raccord avec existant</t>
  </si>
  <si>
    <t>CH5</t>
  </si>
  <si>
    <t xml:space="preserve">2.6.6 1 </t>
  </si>
  <si>
    <t>Pavés autobloquants</t>
  </si>
  <si>
    <t>m2</t>
  </si>
  <si>
    <t>ART</t>
  </si>
  <si>
    <t>000-K821</t>
  </si>
  <si>
    <t>2.6.7</t>
  </si>
  <si>
    <t>Bandes stériles</t>
  </si>
  <si>
    <t>CH5</t>
  </si>
  <si>
    <t xml:space="preserve">2.6.7 1 </t>
  </si>
  <si>
    <t>Bandes stériles en pied de façade</t>
  </si>
  <si>
    <t>m2</t>
  </si>
  <si>
    <t>ART</t>
  </si>
  <si>
    <t>000-E851</t>
  </si>
  <si>
    <t xml:space="preserve">2.6.7 2 </t>
  </si>
  <si>
    <t>Bordures métalliques</t>
  </si>
  <si>
    <t>ml</t>
  </si>
  <si>
    <t>ART</t>
  </si>
  <si>
    <t>017-G564</t>
  </si>
  <si>
    <t>Total AMENAGEMENT PATIO EXTERIEUR</t>
  </si>
  <si>
    <t>STOT</t>
  </si>
  <si>
    <t>2.7</t>
  </si>
  <si>
    <t>ESPACES VERTS ET PLANTATIONS</t>
  </si>
  <si>
    <t>CH4</t>
  </si>
  <si>
    <t>2.7.1</t>
  </si>
  <si>
    <t>Terres végétales</t>
  </si>
  <si>
    <t>CH5</t>
  </si>
  <si>
    <t xml:space="preserve">2.7.1 1 </t>
  </si>
  <si>
    <t>Apport de terre végétale</t>
  </si>
  <si>
    <t>m3</t>
  </si>
  <si>
    <t>ART</t>
  </si>
  <si>
    <t>000-P952</t>
  </si>
  <si>
    <t>2.7.2</t>
  </si>
  <si>
    <t>Engazonnement naturel</t>
  </si>
  <si>
    <t>CH5</t>
  </si>
  <si>
    <t xml:space="preserve">2.7.2 1 </t>
  </si>
  <si>
    <t xml:space="preserve">Engazonnement </t>
  </si>
  <si>
    <t>m2</t>
  </si>
  <si>
    <t>ART</t>
  </si>
  <si>
    <t>000-J200</t>
  </si>
  <si>
    <t>2.7.3</t>
  </si>
  <si>
    <t>Arbustes</t>
  </si>
  <si>
    <t>CH5</t>
  </si>
  <si>
    <t xml:space="preserve">2.7.3 1 </t>
  </si>
  <si>
    <t>Arbuste</t>
  </si>
  <si>
    <t>U</t>
  </si>
  <si>
    <t>ART</t>
  </si>
  <si>
    <t>000-R542</t>
  </si>
  <si>
    <t>Total ESPACES VERTS ET PLANTATIONS</t>
  </si>
  <si>
    <t>STOT</t>
  </si>
  <si>
    <t>Montant HT du Lot N°13 VOIRIES, RESEAUX DIVERS ET ESPACES VERTS</t>
  </si>
  <si>
    <t>TOTHT</t>
  </si>
  <si>
    <t>TVA</t>
  </si>
  <si>
    <t>Montant TTC</t>
  </si>
  <si>
    <t>TOTTTC</t>
  </si>
  <si>
    <t>Bassin SAUL de 8,5 m3  : 6.00 x 3.00 x 0.80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</si>
</sst>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 ##0;\-#,##0;"/>
    <numFmt numFmtId="166" formatCode="#,##0.000;\-#,##0.000;"/>
    <numFmt numFmtId="167" formatCode="_-* #,##0.00\ [$€-40C]_-;\-* #,##0.0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i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righ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6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3" xfId="1" applyFill="1" applyBorder="1">
      <alignment horizontal="left" vertical="top" wrapText="1"/>
    </xf>
    <xf numFmtId="0" fontId="4" fillId="0" borderId="18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4" fillId="0" borderId="17" xfId="14" applyBorder="1">
      <alignment horizontal="left" vertical="top" wrapText="1"/>
    </xf>
    <xf numFmtId="0" fontId="1" fillId="2" borderId="14" xfId="1" applyFill="1" applyBorder="1">
      <alignment horizontal="left" vertical="top" wrapText="1"/>
    </xf>
    <xf numFmtId="0" fontId="8" fillId="0" borderId="15" xfId="18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9" fillId="0" borderId="10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0" fontId="19" fillId="0" borderId="8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0" borderId="8" xfId="17" applyFont="1" applyBorder="1" applyAlignment="1">
      <alignment horizontal="left" vertical="top" wrapText="1"/>
    </xf>
    <xf numFmtId="0" fontId="2" fillId="0" borderId="10" xfId="17" applyBorder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0" borderId="14" xfId="1" applyBorder="1">
      <alignment horizontal="left" vertical="top" wrapText="1"/>
    </xf>
    <xf numFmtId="0" fontId="9" fillId="0" borderId="15" xfId="26" applyBorder="1">
      <alignment horizontal="left" vertical="top" wrapText="1"/>
    </xf>
    <xf numFmtId="0" fontId="1" fillId="2" borderId="8" xfId="1" applyFill="1" applyBorder="1">
      <alignment horizontal="left" vertical="top" wrapText="1"/>
    </xf>
    <xf numFmtId="0" fontId="8" fillId="0" borderId="10" xfId="18" applyBorder="1">
      <alignment horizontal="left" vertical="top" wrapText="1"/>
    </xf>
    <xf numFmtId="166" fontId="0" fillId="0" borderId="7" xfId="0" applyNumberFormat="1" applyBorder="1" applyAlignment="1" applyProtection="1">
      <alignment horizontal="center" vertical="top" wrapText="1"/>
      <protection locked="0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167" fontId="0" fillId="0" borderId="7" xfId="0" applyNumberFormat="1" applyBorder="1" applyAlignment="1" applyProtection="1">
      <alignment horizontal="center" vertical="top" wrapText="1"/>
      <protection locked="0"/>
    </xf>
    <xf numFmtId="167" fontId="0" fillId="0" borderId="13" xfId="0" applyNumberFormat="1" applyBorder="1" applyAlignment="1" applyProtection="1">
      <alignment horizontal="right" vertical="top" wrapText="1"/>
      <protection locked="0"/>
    </xf>
    <xf numFmtId="167" fontId="0" fillId="0" borderId="7" xfId="0" applyNumberFormat="1" applyBorder="1" applyAlignment="1">
      <alignment horizontal="left" vertical="top" wrapText="1"/>
    </xf>
    <xf numFmtId="167" fontId="0" fillId="0" borderId="4" xfId="0" applyNumberFormat="1" applyBorder="1" applyAlignment="1">
      <alignment horizontal="left" vertical="top" wrapText="1"/>
    </xf>
    <xf numFmtId="167" fontId="0" fillId="0" borderId="12" xfId="0" applyNumberFormat="1" applyBorder="1" applyAlignment="1">
      <alignment horizontal="right" vertical="top" wrapText="1"/>
    </xf>
    <xf numFmtId="167" fontId="0" fillId="0" borderId="9" xfId="0" applyNumberFormat="1" applyBorder="1" applyAlignment="1">
      <alignment horizontal="left" vertical="top" wrapText="1"/>
    </xf>
    <xf numFmtId="167" fontId="0" fillId="0" borderId="13" xfId="0" applyNumberFormat="1" applyBorder="1" applyAlignment="1">
      <alignment horizontal="left" vertical="top" wrapText="1"/>
    </xf>
    <xf numFmtId="167" fontId="0" fillId="0" borderId="2" xfId="0" applyNumberFormat="1" applyBorder="1" applyAlignment="1">
      <alignment horizontal="left" vertical="top" wrapText="1"/>
    </xf>
    <xf numFmtId="167" fontId="0" fillId="0" borderId="1" xfId="0" applyNumberFormat="1" applyBorder="1" applyAlignment="1">
      <alignment horizontal="left" vertical="top" wrapText="1"/>
    </xf>
    <xf numFmtId="167" fontId="0" fillId="0" borderId="0" xfId="0" applyNumberFormat="1"/>
    <xf numFmtId="167" fontId="18" fillId="0" borderId="0" xfId="0" applyNumberFormat="1" applyFont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2016000</xdr:colOff>
      <xdr:row>27</xdr:row>
      <xdr:rowOff>176674</xdr:rowOff>
    </xdr:from>
    <xdr:to>
      <xdr:col>0</xdr:col>
      <xdr:colOff>4464000</xdr:colOff>
      <xdr:row>48</xdr:row>
      <xdr:rowOff>45391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031339" y="5320174"/>
          <a:ext cx="2434383" cy="386921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MAITRE D'OUVRAGE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Conseil d'état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 place du Palais Royal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75100 PARIS Cedex 01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michaelle.yung@conseil-etat.fr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Mandataire Architecte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Agence Béatrice MOUTON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13 rue Chapon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75003 PARIS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0142786741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beatrice-mouton@orange.fr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Bureau d'études TCE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ME2CO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208 rue des Cordiers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71000 MACON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0385211161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me2co@btp-ingenieriesolutions.com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Architecte d'exécution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Atelier CLEA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64 rue de Longvic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21000 DIJON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0345623704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anne.clerget@atelierclea.fr</a:t>
          </a:r>
        </a:p>
      </xdr:txBody>
    </xdr:sp>
    <xdr:clientData/>
  </xdr:twoCellAnchor>
  <xdr:twoCellAnchor editAs="absolute">
    <xdr:from>
      <xdr:col>0</xdr:col>
      <xdr:colOff>756000</xdr:colOff>
      <xdr:row>7</xdr:row>
      <xdr:rowOff>52969</xdr:rowOff>
    </xdr:from>
    <xdr:to>
      <xdr:col>0</xdr:col>
      <xdr:colOff>6012000</xdr:colOff>
      <xdr:row>16</xdr:row>
      <xdr:rowOff>127000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56000" y="1386469"/>
          <a:ext cx="5256000" cy="1788531"/>
        </a:xfrm>
        <a:prstGeom prst="rect">
          <a:avLst/>
        </a:prstGeom>
        <a:solidFill>
          <a:srgbClr val="C0C0C0"/>
        </a:solidFill>
        <a:ln w="635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20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2400" b="1" i="0">
              <a:solidFill>
                <a:srgbClr val="000000"/>
              </a:solidFill>
              <a:latin typeface="Arial Narrow"/>
            </a:rPr>
            <a:t>Extension du tribunal administratif de Dijon</a:t>
          </a:r>
        </a:p>
        <a:p>
          <a:pPr algn="ctr"/>
          <a:endParaRPr sz="8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20 et 22 rue d'Assas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21000 DIJON</a:t>
          </a:r>
        </a:p>
      </xdr:txBody>
    </xdr:sp>
    <xdr:clientData/>
  </xdr:twoCellAnchor>
  <xdr:twoCellAnchor editAs="absolute">
    <xdr:from>
      <xdr:col>0</xdr:col>
      <xdr:colOff>684000</xdr:colOff>
      <xdr:row>16</xdr:row>
      <xdr:rowOff>111861</xdr:rowOff>
    </xdr:from>
    <xdr:to>
      <xdr:col>0</xdr:col>
      <xdr:colOff>5940000</xdr:colOff>
      <xdr:row>24</xdr:row>
      <xdr:rowOff>183913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09357" y="3159861"/>
          <a:ext cx="5239565" cy="15960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CAHIER DES CLAUSES TECHNIQUES PARTICULIERES</a:t>
          </a:r>
        </a:p>
        <a:p>
          <a:pPr algn="ctr"/>
          <a:endParaRPr sz="18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D.P.G.F. V4.1</a:t>
          </a:r>
        </a:p>
        <a:p>
          <a:pPr algn="ctr"/>
          <a:endParaRPr sz="22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1">
              <a:solidFill>
                <a:srgbClr val="000000"/>
              </a:solidFill>
              <a:latin typeface="Arial Narrow"/>
            </a:rPr>
            <a:t>Lot N°13 VOIRIES, RESEAUX DIVERS ET ESPACES VERTS</a:t>
          </a:r>
        </a:p>
      </xdr:txBody>
    </xdr:sp>
    <xdr:clientData/>
  </xdr:twoCellAnchor>
  <xdr:twoCellAnchor editAs="absolute">
    <xdr:from>
      <xdr:col>0</xdr:col>
      <xdr:colOff>4320000</xdr:colOff>
      <xdr:row>0</xdr:row>
      <xdr:rowOff>48365</xdr:rowOff>
    </xdr:from>
    <xdr:to>
      <xdr:col>0</xdr:col>
      <xdr:colOff>6624000</xdr:colOff>
      <xdr:row>4</xdr:row>
      <xdr:rowOff>11843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20626" y="48365"/>
          <a:ext cx="2321530" cy="725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208 rue des Cordiers 71000 MACON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0385211161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me2co@btp-ingenieriesolutions.com</a:t>
          </a:r>
        </a:p>
      </xdr:txBody>
    </xdr:sp>
    <xdr:clientData/>
  </xdr:twoCellAnchor>
  <xdr:twoCellAnchor editAs="absolute">
    <xdr:from>
      <xdr:col>0</xdr:col>
      <xdr:colOff>252000</xdr:colOff>
      <xdr:row>0</xdr:row>
      <xdr:rowOff>64487</xdr:rowOff>
    </xdr:from>
    <xdr:to>
      <xdr:col>0</xdr:col>
      <xdr:colOff>1620000</xdr:colOff>
      <xdr:row>4</xdr:row>
      <xdr:rowOff>92452</xdr:rowOff>
    </xdr:to>
    <xdr:pic>
      <xdr:nvPic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070" y="64487"/>
          <a:ext cx="38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180000</xdr:colOff>
      <xdr:row>4</xdr:row>
      <xdr:rowOff>124696</xdr:rowOff>
    </xdr:from>
    <xdr:to>
      <xdr:col>0</xdr:col>
      <xdr:colOff>6408000</xdr:colOff>
      <xdr:row>4</xdr:row>
      <xdr:rowOff>124696</xdr:rowOff>
    </xdr:to>
    <xdr:cxnSp macro="">
      <xdr:nvCxn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193461" y="886696"/>
          <a:ext cx="6239113" cy="0"/>
        </a:xfrm>
        <a:prstGeom prst="line">
          <a:avLst/>
        </a:prstGeom>
        <a:ln w="317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428875</xdr:colOff>
      <xdr:row>0</xdr:row>
      <xdr:rowOff>442643</xdr:rowOff>
    </xdr:from>
    <xdr:to>
      <xdr:col>3</xdr:col>
      <xdr:colOff>393750</xdr:colOff>
      <xdr:row>0</xdr:row>
      <xdr:rowOff>837861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201461" y="442643"/>
          <a:ext cx="5264296" cy="395217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Extension du tribunal administratif de Dijon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20 et 22 rue d'Assas 21000 DIJON</a:t>
          </a:r>
        </a:p>
      </xdr:txBody>
    </xdr:sp>
    <xdr:clientData/>
  </xdr:twoCellAnchor>
  <xdr:twoCellAnchor editAs="absolute">
    <xdr:from>
      <xdr:col>1</xdr:col>
      <xdr:colOff>3929875</xdr:colOff>
      <xdr:row>0</xdr:row>
      <xdr:rowOff>31617</xdr:rowOff>
    </xdr:from>
    <xdr:to>
      <xdr:col>3</xdr:col>
      <xdr:colOff>393750</xdr:colOff>
      <xdr:row>0</xdr:row>
      <xdr:rowOff>442643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710991" y="31617"/>
          <a:ext cx="1754765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D.P.G.F. V4.1</a:t>
          </a:r>
        </a:p>
      </xdr:txBody>
    </xdr:sp>
    <xdr:clientData/>
  </xdr:twoCellAnchor>
  <xdr:twoCellAnchor editAs="absolute">
    <xdr:from>
      <xdr:col>1</xdr:col>
      <xdr:colOff>428875</xdr:colOff>
      <xdr:row>0</xdr:row>
      <xdr:rowOff>31617</xdr:rowOff>
    </xdr:from>
    <xdr:to>
      <xdr:col>1</xdr:col>
      <xdr:colOff>3929875</xdr:colOff>
      <xdr:row>0</xdr:row>
      <xdr:rowOff>442643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201461" y="31617"/>
          <a:ext cx="3509530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13 - Lot N°13 VOIRIES, RESEAUX DIVERS ET ESPACES VERTS</a:t>
          </a:r>
        </a:p>
      </xdr:txBody>
    </xdr:sp>
    <xdr:clientData/>
  </xdr:twoCellAnchor>
  <xdr:twoCellAnchor editAs="absolute">
    <xdr:from>
      <xdr:col>0</xdr:col>
      <xdr:colOff>0</xdr:colOff>
      <xdr:row>0</xdr:row>
      <xdr:rowOff>126470</xdr:rowOff>
    </xdr:from>
    <xdr:to>
      <xdr:col>1</xdr:col>
      <xdr:colOff>392875</xdr:colOff>
      <xdr:row>0</xdr:row>
      <xdr:rowOff>822052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470"/>
          <a:ext cx="32" cy="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27579-6593-4D0C-B226-C00805DA44DB}">
  <sheetPr>
    <pageSetUpPr fitToPage="1"/>
  </sheetPr>
  <dimension ref="A1"/>
  <sheetViews>
    <sheetView showGridLines="0" view="pageBreakPreview" zoomScale="60" zoomScaleNormal="100" workbookViewId="0">
      <selection activeCell="D22" sqref="D22"/>
    </sheetView>
  </sheetViews>
  <sheetFormatPr baseColWidth="10" defaultColWidth="10.7109375" defaultRowHeight="15" x14ac:dyDescent="0.25"/>
  <cols>
    <col min="1" max="1" width="99.710937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21CBD-7323-418D-9105-A58F6E2652CE}">
  <sheetPr>
    <pageSetUpPr fitToPage="1"/>
  </sheetPr>
  <dimension ref="A1:ZZ76"/>
  <sheetViews>
    <sheetView showGridLines="0" tabSelected="1"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18" sqref="I18"/>
    </sheetView>
  </sheetViews>
  <sheetFormatPr baseColWidth="10" defaultColWidth="10.7109375" defaultRowHeight="15" x14ac:dyDescent="0.25"/>
  <cols>
    <col min="1" max="1" width="11.42578125" customWidth="1"/>
    <col min="2" max="2" width="73.85546875" customWidth="1"/>
    <col min="3" max="3" width="5.7109375" customWidth="1"/>
    <col min="4" max="5" width="12.42578125" customWidth="1"/>
    <col min="6" max="6" width="14.140625" customWidth="1"/>
    <col min="7" max="7" width="10.7109375" customWidth="1"/>
    <col min="701" max="703" width="10.7109375" customWidth="1"/>
  </cols>
  <sheetData>
    <row r="1" spans="1:702" ht="86.45" customHeight="1" x14ac:dyDescent="0.25">
      <c r="A1" s="53"/>
      <c r="B1" s="54"/>
      <c r="C1" s="54"/>
      <c r="D1" s="54"/>
      <c r="E1" s="54"/>
      <c r="F1" s="55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ht="5.0999999999999996" customHeight="1" x14ac:dyDescent="0.25">
      <c r="A3" s="6"/>
      <c r="B3" s="7"/>
      <c r="C3" s="8"/>
      <c r="D3" s="8"/>
      <c r="E3" s="8"/>
      <c r="F3" s="9"/>
    </row>
    <row r="4" spans="1:702" x14ac:dyDescent="0.25">
      <c r="A4" s="10" t="s">
        <v>4</v>
      </c>
      <c r="B4" s="11" t="s">
        <v>5</v>
      </c>
      <c r="C4" s="12"/>
      <c r="D4" s="12"/>
      <c r="E4" s="12"/>
      <c r="F4" s="13"/>
      <c r="ZY4" t="s">
        <v>6</v>
      </c>
      <c r="ZZ4" s="14"/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12"/>
      <c r="F6" s="13"/>
      <c r="ZY6" t="s">
        <v>12</v>
      </c>
      <c r="ZZ6" s="14"/>
    </row>
    <row r="7" spans="1:702" x14ac:dyDescent="0.25">
      <c r="A7" s="19" t="s">
        <v>13</v>
      </c>
      <c r="B7" s="20" t="s">
        <v>14</v>
      </c>
      <c r="C7" s="21" t="s">
        <v>15</v>
      </c>
      <c r="D7" s="22"/>
      <c r="E7" s="42"/>
      <c r="F7" s="43">
        <f>ROUND(D7*E7,2)</f>
        <v>0</v>
      </c>
      <c r="ZY7" t="s">
        <v>16</v>
      </c>
      <c r="ZZ7" s="14" t="s">
        <v>17</v>
      </c>
    </row>
    <row r="8" spans="1:702" ht="5.0999999999999996" customHeight="1" x14ac:dyDescent="0.25">
      <c r="A8" s="24"/>
      <c r="B8" s="25"/>
      <c r="C8" s="12"/>
      <c r="D8" s="12"/>
      <c r="E8" s="44"/>
      <c r="F8" s="45"/>
    </row>
    <row r="9" spans="1:702" x14ac:dyDescent="0.25">
      <c r="A9" s="26"/>
      <c r="B9" s="27" t="s">
        <v>18</v>
      </c>
      <c r="C9" s="12"/>
      <c r="D9" s="12"/>
      <c r="E9" s="44"/>
      <c r="F9" s="46">
        <f>SUBTOTAL(109,F6:F8)</f>
        <v>0</v>
      </c>
      <c r="G9" s="28"/>
      <c r="ZY9" t="s">
        <v>19</v>
      </c>
    </row>
    <row r="10" spans="1:702" ht="5.0999999999999996" customHeight="1" x14ac:dyDescent="0.25">
      <c r="A10" s="29"/>
      <c r="B10" s="30"/>
      <c r="C10" s="12"/>
      <c r="D10" s="12"/>
      <c r="E10" s="44"/>
      <c r="F10" s="47"/>
    </row>
    <row r="11" spans="1:702" x14ac:dyDescent="0.25">
      <c r="A11" s="15" t="s">
        <v>20</v>
      </c>
      <c r="B11" s="16" t="s">
        <v>21</v>
      </c>
      <c r="C11" s="12"/>
      <c r="D11" s="12"/>
      <c r="E11" s="44"/>
      <c r="F11" s="48"/>
      <c r="ZY11" t="s">
        <v>22</v>
      </c>
      <c r="ZZ11" s="14"/>
    </row>
    <row r="12" spans="1:702" x14ac:dyDescent="0.25">
      <c r="A12" s="17" t="s">
        <v>23</v>
      </c>
      <c r="B12" s="18" t="s">
        <v>24</v>
      </c>
      <c r="C12" s="12"/>
      <c r="D12" s="12"/>
      <c r="E12" s="44"/>
      <c r="F12" s="48"/>
      <c r="ZY12" t="s">
        <v>25</v>
      </c>
      <c r="ZZ12" s="14"/>
    </row>
    <row r="13" spans="1:702" x14ac:dyDescent="0.25">
      <c r="A13" s="19" t="s">
        <v>26</v>
      </c>
      <c r="B13" s="20" t="s">
        <v>27</v>
      </c>
      <c r="C13" s="21" t="s">
        <v>28</v>
      </c>
      <c r="D13" s="23"/>
      <c r="E13" s="42"/>
      <c r="F13" s="43">
        <f>ROUND(D13*E13,2)</f>
        <v>0</v>
      </c>
      <c r="ZY13" t="s">
        <v>29</v>
      </c>
      <c r="ZZ13" s="14" t="s">
        <v>30</v>
      </c>
    </row>
    <row r="14" spans="1:702" ht="5.0999999999999996" customHeight="1" x14ac:dyDescent="0.25">
      <c r="A14" s="24"/>
      <c r="B14" s="25"/>
      <c r="C14" s="12"/>
      <c r="D14" s="12"/>
      <c r="E14" s="44"/>
      <c r="F14" s="45"/>
    </row>
    <row r="15" spans="1:702" x14ac:dyDescent="0.25">
      <c r="A15" s="26"/>
      <c r="B15" s="27" t="s">
        <v>31</v>
      </c>
      <c r="C15" s="12"/>
      <c r="D15" s="12"/>
      <c r="E15" s="44"/>
      <c r="F15" s="46">
        <f>SUBTOTAL(109,F12:F14)</f>
        <v>0</v>
      </c>
      <c r="G15" s="28"/>
      <c r="ZY15" t="s">
        <v>32</v>
      </c>
    </row>
    <row r="16" spans="1:702" ht="5.0999999999999996" customHeight="1" x14ac:dyDescent="0.25">
      <c r="A16" s="29"/>
      <c r="B16" s="30"/>
      <c r="C16" s="12"/>
      <c r="D16" s="12"/>
      <c r="E16" s="44"/>
      <c r="F16" s="47"/>
    </row>
    <row r="17" spans="1:702" x14ac:dyDescent="0.25">
      <c r="A17" s="15" t="s">
        <v>33</v>
      </c>
      <c r="B17" s="16" t="s">
        <v>34</v>
      </c>
      <c r="C17" s="12"/>
      <c r="D17" s="12"/>
      <c r="E17" s="44"/>
      <c r="F17" s="48"/>
      <c r="ZY17" t="s">
        <v>35</v>
      </c>
      <c r="ZZ17" s="14"/>
    </row>
    <row r="18" spans="1:702" x14ac:dyDescent="0.25">
      <c r="A18" s="31" t="s">
        <v>36</v>
      </c>
      <c r="B18" s="32" t="s">
        <v>37</v>
      </c>
      <c r="C18" s="21" t="s">
        <v>38</v>
      </c>
      <c r="D18" s="22"/>
      <c r="E18" s="42"/>
      <c r="F18" s="43">
        <f>ROUND(D18*E18,2)</f>
        <v>0</v>
      </c>
      <c r="ZY18" t="s">
        <v>39</v>
      </c>
      <c r="ZZ18" s="14" t="s">
        <v>40</v>
      </c>
    </row>
    <row r="19" spans="1:702" ht="5.0999999999999996" customHeight="1" x14ac:dyDescent="0.25">
      <c r="A19" s="24"/>
      <c r="B19" s="25"/>
      <c r="C19" s="12"/>
      <c r="D19" s="12"/>
      <c r="E19" s="44"/>
      <c r="F19" s="45"/>
    </row>
    <row r="20" spans="1:702" x14ac:dyDescent="0.25">
      <c r="A20" s="26"/>
      <c r="B20" s="27" t="s">
        <v>41</v>
      </c>
      <c r="C20" s="12"/>
      <c r="D20" s="12"/>
      <c r="E20" s="44"/>
      <c r="F20" s="46">
        <f>SUBTOTAL(109,F18:F19)</f>
        <v>0</v>
      </c>
      <c r="G20" s="28"/>
      <c r="ZY20" t="s">
        <v>42</v>
      </c>
    </row>
    <row r="21" spans="1:702" ht="5.0999999999999996" customHeight="1" x14ac:dyDescent="0.25">
      <c r="A21" s="29"/>
      <c r="B21" s="30"/>
      <c r="C21" s="12"/>
      <c r="D21" s="12"/>
      <c r="E21" s="44"/>
      <c r="F21" s="47"/>
    </row>
    <row r="22" spans="1:702" x14ac:dyDescent="0.25">
      <c r="A22" s="15" t="s">
        <v>43</v>
      </c>
      <c r="B22" s="16" t="s">
        <v>44</v>
      </c>
      <c r="C22" s="12"/>
      <c r="D22" s="12"/>
      <c r="E22" s="44"/>
      <c r="F22" s="48"/>
      <c r="ZY22" t="s">
        <v>45</v>
      </c>
      <c r="ZZ22" s="14"/>
    </row>
    <row r="23" spans="1:702" x14ac:dyDescent="0.25">
      <c r="A23" s="31" t="s">
        <v>46</v>
      </c>
      <c r="B23" s="32" t="s">
        <v>47</v>
      </c>
      <c r="C23" s="21" t="s">
        <v>48</v>
      </c>
      <c r="D23" s="22"/>
      <c r="E23" s="42"/>
      <c r="F23" s="43">
        <f>ROUND(D23*E23,2)</f>
        <v>0</v>
      </c>
      <c r="ZY23" t="s">
        <v>49</v>
      </c>
      <c r="ZZ23" s="14" t="s">
        <v>50</v>
      </c>
    </row>
    <row r="24" spans="1:702" ht="5.0999999999999996" customHeight="1" x14ac:dyDescent="0.25">
      <c r="A24" s="24"/>
      <c r="B24" s="25"/>
      <c r="C24" s="12"/>
      <c r="D24" s="12"/>
      <c r="E24" s="44"/>
      <c r="F24" s="45"/>
    </row>
    <row r="25" spans="1:702" x14ac:dyDescent="0.25">
      <c r="A25" s="26"/>
      <c r="B25" s="27" t="s">
        <v>51</v>
      </c>
      <c r="C25" s="12"/>
      <c r="D25" s="12"/>
      <c r="E25" s="44"/>
      <c r="F25" s="46">
        <f>SUBTOTAL(109,F23:F24)</f>
        <v>0</v>
      </c>
      <c r="G25" s="28"/>
      <c r="ZY25" t="s">
        <v>52</v>
      </c>
    </row>
    <row r="26" spans="1:702" ht="5.0999999999999996" customHeight="1" x14ac:dyDescent="0.25">
      <c r="A26" s="29"/>
      <c r="B26" s="30"/>
      <c r="C26" s="12"/>
      <c r="D26" s="12"/>
      <c r="E26" s="44"/>
      <c r="F26" s="47"/>
    </row>
    <row r="27" spans="1:702" x14ac:dyDescent="0.25">
      <c r="A27" s="15" t="s">
        <v>53</v>
      </c>
      <c r="B27" s="16" t="s">
        <v>54</v>
      </c>
      <c r="C27" s="12"/>
      <c r="D27" s="12"/>
      <c r="E27" s="44"/>
      <c r="F27" s="48"/>
      <c r="ZY27" t="s">
        <v>55</v>
      </c>
      <c r="ZZ27" s="14"/>
    </row>
    <row r="28" spans="1:702" x14ac:dyDescent="0.25">
      <c r="A28" s="17" t="s">
        <v>56</v>
      </c>
      <c r="B28" s="18" t="s">
        <v>57</v>
      </c>
      <c r="C28" s="12"/>
      <c r="D28" s="12"/>
      <c r="E28" s="44"/>
      <c r="F28" s="48"/>
      <c r="ZY28" t="s">
        <v>58</v>
      </c>
      <c r="ZZ28" s="14"/>
    </row>
    <row r="29" spans="1:702" x14ac:dyDescent="0.25">
      <c r="A29" s="19" t="s">
        <v>59</v>
      </c>
      <c r="B29" s="20" t="s">
        <v>60</v>
      </c>
      <c r="C29" s="21" t="s">
        <v>61</v>
      </c>
      <c r="D29" s="23"/>
      <c r="E29" s="42"/>
      <c r="F29" s="43">
        <f>ROUND(D29*E29,2)</f>
        <v>0</v>
      </c>
      <c r="ZY29" t="s">
        <v>62</v>
      </c>
      <c r="ZZ29" s="14" t="s">
        <v>63</v>
      </c>
    </row>
    <row r="30" spans="1:702" x14ac:dyDescent="0.25">
      <c r="A30" s="33" t="s">
        <v>64</v>
      </c>
      <c r="B30" s="34" t="s">
        <v>65</v>
      </c>
      <c r="C30" s="12"/>
      <c r="D30" s="12"/>
      <c r="E30" s="44"/>
      <c r="F30" s="48"/>
      <c r="ZY30" t="s">
        <v>66</v>
      </c>
      <c r="ZZ30" s="14"/>
    </row>
    <row r="31" spans="1:702" x14ac:dyDescent="0.25">
      <c r="A31" s="19" t="s">
        <v>67</v>
      </c>
      <c r="B31" s="20" t="s">
        <v>68</v>
      </c>
      <c r="C31" s="21" t="s">
        <v>69</v>
      </c>
      <c r="D31" s="23"/>
      <c r="E31" s="42"/>
      <c r="F31" s="43">
        <f>ROUND(D31*E31,2)</f>
        <v>0</v>
      </c>
      <c r="ZY31" t="s">
        <v>70</v>
      </c>
      <c r="ZZ31" s="14" t="s">
        <v>71</v>
      </c>
    </row>
    <row r="32" spans="1:702" x14ac:dyDescent="0.25">
      <c r="A32" s="33" t="s">
        <v>72</v>
      </c>
      <c r="B32" s="34" t="s">
        <v>73</v>
      </c>
      <c r="C32" s="12"/>
      <c r="D32" s="12"/>
      <c r="E32" s="44"/>
      <c r="F32" s="48"/>
      <c r="ZY32" t="s">
        <v>74</v>
      </c>
      <c r="ZZ32" s="14"/>
    </row>
    <row r="33" spans="1:702" x14ac:dyDescent="0.25">
      <c r="A33" s="19" t="s">
        <v>75</v>
      </c>
      <c r="B33" s="20" t="s">
        <v>76</v>
      </c>
      <c r="C33" s="21" t="s">
        <v>77</v>
      </c>
      <c r="D33" s="22"/>
      <c r="E33" s="42"/>
      <c r="F33" s="43">
        <f>ROUND(D33*E33,2)</f>
        <v>0</v>
      </c>
      <c r="ZY33" t="s">
        <v>78</v>
      </c>
      <c r="ZZ33" s="14" t="s">
        <v>79</v>
      </c>
    </row>
    <row r="34" spans="1:702" x14ac:dyDescent="0.25">
      <c r="A34" s="33" t="s">
        <v>80</v>
      </c>
      <c r="B34" s="34" t="s">
        <v>81</v>
      </c>
      <c r="C34" s="12"/>
      <c r="D34" s="12"/>
      <c r="E34" s="44"/>
      <c r="F34" s="48"/>
      <c r="ZY34" t="s">
        <v>82</v>
      </c>
      <c r="ZZ34" s="14"/>
    </row>
    <row r="35" spans="1:702" x14ac:dyDescent="0.25">
      <c r="A35" s="19" t="s">
        <v>83</v>
      </c>
      <c r="B35" s="20" t="s">
        <v>84</v>
      </c>
      <c r="C35" s="21" t="s">
        <v>85</v>
      </c>
      <c r="D35" s="23"/>
      <c r="E35" s="42"/>
      <c r="F35" s="43">
        <f>ROUND(D35*E35,2)</f>
        <v>0</v>
      </c>
      <c r="ZY35" t="s">
        <v>86</v>
      </c>
      <c r="ZZ35" s="14" t="s">
        <v>87</v>
      </c>
    </row>
    <row r="36" spans="1:702" x14ac:dyDescent="0.25">
      <c r="A36" s="33" t="s">
        <v>88</v>
      </c>
      <c r="B36" s="34" t="s">
        <v>89</v>
      </c>
      <c r="C36" s="12"/>
      <c r="D36" s="12"/>
      <c r="E36" s="44"/>
      <c r="F36" s="48"/>
      <c r="ZY36" t="s">
        <v>90</v>
      </c>
      <c r="ZZ36" s="14"/>
    </row>
    <row r="37" spans="1:702" x14ac:dyDescent="0.25">
      <c r="A37" s="19" t="s">
        <v>91</v>
      </c>
      <c r="B37" s="20" t="s">
        <v>197</v>
      </c>
      <c r="C37" s="21" t="s">
        <v>92</v>
      </c>
      <c r="D37" s="22"/>
      <c r="E37" s="42"/>
      <c r="F37" s="43">
        <f>ROUND(D37*E37,2)</f>
        <v>0</v>
      </c>
      <c r="ZY37" t="s">
        <v>93</v>
      </c>
      <c r="ZZ37" s="14" t="s">
        <v>94</v>
      </c>
    </row>
    <row r="38" spans="1:702" ht="5.0999999999999996" customHeight="1" x14ac:dyDescent="0.25">
      <c r="A38" s="24"/>
      <c r="B38" s="25"/>
      <c r="C38" s="12"/>
      <c r="D38" s="12"/>
      <c r="E38" s="44"/>
      <c r="F38" s="45"/>
    </row>
    <row r="39" spans="1:702" x14ac:dyDescent="0.25">
      <c r="A39" s="26"/>
      <c r="B39" s="27" t="s">
        <v>95</v>
      </c>
      <c r="C39" s="12"/>
      <c r="D39" s="12"/>
      <c r="E39" s="44"/>
      <c r="F39" s="46">
        <f>SUBTOTAL(109,F28:F38)</f>
        <v>0</v>
      </c>
      <c r="G39" s="28"/>
      <c r="ZY39" t="s">
        <v>96</v>
      </c>
    </row>
    <row r="40" spans="1:702" ht="5.0999999999999996" customHeight="1" x14ac:dyDescent="0.25">
      <c r="A40" s="29"/>
      <c r="B40" s="30"/>
      <c r="C40" s="12"/>
      <c r="D40" s="12"/>
      <c r="E40" s="44"/>
      <c r="F40" s="47"/>
    </row>
    <row r="41" spans="1:702" x14ac:dyDescent="0.25">
      <c r="A41" s="15" t="s">
        <v>97</v>
      </c>
      <c r="B41" s="16" t="s">
        <v>98</v>
      </c>
      <c r="C41" s="12"/>
      <c r="D41" s="12"/>
      <c r="E41" s="44"/>
      <c r="F41" s="48"/>
      <c r="ZY41" t="s">
        <v>99</v>
      </c>
      <c r="ZZ41" s="14"/>
    </row>
    <row r="42" spans="1:702" x14ac:dyDescent="0.25">
      <c r="A42" s="17" t="s">
        <v>100</v>
      </c>
      <c r="B42" s="18" t="s">
        <v>101</v>
      </c>
      <c r="C42" s="12"/>
      <c r="D42" s="12"/>
      <c r="E42" s="44"/>
      <c r="F42" s="48"/>
      <c r="ZY42" t="s">
        <v>102</v>
      </c>
      <c r="ZZ42" s="14"/>
    </row>
    <row r="43" spans="1:702" x14ac:dyDescent="0.25">
      <c r="A43" s="19" t="s">
        <v>103</v>
      </c>
      <c r="B43" s="20" t="s">
        <v>104</v>
      </c>
      <c r="C43" s="21" t="s">
        <v>105</v>
      </c>
      <c r="D43" s="23"/>
      <c r="E43" s="42"/>
      <c r="F43" s="43">
        <f>ROUND(D43*E43,2)</f>
        <v>0</v>
      </c>
      <c r="ZY43" t="s">
        <v>106</v>
      </c>
      <c r="ZZ43" s="14" t="s">
        <v>107</v>
      </c>
    </row>
    <row r="44" spans="1:702" x14ac:dyDescent="0.25">
      <c r="A44" s="33" t="s">
        <v>108</v>
      </c>
      <c r="B44" s="34" t="s">
        <v>109</v>
      </c>
      <c r="C44" s="12"/>
      <c r="D44" s="12"/>
      <c r="E44" s="44"/>
      <c r="F44" s="48"/>
      <c r="ZY44" t="s">
        <v>110</v>
      </c>
      <c r="ZZ44" s="14"/>
    </row>
    <row r="45" spans="1:702" x14ac:dyDescent="0.25">
      <c r="A45" s="19" t="s">
        <v>111</v>
      </c>
      <c r="B45" s="20" t="s">
        <v>112</v>
      </c>
      <c r="C45" s="21" t="s">
        <v>113</v>
      </c>
      <c r="D45" s="23"/>
      <c r="E45" s="42"/>
      <c r="F45" s="43">
        <f>ROUND(D45*E45,2)</f>
        <v>0</v>
      </c>
      <c r="ZY45" t="s">
        <v>114</v>
      </c>
      <c r="ZZ45" s="14" t="s">
        <v>115</v>
      </c>
    </row>
    <row r="46" spans="1:702" x14ac:dyDescent="0.25">
      <c r="A46" s="33" t="s">
        <v>116</v>
      </c>
      <c r="B46" s="34" t="s">
        <v>117</v>
      </c>
      <c r="C46" s="12"/>
      <c r="D46" s="12"/>
      <c r="E46" s="44"/>
      <c r="F46" s="48"/>
      <c r="ZY46" t="s">
        <v>118</v>
      </c>
      <c r="ZZ46" s="14"/>
    </row>
    <row r="47" spans="1:702" x14ac:dyDescent="0.25">
      <c r="A47" s="19" t="s">
        <v>119</v>
      </c>
      <c r="B47" s="20" t="s">
        <v>120</v>
      </c>
      <c r="C47" s="21" t="s">
        <v>121</v>
      </c>
      <c r="D47" s="35"/>
      <c r="E47" s="42"/>
      <c r="F47" s="43">
        <f>ROUND(D47*E47,2)</f>
        <v>0</v>
      </c>
      <c r="ZY47" t="s">
        <v>122</v>
      </c>
      <c r="ZZ47" s="14" t="s">
        <v>123</v>
      </c>
    </row>
    <row r="48" spans="1:702" x14ac:dyDescent="0.25">
      <c r="A48" s="33" t="s">
        <v>124</v>
      </c>
      <c r="B48" s="34" t="s">
        <v>125</v>
      </c>
      <c r="C48" s="12"/>
      <c r="D48" s="12"/>
      <c r="E48" s="44"/>
      <c r="F48" s="48"/>
      <c r="ZY48" t="s">
        <v>126</v>
      </c>
      <c r="ZZ48" s="14"/>
    </row>
    <row r="49" spans="1:702" x14ac:dyDescent="0.25">
      <c r="A49" s="19" t="s">
        <v>127</v>
      </c>
      <c r="B49" s="20" t="s">
        <v>128</v>
      </c>
      <c r="C49" s="21" t="s">
        <v>129</v>
      </c>
      <c r="D49" s="22"/>
      <c r="E49" s="42"/>
      <c r="F49" s="43">
        <f>ROUND(D49*E49,2)</f>
        <v>0</v>
      </c>
      <c r="ZY49" t="s">
        <v>130</v>
      </c>
      <c r="ZZ49" s="14" t="s">
        <v>131</v>
      </c>
    </row>
    <row r="50" spans="1:702" x14ac:dyDescent="0.25">
      <c r="A50" s="33" t="s">
        <v>132</v>
      </c>
      <c r="B50" s="34" t="s">
        <v>133</v>
      </c>
      <c r="C50" s="12"/>
      <c r="D50" s="12"/>
      <c r="E50" s="44"/>
      <c r="F50" s="48"/>
      <c r="ZY50" t="s">
        <v>134</v>
      </c>
      <c r="ZZ50" s="14"/>
    </row>
    <row r="51" spans="1:702" x14ac:dyDescent="0.25">
      <c r="A51" s="19" t="s">
        <v>135</v>
      </c>
      <c r="B51" s="20" t="s">
        <v>136</v>
      </c>
      <c r="C51" s="21" t="s">
        <v>137</v>
      </c>
      <c r="D51" s="23"/>
      <c r="E51" s="42"/>
      <c r="F51" s="43">
        <f>ROUND(D51*E51,2)</f>
        <v>0</v>
      </c>
      <c r="ZY51" t="s">
        <v>138</v>
      </c>
      <c r="ZZ51" s="14" t="s">
        <v>139</v>
      </c>
    </row>
    <row r="52" spans="1:702" x14ac:dyDescent="0.25">
      <c r="A52" s="33" t="s">
        <v>140</v>
      </c>
      <c r="B52" s="34" t="s">
        <v>141</v>
      </c>
      <c r="C52" s="12"/>
      <c r="D52" s="12"/>
      <c r="E52" s="44"/>
      <c r="F52" s="48"/>
      <c r="ZY52" t="s">
        <v>142</v>
      </c>
      <c r="ZZ52" s="14"/>
    </row>
    <row r="53" spans="1:702" x14ac:dyDescent="0.25">
      <c r="A53" s="19" t="s">
        <v>143</v>
      </c>
      <c r="B53" s="20" t="s">
        <v>144</v>
      </c>
      <c r="C53" s="21" t="s">
        <v>145</v>
      </c>
      <c r="D53" s="23"/>
      <c r="E53" s="42"/>
      <c r="F53" s="43">
        <f>ROUND(D53*E53,2)</f>
        <v>0</v>
      </c>
      <c r="ZY53" t="s">
        <v>146</v>
      </c>
      <c r="ZZ53" s="14" t="s">
        <v>147</v>
      </c>
    </row>
    <row r="54" spans="1:702" x14ac:dyDescent="0.25">
      <c r="A54" s="33" t="s">
        <v>148</v>
      </c>
      <c r="B54" s="34" t="s">
        <v>149</v>
      </c>
      <c r="C54" s="12"/>
      <c r="D54" s="12"/>
      <c r="E54" s="44"/>
      <c r="F54" s="48"/>
      <c r="ZY54" t="s">
        <v>150</v>
      </c>
      <c r="ZZ54" s="14"/>
    </row>
    <row r="55" spans="1:702" x14ac:dyDescent="0.25">
      <c r="A55" s="19" t="s">
        <v>151</v>
      </c>
      <c r="B55" s="20" t="s">
        <v>152</v>
      </c>
      <c r="C55" s="21" t="s">
        <v>153</v>
      </c>
      <c r="D55" s="23"/>
      <c r="E55" s="42"/>
      <c r="F55" s="43">
        <f>ROUND(D55*E55,2)</f>
        <v>0</v>
      </c>
      <c r="ZY55" t="s">
        <v>154</v>
      </c>
      <c r="ZZ55" s="14" t="s">
        <v>155</v>
      </c>
    </row>
    <row r="56" spans="1:702" x14ac:dyDescent="0.25">
      <c r="A56" s="19" t="s">
        <v>156</v>
      </c>
      <c r="B56" s="20" t="s">
        <v>157</v>
      </c>
      <c r="C56" s="21" t="s">
        <v>158</v>
      </c>
      <c r="D56" s="23"/>
      <c r="E56" s="42"/>
      <c r="F56" s="43">
        <f>ROUND(D56*E56,2)</f>
        <v>0</v>
      </c>
      <c r="ZY56" t="s">
        <v>159</v>
      </c>
      <c r="ZZ56" s="14" t="s">
        <v>160</v>
      </c>
    </row>
    <row r="57" spans="1:702" ht="5.0999999999999996" customHeight="1" x14ac:dyDescent="0.25">
      <c r="A57" s="24"/>
      <c r="B57" s="25"/>
      <c r="C57" s="12"/>
      <c r="D57" s="12"/>
      <c r="E57" s="44"/>
      <c r="F57" s="45"/>
    </row>
    <row r="58" spans="1:702" x14ac:dyDescent="0.25">
      <c r="A58" s="26"/>
      <c r="B58" s="27" t="s">
        <v>161</v>
      </c>
      <c r="C58" s="12"/>
      <c r="D58" s="12"/>
      <c r="E58" s="44"/>
      <c r="F58" s="46">
        <f>SUBTOTAL(109,F42:F57)</f>
        <v>0</v>
      </c>
      <c r="G58" s="28"/>
      <c r="ZY58" t="s">
        <v>162</v>
      </c>
    </row>
    <row r="59" spans="1:702" ht="5.0999999999999996" customHeight="1" x14ac:dyDescent="0.25">
      <c r="A59" s="29"/>
      <c r="B59" s="30"/>
      <c r="C59" s="12"/>
      <c r="D59" s="12"/>
      <c r="E59" s="44"/>
      <c r="F59" s="47"/>
    </row>
    <row r="60" spans="1:702" x14ac:dyDescent="0.25">
      <c r="A60" s="15" t="s">
        <v>163</v>
      </c>
      <c r="B60" s="16" t="s">
        <v>164</v>
      </c>
      <c r="C60" s="12"/>
      <c r="D60" s="12"/>
      <c r="E60" s="44"/>
      <c r="F60" s="48"/>
      <c r="ZY60" t="s">
        <v>165</v>
      </c>
      <c r="ZZ60" s="14"/>
    </row>
    <row r="61" spans="1:702" x14ac:dyDescent="0.25">
      <c r="A61" s="17" t="s">
        <v>166</v>
      </c>
      <c r="B61" s="18" t="s">
        <v>167</v>
      </c>
      <c r="C61" s="12"/>
      <c r="D61" s="12"/>
      <c r="E61" s="44"/>
      <c r="F61" s="48"/>
      <c r="ZY61" t="s">
        <v>168</v>
      </c>
      <c r="ZZ61" s="14"/>
    </row>
    <row r="62" spans="1:702" x14ac:dyDescent="0.25">
      <c r="A62" s="19" t="s">
        <v>169</v>
      </c>
      <c r="B62" s="20" t="s">
        <v>170</v>
      </c>
      <c r="C62" s="21" t="s">
        <v>171</v>
      </c>
      <c r="D62" s="35"/>
      <c r="E62" s="42"/>
      <c r="F62" s="43">
        <f>ROUND(D62*E62,2)</f>
        <v>0</v>
      </c>
      <c r="ZY62" t="s">
        <v>172</v>
      </c>
      <c r="ZZ62" s="14" t="s">
        <v>173</v>
      </c>
    </row>
    <row r="63" spans="1:702" x14ac:dyDescent="0.25">
      <c r="A63" s="33" t="s">
        <v>174</v>
      </c>
      <c r="B63" s="34" t="s">
        <v>175</v>
      </c>
      <c r="C63" s="12"/>
      <c r="D63" s="12"/>
      <c r="E63" s="44"/>
      <c r="F63" s="48"/>
      <c r="ZY63" t="s">
        <v>176</v>
      </c>
      <c r="ZZ63" s="14"/>
    </row>
    <row r="64" spans="1:702" x14ac:dyDescent="0.25">
      <c r="A64" s="19" t="s">
        <v>177</v>
      </c>
      <c r="B64" s="20" t="s">
        <v>178</v>
      </c>
      <c r="C64" s="21" t="s">
        <v>179</v>
      </c>
      <c r="D64" s="23"/>
      <c r="E64" s="42"/>
      <c r="F64" s="43">
        <f>ROUND(D64*E64,2)</f>
        <v>0</v>
      </c>
      <c r="ZY64" t="s">
        <v>180</v>
      </c>
      <c r="ZZ64" s="14" t="s">
        <v>181</v>
      </c>
    </row>
    <row r="65" spans="1:702" x14ac:dyDescent="0.25">
      <c r="A65" s="33" t="s">
        <v>182</v>
      </c>
      <c r="B65" s="34" t="s">
        <v>183</v>
      </c>
      <c r="C65" s="12"/>
      <c r="D65" s="12"/>
      <c r="E65" s="44"/>
      <c r="F65" s="48"/>
      <c r="ZY65" t="s">
        <v>184</v>
      </c>
      <c r="ZZ65" s="14"/>
    </row>
    <row r="66" spans="1:702" x14ac:dyDescent="0.25">
      <c r="A66" s="19" t="s">
        <v>185</v>
      </c>
      <c r="B66" s="20" t="s">
        <v>186</v>
      </c>
      <c r="C66" s="21" t="s">
        <v>187</v>
      </c>
      <c r="D66" s="22"/>
      <c r="E66" s="42"/>
      <c r="F66" s="43">
        <f>ROUND(D66*E66,2)</f>
        <v>0</v>
      </c>
      <c r="ZY66" t="s">
        <v>188</v>
      </c>
      <c r="ZZ66" s="14" t="s">
        <v>189</v>
      </c>
    </row>
    <row r="67" spans="1:702" ht="5.0999999999999996" customHeight="1" x14ac:dyDescent="0.25">
      <c r="A67" s="24"/>
      <c r="B67" s="25"/>
      <c r="C67" s="12"/>
      <c r="D67" s="12"/>
      <c r="E67" s="44"/>
      <c r="F67" s="45"/>
    </row>
    <row r="68" spans="1:702" x14ac:dyDescent="0.25">
      <c r="A68" s="26"/>
      <c r="B68" s="27" t="s">
        <v>190</v>
      </c>
      <c r="C68" s="12"/>
      <c r="D68" s="12"/>
      <c r="E68" s="44"/>
      <c r="F68" s="46">
        <f>SUBTOTAL(109,F61:F67)</f>
        <v>0</v>
      </c>
      <c r="G68" s="28"/>
      <c r="ZY68" t="s">
        <v>191</v>
      </c>
    </row>
    <row r="69" spans="1:702" ht="5.0999999999999996" customHeight="1" x14ac:dyDescent="0.25">
      <c r="A69" s="24"/>
      <c r="B69" s="25"/>
      <c r="C69" s="12"/>
      <c r="D69" s="12"/>
      <c r="E69" s="44"/>
      <c r="F69" s="47"/>
    </row>
    <row r="70" spans="1:702" ht="5.0999999999999996" customHeight="1" x14ac:dyDescent="0.25">
      <c r="A70" s="29"/>
      <c r="B70" s="36"/>
      <c r="C70" s="37"/>
      <c r="D70" s="37"/>
      <c r="E70" s="49"/>
      <c r="F70" s="45"/>
    </row>
    <row r="71" spans="1:702" ht="5.0999999999999996" customHeight="1" x14ac:dyDescent="0.25">
      <c r="A71" s="38"/>
      <c r="B71" s="38"/>
      <c r="C71" s="38"/>
      <c r="D71" s="38"/>
      <c r="E71" s="50"/>
      <c r="F71" s="50"/>
    </row>
    <row r="72" spans="1:702" x14ac:dyDescent="0.25">
      <c r="B72" s="39" t="s">
        <v>192</v>
      </c>
      <c r="E72" s="51"/>
      <c r="F72" s="52">
        <f>SUBTOTAL(109,F4:F70)</f>
        <v>0</v>
      </c>
      <c r="ZY72" t="s">
        <v>193</v>
      </c>
    </row>
    <row r="73" spans="1:702" x14ac:dyDescent="0.25">
      <c r="A73" s="41">
        <v>20</v>
      </c>
      <c r="B73" s="39" t="str">
        <f>CONCATENATE("Montant TVA (",A73,"%)")</f>
        <v>Montant TVA (20%)</v>
      </c>
      <c r="E73" s="51"/>
      <c r="F73" s="52">
        <f>(F72*A73)/100</f>
        <v>0</v>
      </c>
      <c r="ZY73" t="s">
        <v>194</v>
      </c>
    </row>
    <row r="74" spans="1:702" x14ac:dyDescent="0.25">
      <c r="B74" s="39" t="s">
        <v>195</v>
      </c>
      <c r="E74" s="51"/>
      <c r="F74" s="52">
        <f>F72+F73</f>
        <v>0</v>
      </c>
      <c r="ZY74" t="s">
        <v>196</v>
      </c>
    </row>
    <row r="75" spans="1:702" x14ac:dyDescent="0.25">
      <c r="E75" s="51"/>
      <c r="F75" s="52"/>
    </row>
    <row r="76" spans="1:702" x14ac:dyDescent="0.25">
      <c r="F76" s="40"/>
    </row>
  </sheetData>
  <mergeCells count="1">
    <mergeCell ref="A1:F1"/>
  </mergeCells>
  <printOptions horizontalCentered="1"/>
  <pageMargins left="0.08" right="0.08" top="0.06" bottom="0.06" header="0.76" footer="0.76"/>
  <pageSetup paperSize="9" scale="7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N°13 Page de garde</vt:lpstr>
      <vt:lpstr>Lot N°13 VOIRIES, RESEAUX DIVE</vt:lpstr>
      <vt:lpstr>'Lot N°13 VOIRIES, RESEAUX DIVE'!Impression_des_titres</vt:lpstr>
      <vt:lpstr>'Lot N°13 VOIRIES, RESEAUX DIVE'!Zone_d_impression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mehdi.abadli</dc:creator>
  <cp:lastModifiedBy>BTP INGENIERIE SOLUTIONS</cp:lastModifiedBy>
  <dcterms:created xsi:type="dcterms:W3CDTF">2025-02-07T13:19:12Z</dcterms:created>
  <dcterms:modified xsi:type="dcterms:W3CDTF">2025-02-14T15:29:26Z</dcterms:modified>
</cp:coreProperties>
</file>