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media/image1.bin" ContentType="image/png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T:\AFFAIRES ME2CO\DOSSIER EN COURS\EC23058-DIJON-Extension tribunal administratif\2-ME2CO\3-PRO-DCE\2-CCTP\ME2CO V4\"/>
    </mc:Choice>
  </mc:AlternateContent>
  <xr:revisionPtr revIDLastSave="0" documentId="13_ncr:1_{4C56035C-4B07-406F-8818-17597C265A5E}" xr6:coauthVersionLast="47" xr6:coauthVersionMax="47" xr10:uidLastSave="{00000000-0000-0000-0000-000000000000}"/>
  <bookViews>
    <workbookView xWindow="28680" yWindow="-120" windowWidth="25440" windowHeight="15270" activeTab="1" xr2:uid="{00000000-000D-0000-FFFF-FFFF00000000}"/>
  </bookViews>
  <sheets>
    <sheet name="Lot N°05 Page de garde" sheetId="1" r:id="rId1"/>
    <sheet name="Lot N°05 MENUISERIES EXTERIEUR" sheetId="2" r:id="rId2"/>
  </sheets>
  <definedNames>
    <definedName name="_xlnm.Print_Titles" localSheetId="1">'Lot N°05 MENUISERIES EXTERIEUR'!$1:$2</definedName>
    <definedName name="_xlnm.Print_Area" localSheetId="1">'Lot N°05 MENUISERIES EXTERIEUR'!$A$1:$F$83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2" l="1"/>
  <c r="F9" i="2"/>
  <c r="F12" i="2"/>
  <c r="F14" i="2"/>
  <c r="F18" i="2"/>
  <c r="F19" i="2"/>
  <c r="F20" i="2"/>
  <c r="F22" i="2"/>
  <c r="F24" i="2"/>
  <c r="F27" i="2"/>
  <c r="F29" i="2"/>
  <c r="F32" i="2"/>
  <c r="F33" i="2"/>
  <c r="F38" i="2"/>
  <c r="F39" i="2"/>
  <c r="F40" i="2"/>
  <c r="F42" i="2"/>
  <c r="F45" i="2"/>
  <c r="F47" i="2"/>
  <c r="F50" i="2"/>
  <c r="F51" i="2"/>
  <c r="F52" i="2"/>
  <c r="F54" i="2"/>
  <c r="F58" i="2"/>
  <c r="F59" i="2"/>
  <c r="F61" i="2"/>
  <c r="F63" i="2"/>
  <c r="F66" i="2"/>
  <c r="F69" i="2" s="1"/>
  <c r="F67" i="2"/>
  <c r="F73" i="2"/>
  <c r="F77" i="2" s="1"/>
  <c r="F75" i="2"/>
  <c r="B82" i="2"/>
  <c r="F35" i="2" l="1"/>
  <c r="F81" i="2" s="1"/>
  <c r="F82" i="2" l="1"/>
  <c r="F83" i="2" s="1"/>
</calcChain>
</file>

<file path=xl/sharedStrings.xml><?xml version="1.0" encoding="utf-8"?>
<sst xmlns="http://schemas.openxmlformats.org/spreadsheetml/2006/main" count="203" uniqueCount="203">
  <si>
    <t>U</t>
  </si>
  <si>
    <t>Quantité indicative</t>
  </si>
  <si>
    <t>Prix unitaire H.T. en €</t>
  </si>
  <si>
    <t>Total H.T. en €</t>
  </si>
  <si>
    <t>4</t>
  </si>
  <si>
    <t>Description et localisation des ouvrages</t>
  </si>
  <si>
    <t>CH3</t>
  </si>
  <si>
    <t>4.1</t>
  </si>
  <si>
    <t>ETUDES</t>
  </si>
  <si>
    <t>CH4</t>
  </si>
  <si>
    <t>4.1.1</t>
  </si>
  <si>
    <t>Dossier d'exécution</t>
  </si>
  <si>
    <t>CH5</t>
  </si>
  <si>
    <t xml:space="preserve">4.1.1 1 </t>
  </si>
  <si>
    <t>Études d'exécutions</t>
  </si>
  <si>
    <t>Ft</t>
  </si>
  <si>
    <t>ART</t>
  </si>
  <si>
    <t>017-G532</t>
  </si>
  <si>
    <t>Total ETUDES</t>
  </si>
  <si>
    <t>STOT</t>
  </si>
  <si>
    <t>4.2</t>
  </si>
  <si>
    <t>MOYEN PROPRE A L'ENTREPRISE</t>
  </si>
  <si>
    <t>CH4</t>
  </si>
  <si>
    <t xml:space="preserve">4.2 1 </t>
  </si>
  <si>
    <t>Moyen de levage propre à l'entreprise</t>
  </si>
  <si>
    <t>ENS</t>
  </si>
  <si>
    <t>ART</t>
  </si>
  <si>
    <t>017-G533</t>
  </si>
  <si>
    <t>Total MOYEN PROPRE A L'ENTREPRISE</t>
  </si>
  <si>
    <t>STOT</t>
  </si>
  <si>
    <t>4.3</t>
  </si>
  <si>
    <t>MENUISERIES EXTERIEURES BOIS</t>
  </si>
  <si>
    <t>CH4</t>
  </si>
  <si>
    <t>4.3.1</t>
  </si>
  <si>
    <t>Rez de chaussée</t>
  </si>
  <si>
    <t>CH5</t>
  </si>
  <si>
    <t xml:space="preserve">4.3.1 1 </t>
  </si>
  <si>
    <t>MR-001 : Ensemble d'entrée de l'accueil :  2,85 x 3,20 m</t>
  </si>
  <si>
    <t>U</t>
  </si>
  <si>
    <t>ART</t>
  </si>
  <si>
    <t>001-Q132</t>
  </si>
  <si>
    <t xml:space="preserve">4.3.1 2 </t>
  </si>
  <si>
    <t>MEX-001 : Châssis 1,30 x 2,00 m - CF1H</t>
  </si>
  <si>
    <t>U</t>
  </si>
  <si>
    <t>ART</t>
  </si>
  <si>
    <t>017-G534</t>
  </si>
  <si>
    <t xml:space="preserve">4.3.1 3 </t>
  </si>
  <si>
    <t>MEX-001 : Châssis 1,30 x 2,00 m</t>
  </si>
  <si>
    <t>U</t>
  </si>
  <si>
    <t>ART</t>
  </si>
  <si>
    <t>001-Q138</t>
  </si>
  <si>
    <t>4.3.2</t>
  </si>
  <si>
    <t>Niveau R+1</t>
  </si>
  <si>
    <t>CH5</t>
  </si>
  <si>
    <t xml:space="preserve">4.3.2 1 </t>
  </si>
  <si>
    <t>MEX-101 : Fenêtres OF 1,20 x 1,90 m</t>
  </si>
  <si>
    <t>U</t>
  </si>
  <si>
    <t>ART</t>
  </si>
  <si>
    <t>001-Q163</t>
  </si>
  <si>
    <t>Total MENUISERIES EXTERIEURES BOIS</t>
  </si>
  <si>
    <t>STOT</t>
  </si>
  <si>
    <t>4.4</t>
  </si>
  <si>
    <t>PORTE COULISSANTE AUTOMATIQUE</t>
  </si>
  <si>
    <t>CH4</t>
  </si>
  <si>
    <t xml:space="preserve">4.4 1 </t>
  </si>
  <si>
    <t>SER-002 - Porte 2 vantaux coulissants + 2 vantaux fixes : 3,40 x 2,40 m</t>
  </si>
  <si>
    <t>U</t>
  </si>
  <si>
    <t>ART</t>
  </si>
  <si>
    <t>001-P533</t>
  </si>
  <si>
    <t>Total PORTE COULISSANTE AUTOMATIQUE</t>
  </si>
  <si>
    <t>STOT</t>
  </si>
  <si>
    <t>4.5</t>
  </si>
  <si>
    <t>MURS RIDEAUX ALUMINIUM</t>
  </si>
  <si>
    <t>CH4</t>
  </si>
  <si>
    <t xml:space="preserve">4.5 1 </t>
  </si>
  <si>
    <t>MR-003 - Dimension 3,10 x 5,00 m</t>
  </si>
  <si>
    <t>U</t>
  </si>
  <si>
    <t>ART</t>
  </si>
  <si>
    <t>001-K122</t>
  </si>
  <si>
    <t xml:space="preserve">4.5 2 </t>
  </si>
  <si>
    <t>MR-004 - Dimension 3,00 x 4,80 m</t>
  </si>
  <si>
    <t>U</t>
  </si>
  <si>
    <t>ART</t>
  </si>
  <si>
    <t>017-G536</t>
  </si>
  <si>
    <t>Total MURS RIDEAUX ALUMINIUM</t>
  </si>
  <si>
    <t>STOT</t>
  </si>
  <si>
    <t>4.6</t>
  </si>
  <si>
    <t>STORES INTERIEURS</t>
  </si>
  <si>
    <t>CH4</t>
  </si>
  <si>
    <t xml:space="preserve">4.6 1 </t>
  </si>
  <si>
    <t>Stores intérieurs motorisés : 1,30 x 2,00 m</t>
  </si>
  <si>
    <t>U</t>
  </si>
  <si>
    <t>ART</t>
  </si>
  <si>
    <t>017-E449</t>
  </si>
  <si>
    <t xml:space="preserve">4.6 2 </t>
  </si>
  <si>
    <t>Stores intérieurs motorisés : 1,20 x 1,90 m</t>
  </si>
  <si>
    <t>U</t>
  </si>
  <si>
    <t>ART</t>
  </si>
  <si>
    <t>017-G537</t>
  </si>
  <si>
    <t xml:space="preserve">4.6 3 </t>
  </si>
  <si>
    <t>Commande centralisée</t>
  </si>
  <si>
    <t>U</t>
  </si>
  <si>
    <t>ART</t>
  </si>
  <si>
    <t>000-W588</t>
  </si>
  <si>
    <t>Total STORES INTERIEURS</t>
  </si>
  <si>
    <t>STOT</t>
  </si>
  <si>
    <t>4.7</t>
  </si>
  <si>
    <t>PORTE METALLIQUE</t>
  </si>
  <si>
    <t>CH4</t>
  </si>
  <si>
    <t xml:space="preserve">4.7 1 </t>
  </si>
  <si>
    <t>SER-003 Porte pleine : 100 x 240 ht cm</t>
  </si>
  <si>
    <t>U</t>
  </si>
  <si>
    <t>ART</t>
  </si>
  <si>
    <t>002-H077</t>
  </si>
  <si>
    <t>Total PORTE METALLIQUE</t>
  </si>
  <si>
    <t>STOT</t>
  </si>
  <si>
    <t>4.8</t>
  </si>
  <si>
    <t>GARDE-CORPS</t>
  </si>
  <si>
    <t>CH4</t>
  </si>
  <si>
    <t xml:space="preserve">4.8 1 </t>
  </si>
  <si>
    <t>GC1 : Garde-corps à barreaudage verticaux</t>
  </si>
  <si>
    <t>ml</t>
  </si>
  <si>
    <t>ART</t>
  </si>
  <si>
    <t>001-M045</t>
  </si>
  <si>
    <t xml:space="preserve">4.8 2 </t>
  </si>
  <si>
    <t>GC2 : Garde-corps avec habillage tôle pleine</t>
  </si>
  <si>
    <t>ml</t>
  </si>
  <si>
    <t>ART</t>
  </si>
  <si>
    <t>017-G538</t>
  </si>
  <si>
    <t xml:space="preserve">4.8 3 </t>
  </si>
  <si>
    <t>GC3 : Garde-corps avec habillage tôle pleine</t>
  </si>
  <si>
    <t>ml</t>
  </si>
  <si>
    <t>ART</t>
  </si>
  <si>
    <t>017-G541</t>
  </si>
  <si>
    <t>Total GARDE-CORPS</t>
  </si>
  <si>
    <t>STOT</t>
  </si>
  <si>
    <t>4.9</t>
  </si>
  <si>
    <t>ECHELLES METALLIQUES</t>
  </si>
  <si>
    <t>CH4</t>
  </si>
  <si>
    <t>4.9.1</t>
  </si>
  <si>
    <t>Échelle / Échelon métallique fixe</t>
  </si>
  <si>
    <t>CH5</t>
  </si>
  <si>
    <t xml:space="preserve">4.9.1 1 </t>
  </si>
  <si>
    <t>Largeur : 0,40 m - Hauteur : 0,89 m</t>
  </si>
  <si>
    <t>U</t>
  </si>
  <si>
    <t>ART</t>
  </si>
  <si>
    <t>001-M043</t>
  </si>
  <si>
    <t xml:space="preserve">4.9.1 2 </t>
  </si>
  <si>
    <t>Largeur : 0,40 m - Hauteur : 1,02 m</t>
  </si>
  <si>
    <t>U</t>
  </si>
  <si>
    <t>ART</t>
  </si>
  <si>
    <t>017-G542</t>
  </si>
  <si>
    <t>4.9.2</t>
  </si>
  <si>
    <t>Échelle intérieure aluminium d'accès en toiture</t>
  </si>
  <si>
    <t>CH5</t>
  </si>
  <si>
    <t xml:space="preserve">4.9.2 1 </t>
  </si>
  <si>
    <t>Échelles d'accès toiture - Hauteur : 4,17 m</t>
  </si>
  <si>
    <t>U</t>
  </si>
  <si>
    <t>ART</t>
  </si>
  <si>
    <t>001-Q114</t>
  </si>
  <si>
    <t>Total ECHELLES METALLIQUES</t>
  </si>
  <si>
    <t>STOT</t>
  </si>
  <si>
    <t>4.10</t>
  </si>
  <si>
    <t>TRAPPE METALLIQUE</t>
  </si>
  <si>
    <t>CH4</t>
  </si>
  <si>
    <t xml:space="preserve">4.10 1 </t>
  </si>
  <si>
    <t>P-107 : Trappe 90 x 120 cm</t>
  </si>
  <si>
    <t>U</t>
  </si>
  <si>
    <t>ART</t>
  </si>
  <si>
    <t>000-M601</t>
  </si>
  <si>
    <t xml:space="preserve">4.10 2 </t>
  </si>
  <si>
    <t>Trappe d'entretien</t>
  </si>
  <si>
    <t>U</t>
  </si>
  <si>
    <t>ART</t>
  </si>
  <si>
    <t>017-G837</t>
  </si>
  <si>
    <t>Total TRAPPE METALLIQUE</t>
  </si>
  <si>
    <t>STOT</t>
  </si>
  <si>
    <t>4.11</t>
  </si>
  <si>
    <t>CLÔTURES</t>
  </si>
  <si>
    <t>CH4</t>
  </si>
  <si>
    <t>4.11.1</t>
  </si>
  <si>
    <t>Clôture métallique à barreaudage</t>
  </si>
  <si>
    <t>CH5</t>
  </si>
  <si>
    <t xml:space="preserve">4.11.1 1 </t>
  </si>
  <si>
    <t>Clôture métallique : Hauteur 1,80 m</t>
  </si>
  <si>
    <t>ml</t>
  </si>
  <si>
    <t>ART</t>
  </si>
  <si>
    <t>001-P545</t>
  </si>
  <si>
    <t>4.11.2</t>
  </si>
  <si>
    <t>Portillon</t>
  </si>
  <si>
    <t>CH5</t>
  </si>
  <si>
    <t xml:space="preserve">4.11.2 1 </t>
  </si>
  <si>
    <t>Portillon un vantail - Dimension : 1,00 x 1,80 m</t>
  </si>
  <si>
    <t>U</t>
  </si>
  <si>
    <t>ART</t>
  </si>
  <si>
    <t>001-K477</t>
  </si>
  <si>
    <t>Total CLÔTURES</t>
  </si>
  <si>
    <t>STOT</t>
  </si>
  <si>
    <t>TOTHT</t>
  </si>
  <si>
    <t>TVA</t>
  </si>
  <si>
    <t>Montant TTC</t>
  </si>
  <si>
    <t>TOTTTC</t>
  </si>
  <si>
    <t>Montant HT du Lot N°05 MEN. EXTERIEURES - SERRURERIE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</si>
</sst>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"/>
    <numFmt numFmtId="165" formatCode="#\ ##0;\-#,##0;"/>
    <numFmt numFmtId="166" formatCode="_-* #,##0.00\ [$€-40C]_-;\-* #,##0.00\ [$€-40C]_-;_-* &quot;-&quot;??\ [$€-40C]_-;_-@_-"/>
  </numFmts>
  <fonts count="21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0"/>
      <color rgb="FF000000"/>
      <name val="Arial"/>
      <family val="1"/>
    </font>
    <font>
      <sz val="11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i/>
      <sz val="10"/>
      <color rgb="FF000000"/>
      <name val="Arial"/>
      <family val="1"/>
    </font>
    <font>
      <sz val="9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8"/>
      <color rgb="FFFF0000"/>
      <name val="Arial"/>
      <family val="1"/>
    </font>
    <font>
      <b/>
      <sz val="8"/>
      <color rgb="FF000000"/>
      <name val="Arial Narrow"/>
      <family val="1"/>
    </font>
    <font>
      <i/>
      <sz val="8"/>
      <color rgb="FF000000"/>
      <name val="Arial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1"/>
      <color rgb="FFFFFFFF"/>
      <name val="Calibri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4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2" fillId="0" borderId="0" applyFill="0">
      <alignment horizontal="righ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7" fillId="0" borderId="0" applyFill="0">
      <alignment horizontal="left" vertical="top" wrapText="1"/>
    </xf>
  </cellStyleXfs>
  <cellXfs count="55">
    <xf numFmtId="0" fontId="0" fillId="0" borderId="0" xfId="0"/>
    <xf numFmtId="0" fontId="0" fillId="0" borderId="22" xfId="0" applyBorder="1" applyAlignment="1">
      <alignment horizontal="left" vertical="top" wrapText="1"/>
    </xf>
    <xf numFmtId="0" fontId="0" fillId="0" borderId="20" xfId="0" applyBorder="1" applyAlignment="1">
      <alignment horizontal="center" vertical="top" wrapText="1"/>
    </xf>
    <xf numFmtId="0" fontId="18" fillId="0" borderId="21" xfId="0" applyFont="1" applyBorder="1" applyAlignment="1">
      <alignment horizontal="left" vertical="top" wrapText="1"/>
    </xf>
    <xf numFmtId="0" fontId="18" fillId="0" borderId="21" xfId="0" applyFont="1" applyBorder="1" applyAlignment="1">
      <alignment horizontal="center" vertical="top" wrapText="1"/>
    </xf>
    <xf numFmtId="0" fontId="18" fillId="0" borderId="21" xfId="0" applyFont="1" applyBorder="1" applyAlignment="1">
      <alignment horizontal="righ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1" fillId="2" borderId="5" xfId="1" applyFill="1" applyBorder="1">
      <alignment horizontal="left" vertical="top" wrapText="1"/>
    </xf>
    <xf numFmtId="0" fontId="4" fillId="0" borderId="18" xfId="10" applyBorder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" fillId="2" borderId="16" xfId="1" applyFill="1" applyBorder="1">
      <alignment horizontal="left" vertical="top" wrapText="1"/>
    </xf>
    <xf numFmtId="0" fontId="4" fillId="0" borderId="17" xfId="14" applyBorder="1">
      <alignment horizontal="left" vertical="top" wrapText="1"/>
    </xf>
    <xf numFmtId="0" fontId="1" fillId="2" borderId="14" xfId="1" applyFill="1" applyBorder="1">
      <alignment horizontal="left" vertical="top" wrapText="1"/>
    </xf>
    <xf numFmtId="0" fontId="8" fillId="0" borderId="15" xfId="18" applyBorder="1">
      <alignment horizontal="left" vertical="top" wrapText="1"/>
    </xf>
    <xf numFmtId="0" fontId="1" fillId="0" borderId="9" xfId="1" applyBorder="1">
      <alignment horizontal="left" vertical="top" wrapText="1"/>
    </xf>
    <xf numFmtId="0" fontId="9" fillId="0" borderId="11" xfId="26" applyBorder="1">
      <alignment horizontal="left" vertical="top" wrapText="1"/>
    </xf>
    <xf numFmtId="0" fontId="0" fillId="0" borderId="8" xfId="0" applyBorder="1" applyAlignment="1" applyProtection="1">
      <alignment horizontal="left" vertical="top"/>
      <protection locked="0"/>
    </xf>
    <xf numFmtId="165" fontId="0" fillId="0" borderId="8" xfId="0" applyNumberFormat="1" applyBorder="1" applyAlignment="1" applyProtection="1">
      <alignment horizontal="center" vertical="top" wrapText="1"/>
      <protection locked="0"/>
    </xf>
    <xf numFmtId="164" fontId="0" fillId="0" borderId="8" xfId="0" applyNumberFormat="1" applyBorder="1" applyAlignment="1" applyProtection="1">
      <alignment horizontal="center" vertical="top" wrapText="1"/>
      <protection locked="0"/>
    </xf>
    <xf numFmtId="0" fontId="19" fillId="0" borderId="9" xfId="0" applyFont="1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1" fillId="0" borderId="9" xfId="17" applyFont="1" applyBorder="1" applyAlignment="1">
      <alignment horizontal="left" vertical="top" wrapText="1"/>
    </xf>
    <xf numFmtId="0" fontId="2" fillId="0" borderId="11" xfId="17" applyBorder="1">
      <alignment horizontal="right" vertical="top" wrapText="1"/>
    </xf>
    <xf numFmtId="0" fontId="0" fillId="0" borderId="10" xfId="0" applyBorder="1" applyAlignment="1">
      <alignment horizontal="left" vertical="top" wrapText="1"/>
    </xf>
    <xf numFmtId="0" fontId="19" fillId="0" borderId="5" xfId="0" applyFont="1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1" fillId="0" borderId="14" xfId="1" applyBorder="1">
      <alignment horizontal="left" vertical="top" wrapText="1"/>
    </xf>
    <xf numFmtId="0" fontId="9" fillId="0" borderId="15" xfId="26" applyBorder="1">
      <alignment horizontal="left" vertical="top" wrapText="1"/>
    </xf>
    <xf numFmtId="0" fontId="1" fillId="2" borderId="9" xfId="1" applyFill="1" applyBorder="1">
      <alignment horizontal="left" vertical="top" wrapText="1"/>
    </xf>
    <xf numFmtId="0" fontId="8" fillId="0" borderId="11" xfId="18" applyBorder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8" fillId="0" borderId="0" xfId="0" applyFont="1" applyAlignment="1">
      <alignment horizontal="left" vertical="top" wrapText="1"/>
    </xf>
    <xf numFmtId="164" fontId="18" fillId="0" borderId="0" xfId="0" applyNumberFormat="1" applyFont="1" applyAlignment="1">
      <alignment horizontal="right" vertical="top" wrapText="1"/>
    </xf>
    <xf numFmtId="165" fontId="20" fillId="2" borderId="0" xfId="0" applyNumberFormat="1" applyFont="1" applyFill="1" applyAlignment="1">
      <alignment horizontal="left" vertical="top" wrapText="1"/>
    </xf>
    <xf numFmtId="166" fontId="0" fillId="0" borderId="8" xfId="0" applyNumberFormat="1" applyBorder="1" applyAlignment="1">
      <alignment horizontal="left" vertical="top" wrapText="1"/>
    </xf>
    <xf numFmtId="166" fontId="0" fillId="0" borderId="13" xfId="0" applyNumberFormat="1" applyBorder="1" applyAlignment="1">
      <alignment horizontal="left" vertical="top" wrapText="1"/>
    </xf>
    <xf numFmtId="166" fontId="0" fillId="0" borderId="8" xfId="0" applyNumberFormat="1" applyBorder="1" applyAlignment="1" applyProtection="1">
      <alignment horizontal="center" vertical="top" wrapText="1"/>
      <protection locked="0"/>
    </xf>
    <xf numFmtId="166" fontId="0" fillId="0" borderId="13" xfId="0" applyNumberFormat="1" applyBorder="1" applyAlignment="1" applyProtection="1">
      <alignment horizontal="right" vertical="top" wrapText="1"/>
      <protection locked="0"/>
    </xf>
    <xf numFmtId="166" fontId="0" fillId="0" borderId="2" xfId="0" applyNumberFormat="1" applyBorder="1" applyAlignment="1">
      <alignment horizontal="left" vertical="top" wrapText="1"/>
    </xf>
    <xf numFmtId="166" fontId="0" fillId="0" borderId="12" xfId="0" applyNumberFormat="1" applyBorder="1" applyAlignment="1">
      <alignment horizontal="right" vertical="top" wrapText="1"/>
    </xf>
    <xf numFmtId="166" fontId="0" fillId="0" borderId="6" xfId="0" applyNumberFormat="1" applyBorder="1" applyAlignment="1">
      <alignment horizontal="left" vertical="top" wrapText="1"/>
    </xf>
    <xf numFmtId="166" fontId="0" fillId="0" borderId="4" xfId="0" applyNumberFormat="1" applyBorder="1" applyAlignment="1">
      <alignment horizontal="left" vertical="top" wrapText="1"/>
    </xf>
    <xf numFmtId="166" fontId="0" fillId="0" borderId="1" xfId="0" applyNumberFormat="1" applyBorder="1" applyAlignment="1">
      <alignment horizontal="left" vertical="top" wrapText="1"/>
    </xf>
    <xf numFmtId="166" fontId="0" fillId="0" borderId="0" xfId="0" applyNumberFormat="1"/>
    <xf numFmtId="166" fontId="18" fillId="0" borderId="0" xfId="0" applyNumberFormat="1" applyFont="1" applyAlignment="1">
      <alignment horizontal="right" vertical="top" wrapText="1"/>
    </xf>
    <xf numFmtId="0" fontId="0" fillId="0" borderId="22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bin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bin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2016000</xdr:colOff>
      <xdr:row>27</xdr:row>
      <xdr:rowOff>176674</xdr:rowOff>
    </xdr:from>
    <xdr:to>
      <xdr:col>0</xdr:col>
      <xdr:colOff>4464000</xdr:colOff>
      <xdr:row>49</xdr:row>
      <xdr:rowOff>0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016000" y="5320174"/>
          <a:ext cx="2448000" cy="401432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800" b="1" i="0">
              <a:solidFill>
                <a:srgbClr val="000000"/>
              </a:solidFill>
              <a:latin typeface="MS Reference Sans Serif"/>
            </a:rPr>
            <a:t>MAITRE D'OUVRAGE</a:t>
          </a: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Conseil d'état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1 place du Palais Royal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75100 PARIS Cedex 01</a:t>
          </a: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Email : michaelle.yung@conseil-etat.fr</a:t>
          </a: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r>
            <a:rPr lang="fr-FR" sz="800" b="1" i="0">
              <a:solidFill>
                <a:srgbClr val="000000"/>
              </a:solidFill>
              <a:latin typeface="MS Reference Sans Serif"/>
            </a:rPr>
            <a:t>Mandataire Architecte</a:t>
          </a: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Agence Béatrice MOUTON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13 rue Chapon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75003 PARIS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Tel : 0142786741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Email : beatrice-mouton@orange.fr</a:t>
          </a: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  <a:p>
          <a:pPr algn="ctr"/>
          <a:r>
            <a:rPr lang="fr-FR" sz="800" b="1" i="0">
              <a:solidFill>
                <a:srgbClr val="000000"/>
              </a:solidFill>
              <a:latin typeface="MS Reference Sans Serif"/>
            </a:rPr>
            <a:t>Bureau d'études TCE</a:t>
          </a: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ME2CO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208 rue des Cordiers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71000 MACON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Tel : 0385211161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Email : me2co@btp-ingenieriesolutions.com</a:t>
          </a: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  <a:p>
          <a:pPr algn="ctr"/>
          <a:r>
            <a:rPr lang="fr-FR" sz="800" b="1" i="0">
              <a:solidFill>
                <a:srgbClr val="000000"/>
              </a:solidFill>
              <a:latin typeface="MS Reference Sans Serif"/>
            </a:rPr>
            <a:t>Architecte d'exécution</a:t>
          </a: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Atelier CLEA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64 rue de Longvic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21000 DIJON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Tel : 0345623704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Email : anne.clerget@atelierclea.fr</a:t>
          </a:r>
        </a:p>
      </xdr:txBody>
    </xdr:sp>
    <xdr:clientData/>
  </xdr:twoCellAnchor>
  <xdr:twoCellAnchor editAs="absolute">
    <xdr:from>
      <xdr:col>0</xdr:col>
      <xdr:colOff>756000</xdr:colOff>
      <xdr:row>7</xdr:row>
      <xdr:rowOff>52970</xdr:rowOff>
    </xdr:from>
    <xdr:to>
      <xdr:col>0</xdr:col>
      <xdr:colOff>6012000</xdr:colOff>
      <xdr:row>16</xdr:row>
      <xdr:rowOff>95250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756000" y="1386470"/>
          <a:ext cx="5256000" cy="1756780"/>
        </a:xfrm>
        <a:prstGeom prst="rect">
          <a:avLst/>
        </a:prstGeom>
        <a:solidFill>
          <a:srgbClr val="C0C0C0"/>
        </a:solidFill>
        <a:ln w="6350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endParaRPr sz="2000" b="1">
            <a:solidFill>
              <a:srgbClr val="000000"/>
            </a:solidFill>
            <a:latin typeface="Arial Narrow"/>
          </a:endParaRPr>
        </a:p>
        <a:p>
          <a:pPr algn="ctr"/>
          <a:r>
            <a:rPr lang="fr-FR" sz="2400" b="1" i="0">
              <a:solidFill>
                <a:srgbClr val="000000"/>
              </a:solidFill>
              <a:latin typeface="Arial Narrow"/>
            </a:rPr>
            <a:t>Extension du tribunal administratif de Dijon</a:t>
          </a:r>
        </a:p>
        <a:p>
          <a:pPr algn="ctr"/>
          <a:endParaRPr sz="800">
            <a:solidFill>
              <a:srgbClr val="000000"/>
            </a:solidFill>
            <a:latin typeface="Arial Narrow"/>
          </a:endParaRPr>
        </a:p>
        <a:p>
          <a:pPr algn="ctr"/>
          <a:r>
            <a:rPr lang="fr-FR" sz="1600" b="0" i="0">
              <a:solidFill>
                <a:srgbClr val="000000"/>
              </a:solidFill>
              <a:latin typeface="Arial Narrow"/>
            </a:rPr>
            <a:t>20 et 22 rue d'Assas</a:t>
          </a:r>
        </a:p>
        <a:p>
          <a:pPr algn="ctr"/>
          <a:r>
            <a:rPr lang="fr-FR" sz="1600" b="0" i="0">
              <a:solidFill>
                <a:srgbClr val="000000"/>
              </a:solidFill>
              <a:latin typeface="Arial Narrow"/>
            </a:rPr>
            <a:t>21000 DIJON</a:t>
          </a:r>
        </a:p>
      </xdr:txBody>
    </xdr:sp>
    <xdr:clientData/>
  </xdr:twoCellAnchor>
  <xdr:twoCellAnchor editAs="absolute">
    <xdr:from>
      <xdr:col>0</xdr:col>
      <xdr:colOff>684000</xdr:colOff>
      <xdr:row>16</xdr:row>
      <xdr:rowOff>111861</xdr:rowOff>
    </xdr:from>
    <xdr:to>
      <xdr:col>0</xdr:col>
      <xdr:colOff>5940000</xdr:colOff>
      <xdr:row>24</xdr:row>
      <xdr:rowOff>183913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709357" y="3159861"/>
          <a:ext cx="5239565" cy="159605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1800" b="1" i="0">
              <a:solidFill>
                <a:srgbClr val="000000"/>
              </a:solidFill>
              <a:latin typeface="Arial Narrow"/>
            </a:rPr>
            <a:t>CAHIER DES CLAUSES TECHNIQUES PARTICULIERES</a:t>
          </a:r>
        </a:p>
        <a:p>
          <a:pPr algn="ctr"/>
          <a:endParaRPr sz="1800" b="1">
            <a:solidFill>
              <a:srgbClr val="000000"/>
            </a:solidFill>
            <a:latin typeface="Arial Narrow"/>
          </a:endParaRPr>
        </a:p>
        <a:p>
          <a:pPr algn="ctr"/>
          <a:r>
            <a:rPr lang="fr-FR" sz="1800" b="1" i="0">
              <a:solidFill>
                <a:srgbClr val="000000"/>
              </a:solidFill>
              <a:latin typeface="Arial Narrow"/>
            </a:rPr>
            <a:t>D.P.G.F. V4</a:t>
          </a:r>
        </a:p>
        <a:p>
          <a:pPr algn="ctr"/>
          <a:endParaRPr sz="2200">
            <a:solidFill>
              <a:srgbClr val="000000"/>
            </a:solidFill>
            <a:latin typeface="Arial Narrow"/>
          </a:endParaRPr>
        </a:p>
        <a:p>
          <a:pPr algn="ctr"/>
          <a:r>
            <a:rPr lang="fr-FR" sz="1800" b="1" i="1">
              <a:solidFill>
                <a:srgbClr val="000000"/>
              </a:solidFill>
              <a:latin typeface="Arial Narrow"/>
            </a:rPr>
            <a:t>Lot N°05 MENUISERIES EXTERIEURES - SERRURERIE</a:t>
          </a:r>
        </a:p>
      </xdr:txBody>
    </xdr:sp>
    <xdr:clientData/>
  </xdr:twoCellAnchor>
  <xdr:twoCellAnchor editAs="absolute">
    <xdr:from>
      <xdr:col>0</xdr:col>
      <xdr:colOff>4320000</xdr:colOff>
      <xdr:row>0</xdr:row>
      <xdr:rowOff>48365</xdr:rowOff>
    </xdr:from>
    <xdr:to>
      <xdr:col>0</xdr:col>
      <xdr:colOff>6624000</xdr:colOff>
      <xdr:row>4</xdr:row>
      <xdr:rowOff>11843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4320626" y="48365"/>
          <a:ext cx="2321530" cy="72547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208 rue des Cordiers 71000 MACON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0385211161 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Email : me2co@btp-ingenieriesolutions.com</a:t>
          </a:r>
        </a:p>
      </xdr:txBody>
    </xdr:sp>
    <xdr:clientData/>
  </xdr:twoCellAnchor>
  <xdr:twoCellAnchor editAs="absolute">
    <xdr:from>
      <xdr:col>0</xdr:col>
      <xdr:colOff>252000</xdr:colOff>
      <xdr:row>0</xdr:row>
      <xdr:rowOff>64487</xdr:rowOff>
    </xdr:from>
    <xdr:to>
      <xdr:col>0</xdr:col>
      <xdr:colOff>1620000</xdr:colOff>
      <xdr:row>4</xdr:row>
      <xdr:rowOff>92452</xdr:rowOff>
    </xdr:to>
    <xdr:pic>
      <xdr:nvPicPr>
        <xdr:cNvPr id="7" name="Forme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4070" y="64487"/>
          <a:ext cx="38" cy="22"/>
        </a:xfrm>
        <a:prstGeom prst="rect">
          <a:avLst/>
        </a:prstGeom>
      </xdr:spPr>
    </xdr:pic>
    <xdr:clientData/>
  </xdr:twoCellAnchor>
  <xdr:twoCellAnchor editAs="absolute">
    <xdr:from>
      <xdr:col>0</xdr:col>
      <xdr:colOff>180000</xdr:colOff>
      <xdr:row>4</xdr:row>
      <xdr:rowOff>124696</xdr:rowOff>
    </xdr:from>
    <xdr:to>
      <xdr:col>0</xdr:col>
      <xdr:colOff>6408000</xdr:colOff>
      <xdr:row>4</xdr:row>
      <xdr:rowOff>124696</xdr:rowOff>
    </xdr:to>
    <xdr:cxnSp macro="">
      <xdr:nvCxnSpPr>
        <xdr:cNvPr id="8" name="Forme6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CxnSpPr/>
      </xdr:nvCxnSpPr>
      <xdr:spPr>
        <a:xfrm>
          <a:off x="193461" y="886696"/>
          <a:ext cx="6239113" cy="0"/>
        </a:xfrm>
        <a:prstGeom prst="line">
          <a:avLst/>
        </a:prstGeom>
        <a:ln w="3175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682875</xdr:colOff>
      <xdr:row>0</xdr:row>
      <xdr:rowOff>442643</xdr:rowOff>
    </xdr:from>
    <xdr:to>
      <xdr:col>3</xdr:col>
      <xdr:colOff>123875</xdr:colOff>
      <xdr:row>0</xdr:row>
      <xdr:rowOff>837861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201461" y="442643"/>
          <a:ext cx="5264296" cy="395217"/>
        </a:xfrm>
        <a:prstGeom prst="rect">
          <a:avLst/>
        </a:prstGeom>
        <a:noFill/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b"/>
        <a:lstStyle/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Extension du tribunal administratif de Dijon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20 et 22 rue d'Assas 21000 DIJON</a:t>
          </a:r>
        </a:p>
      </xdr:txBody>
    </xdr:sp>
    <xdr:clientData/>
  </xdr:twoCellAnchor>
  <xdr:twoCellAnchor editAs="absolute">
    <xdr:from>
      <xdr:col>1</xdr:col>
      <xdr:colOff>4183875</xdr:colOff>
      <xdr:row>0</xdr:row>
      <xdr:rowOff>31617</xdr:rowOff>
    </xdr:from>
    <xdr:to>
      <xdr:col>3</xdr:col>
      <xdr:colOff>123875</xdr:colOff>
      <xdr:row>0</xdr:row>
      <xdr:rowOff>442643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710991" y="31617"/>
          <a:ext cx="1754765" cy="411026"/>
        </a:xfrm>
        <a:prstGeom prst="rect">
          <a:avLst/>
        </a:prstGeom>
        <a:noFill/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ctr"/>
          <a:r>
            <a:rPr lang="fr-FR" sz="1000" b="0" i="0">
              <a:solidFill>
                <a:srgbClr val="000000"/>
              </a:solidFill>
              <a:latin typeface="MS Shell Dlg"/>
            </a:rPr>
            <a:t>D.P.G.F. V4</a:t>
          </a:r>
        </a:p>
      </xdr:txBody>
    </xdr:sp>
    <xdr:clientData/>
  </xdr:twoCellAnchor>
  <xdr:twoCellAnchor editAs="absolute">
    <xdr:from>
      <xdr:col>1</xdr:col>
      <xdr:colOff>682875</xdr:colOff>
      <xdr:row>0</xdr:row>
      <xdr:rowOff>31617</xdr:rowOff>
    </xdr:from>
    <xdr:to>
      <xdr:col>1</xdr:col>
      <xdr:colOff>4183875</xdr:colOff>
      <xdr:row>0</xdr:row>
      <xdr:rowOff>442643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1201461" y="31617"/>
          <a:ext cx="3509530" cy="411026"/>
        </a:xfrm>
        <a:prstGeom prst="rect">
          <a:avLst/>
        </a:prstGeom>
        <a:noFill/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l"/>
          <a:r>
            <a:rPr lang="fr-FR" sz="1000" b="1" i="0">
              <a:solidFill>
                <a:srgbClr val="000000"/>
              </a:solidFill>
              <a:latin typeface="Arial"/>
            </a:rPr>
            <a:t>05 - Lot N°05 MENUISERIES EXTERIEURES - SERRURERIE</a:t>
          </a:r>
        </a:p>
      </xdr:txBody>
    </xdr:sp>
    <xdr:clientData/>
  </xdr:twoCellAnchor>
  <xdr:twoCellAnchor editAs="absolute">
    <xdr:from>
      <xdr:col>0</xdr:col>
      <xdr:colOff>0</xdr:colOff>
      <xdr:row>0</xdr:row>
      <xdr:rowOff>126470</xdr:rowOff>
    </xdr:from>
    <xdr:to>
      <xdr:col>1</xdr:col>
      <xdr:colOff>646875</xdr:colOff>
      <xdr:row>0</xdr:row>
      <xdr:rowOff>822052</xdr:rowOff>
    </xdr:to>
    <xdr:pic>
      <xdr:nvPicPr>
        <xdr:cNvPr id="6" name="Forme4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26470"/>
          <a:ext cx="32" cy="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F5C433-3FBA-42BD-89FE-AA9F2A83B120}">
  <sheetPr>
    <pageSetUpPr fitToPage="1"/>
  </sheetPr>
  <dimension ref="A1"/>
  <sheetViews>
    <sheetView showGridLines="0" view="pageBreakPreview" zoomScale="60" zoomScaleNormal="100" workbookViewId="0">
      <selection activeCell="G30" sqref="G30"/>
    </sheetView>
  </sheetViews>
  <sheetFormatPr baseColWidth="10" defaultColWidth="10.7109375" defaultRowHeight="15" x14ac:dyDescent="0.25"/>
  <cols>
    <col min="1" max="1" width="99.7109375" customWidth="1"/>
    <col min="2" max="2" width="10.7109375" customWidth="1"/>
  </cols>
  <sheetData/>
  <printOptions horizontalCentered="1"/>
  <pageMargins left="0.08" right="0.08" top="0.06" bottom="0.06" header="0.76" footer="0.76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724EB0-B8AA-4556-8F3D-83D999B7121A}">
  <sheetPr>
    <pageSetUpPr fitToPage="1"/>
  </sheetPr>
  <dimension ref="A1:ZZ85"/>
  <sheetViews>
    <sheetView showGridLines="0" tabSelected="1" view="pageBreakPreview" zoomScale="60" zoomScaleNormal="100" workbookViewId="0">
      <pane xSplit="2" ySplit="2" topLeftCell="C27" activePane="bottomRight" state="frozen"/>
      <selection pane="topRight" activeCell="C1" sqref="C1"/>
      <selection pane="bottomLeft" activeCell="A3" sqref="A3"/>
      <selection pane="bottomRight" activeCell="D61" sqref="D61"/>
    </sheetView>
  </sheetViews>
  <sheetFormatPr baseColWidth="10" defaultColWidth="10.7109375" defaultRowHeight="15" x14ac:dyDescent="0.25"/>
  <cols>
    <col min="1" max="1" width="7.5703125" customWidth="1"/>
    <col min="2" max="2" width="81.42578125" customWidth="1"/>
    <col min="3" max="3" width="5.85546875" customWidth="1"/>
    <col min="4" max="4" width="11.7109375" customWidth="1"/>
    <col min="5" max="5" width="11.140625" customWidth="1"/>
    <col min="6" max="6" width="13.7109375" customWidth="1"/>
    <col min="7" max="7" width="10.7109375" customWidth="1"/>
    <col min="701" max="703" width="10.7109375" customWidth="1"/>
  </cols>
  <sheetData>
    <row r="1" spans="1:702" ht="86.45" customHeight="1" x14ac:dyDescent="0.25">
      <c r="A1" s="52"/>
      <c r="B1" s="53"/>
      <c r="C1" s="53"/>
      <c r="D1" s="53"/>
      <c r="E1" s="53"/>
      <c r="F1" s="54"/>
    </row>
    <row r="2" spans="1:702" ht="45" x14ac:dyDescent="0.25">
      <c r="A2" s="1"/>
      <c r="B2" s="2"/>
      <c r="C2" s="3" t="s">
        <v>0</v>
      </c>
      <c r="D2" s="4" t="s">
        <v>1</v>
      </c>
      <c r="E2" s="4" t="s">
        <v>2</v>
      </c>
      <c r="F2" s="5" t="s">
        <v>3</v>
      </c>
    </row>
    <row r="3" spans="1:702" ht="2.25" customHeight="1" x14ac:dyDescent="0.25">
      <c r="A3" s="6"/>
      <c r="B3" s="7"/>
      <c r="C3" s="8"/>
      <c r="D3" s="8"/>
      <c r="E3" s="8"/>
      <c r="F3" s="9"/>
    </row>
    <row r="4" spans="1:702" x14ac:dyDescent="0.25">
      <c r="A4" s="10" t="s">
        <v>4</v>
      </c>
      <c r="B4" s="11" t="s">
        <v>5</v>
      </c>
      <c r="C4" s="12"/>
      <c r="D4" s="12"/>
      <c r="E4" s="12"/>
      <c r="F4" s="13"/>
      <c r="ZY4" t="s">
        <v>6</v>
      </c>
      <c r="ZZ4" s="14"/>
    </row>
    <row r="5" spans="1:702" x14ac:dyDescent="0.25">
      <c r="A5" s="15" t="s">
        <v>7</v>
      </c>
      <c r="B5" s="16" t="s">
        <v>8</v>
      </c>
      <c r="C5" s="12"/>
      <c r="D5" s="12"/>
      <c r="E5" s="12"/>
      <c r="F5" s="13"/>
      <c r="ZY5" t="s">
        <v>9</v>
      </c>
      <c r="ZZ5" s="14"/>
    </row>
    <row r="6" spans="1:702" x14ac:dyDescent="0.25">
      <c r="A6" s="17" t="s">
        <v>10</v>
      </c>
      <c r="B6" s="18" t="s">
        <v>11</v>
      </c>
      <c r="C6" s="12"/>
      <c r="D6" s="12"/>
      <c r="E6" s="41"/>
      <c r="F6" s="42"/>
      <c r="ZY6" t="s">
        <v>12</v>
      </c>
      <c r="ZZ6" s="14"/>
    </row>
    <row r="7" spans="1:702" x14ac:dyDescent="0.25">
      <c r="A7" s="19" t="s">
        <v>13</v>
      </c>
      <c r="B7" s="20" t="s">
        <v>14</v>
      </c>
      <c r="C7" s="21" t="s">
        <v>15</v>
      </c>
      <c r="D7" s="22"/>
      <c r="E7" s="43"/>
      <c r="F7" s="44">
        <f>ROUND(D7*E7,2)</f>
        <v>0</v>
      </c>
      <c r="ZY7" t="s">
        <v>16</v>
      </c>
      <c r="ZZ7" s="14" t="s">
        <v>17</v>
      </c>
    </row>
    <row r="8" spans="1:702" ht="5.0999999999999996" customHeight="1" x14ac:dyDescent="0.25">
      <c r="A8" s="24"/>
      <c r="B8" s="25"/>
      <c r="C8" s="12"/>
      <c r="D8" s="12"/>
      <c r="E8" s="41"/>
      <c r="F8" s="45"/>
    </row>
    <row r="9" spans="1:702" x14ac:dyDescent="0.25">
      <c r="A9" s="26"/>
      <c r="B9" s="27" t="s">
        <v>18</v>
      </c>
      <c r="C9" s="12"/>
      <c r="D9" s="12"/>
      <c r="E9" s="41"/>
      <c r="F9" s="46">
        <f>SUBTOTAL(109,F6:F8)</f>
        <v>0</v>
      </c>
      <c r="G9" s="28"/>
      <c r="ZY9" t="s">
        <v>19</v>
      </c>
    </row>
    <row r="10" spans="1:702" ht="5.0999999999999996" customHeight="1" x14ac:dyDescent="0.25">
      <c r="A10" s="29"/>
      <c r="B10" s="30"/>
      <c r="C10" s="12"/>
      <c r="D10" s="12"/>
      <c r="E10" s="41"/>
      <c r="F10" s="47"/>
    </row>
    <row r="11" spans="1:702" x14ac:dyDescent="0.25">
      <c r="A11" s="15" t="s">
        <v>20</v>
      </c>
      <c r="B11" s="16" t="s">
        <v>21</v>
      </c>
      <c r="C11" s="12"/>
      <c r="D11" s="12"/>
      <c r="E11" s="41"/>
      <c r="F11" s="42"/>
      <c r="ZY11" t="s">
        <v>22</v>
      </c>
      <c r="ZZ11" s="14"/>
    </row>
    <row r="12" spans="1:702" x14ac:dyDescent="0.25">
      <c r="A12" s="31" t="s">
        <v>23</v>
      </c>
      <c r="B12" s="32" t="s">
        <v>24</v>
      </c>
      <c r="C12" s="21" t="s">
        <v>25</v>
      </c>
      <c r="D12" s="22"/>
      <c r="E12" s="43"/>
      <c r="F12" s="44">
        <f>ROUND(D12*E12,2)</f>
        <v>0</v>
      </c>
      <c r="ZY12" t="s">
        <v>26</v>
      </c>
      <c r="ZZ12" s="14" t="s">
        <v>27</v>
      </c>
    </row>
    <row r="13" spans="1:702" ht="5.0999999999999996" customHeight="1" x14ac:dyDescent="0.25">
      <c r="A13" s="24"/>
      <c r="B13" s="25"/>
      <c r="C13" s="12"/>
      <c r="D13" s="12"/>
      <c r="E13" s="41"/>
      <c r="F13" s="45"/>
    </row>
    <row r="14" spans="1:702" x14ac:dyDescent="0.25">
      <c r="A14" s="26"/>
      <c r="B14" s="27" t="s">
        <v>28</v>
      </c>
      <c r="C14" s="12"/>
      <c r="D14" s="12"/>
      <c r="E14" s="41"/>
      <c r="F14" s="46">
        <f>SUBTOTAL(109,F12:F13)</f>
        <v>0</v>
      </c>
      <c r="G14" s="28"/>
      <c r="ZY14" t="s">
        <v>29</v>
      </c>
    </row>
    <row r="15" spans="1:702" ht="5.0999999999999996" customHeight="1" x14ac:dyDescent="0.25">
      <c r="A15" s="29"/>
      <c r="B15" s="30"/>
      <c r="C15" s="12"/>
      <c r="D15" s="12"/>
      <c r="E15" s="41"/>
      <c r="F15" s="47"/>
    </row>
    <row r="16" spans="1:702" x14ac:dyDescent="0.25">
      <c r="A16" s="15" t="s">
        <v>30</v>
      </c>
      <c r="B16" s="16" t="s">
        <v>31</v>
      </c>
      <c r="C16" s="12"/>
      <c r="D16" s="12"/>
      <c r="E16" s="41"/>
      <c r="F16" s="42"/>
      <c r="ZY16" t="s">
        <v>32</v>
      </c>
      <c r="ZZ16" s="14"/>
    </row>
    <row r="17" spans="1:702" x14ac:dyDescent="0.25">
      <c r="A17" s="17" t="s">
        <v>33</v>
      </c>
      <c r="B17" s="18" t="s">
        <v>34</v>
      </c>
      <c r="C17" s="12"/>
      <c r="D17" s="12"/>
      <c r="E17" s="41"/>
      <c r="F17" s="42"/>
      <c r="ZY17" t="s">
        <v>35</v>
      </c>
      <c r="ZZ17" s="14"/>
    </row>
    <row r="18" spans="1:702" x14ac:dyDescent="0.25">
      <c r="A18" s="19" t="s">
        <v>36</v>
      </c>
      <c r="B18" s="20" t="s">
        <v>37</v>
      </c>
      <c r="C18" s="21" t="s">
        <v>38</v>
      </c>
      <c r="D18" s="22"/>
      <c r="E18" s="43"/>
      <c r="F18" s="44">
        <f>ROUND(D18*E18,2)</f>
        <v>0</v>
      </c>
      <c r="ZY18" t="s">
        <v>39</v>
      </c>
      <c r="ZZ18" s="14" t="s">
        <v>40</v>
      </c>
    </row>
    <row r="19" spans="1:702" x14ac:dyDescent="0.25">
      <c r="A19" s="19" t="s">
        <v>41</v>
      </c>
      <c r="B19" s="20" t="s">
        <v>42</v>
      </c>
      <c r="C19" s="21" t="s">
        <v>43</v>
      </c>
      <c r="D19" s="22"/>
      <c r="E19" s="43"/>
      <c r="F19" s="44">
        <f>ROUND(D19*E19,2)</f>
        <v>0</v>
      </c>
      <c r="ZY19" t="s">
        <v>44</v>
      </c>
      <c r="ZZ19" s="14" t="s">
        <v>45</v>
      </c>
    </row>
    <row r="20" spans="1:702" x14ac:dyDescent="0.25">
      <c r="A20" s="19" t="s">
        <v>46</v>
      </c>
      <c r="B20" s="20" t="s">
        <v>47</v>
      </c>
      <c r="C20" s="21" t="s">
        <v>48</v>
      </c>
      <c r="D20" s="22"/>
      <c r="E20" s="43"/>
      <c r="F20" s="44">
        <f>ROUND(D20*E20,2)</f>
        <v>0</v>
      </c>
      <c r="ZY20" t="s">
        <v>49</v>
      </c>
      <c r="ZZ20" s="14" t="s">
        <v>50</v>
      </c>
    </row>
    <row r="21" spans="1:702" x14ac:dyDescent="0.25">
      <c r="A21" s="33" t="s">
        <v>51</v>
      </c>
      <c r="B21" s="34" t="s">
        <v>52</v>
      </c>
      <c r="C21" s="12"/>
      <c r="D21" s="12"/>
      <c r="E21" s="41"/>
      <c r="F21" s="42"/>
      <c r="ZY21" t="s">
        <v>53</v>
      </c>
      <c r="ZZ21" s="14"/>
    </row>
    <row r="22" spans="1:702" x14ac:dyDescent="0.25">
      <c r="A22" s="19" t="s">
        <v>54</v>
      </c>
      <c r="B22" s="20" t="s">
        <v>55</v>
      </c>
      <c r="C22" s="21" t="s">
        <v>56</v>
      </c>
      <c r="D22" s="22"/>
      <c r="E22" s="43"/>
      <c r="F22" s="44">
        <f>ROUND(D22*E22,2)</f>
        <v>0</v>
      </c>
      <c r="ZY22" t="s">
        <v>57</v>
      </c>
      <c r="ZZ22" s="14" t="s">
        <v>58</v>
      </c>
    </row>
    <row r="23" spans="1:702" ht="5.0999999999999996" customHeight="1" x14ac:dyDescent="0.25">
      <c r="A23" s="24"/>
      <c r="B23" s="25"/>
      <c r="C23" s="12"/>
      <c r="D23" s="12"/>
      <c r="E23" s="41"/>
      <c r="F23" s="45"/>
    </row>
    <row r="24" spans="1:702" x14ac:dyDescent="0.25">
      <c r="A24" s="26"/>
      <c r="B24" s="27" t="s">
        <v>59</v>
      </c>
      <c r="C24" s="12"/>
      <c r="D24" s="12"/>
      <c r="E24" s="41"/>
      <c r="F24" s="46">
        <f>SUBTOTAL(109,F17:F23)</f>
        <v>0</v>
      </c>
      <c r="G24" s="28"/>
      <c r="ZY24" t="s">
        <v>60</v>
      </c>
    </row>
    <row r="25" spans="1:702" ht="5.0999999999999996" customHeight="1" x14ac:dyDescent="0.25">
      <c r="A25" s="29"/>
      <c r="B25" s="30"/>
      <c r="C25" s="12"/>
      <c r="D25" s="12"/>
      <c r="E25" s="41"/>
      <c r="F25" s="47"/>
    </row>
    <row r="26" spans="1:702" x14ac:dyDescent="0.25">
      <c r="A26" s="15" t="s">
        <v>61</v>
      </c>
      <c r="B26" s="16" t="s">
        <v>62</v>
      </c>
      <c r="C26" s="12"/>
      <c r="D26" s="12"/>
      <c r="E26" s="41"/>
      <c r="F26" s="42"/>
      <c r="ZY26" t="s">
        <v>63</v>
      </c>
      <c r="ZZ26" s="14"/>
    </row>
    <row r="27" spans="1:702" x14ac:dyDescent="0.25">
      <c r="A27" s="31" t="s">
        <v>64</v>
      </c>
      <c r="B27" s="32" t="s">
        <v>65</v>
      </c>
      <c r="C27" s="21" t="s">
        <v>66</v>
      </c>
      <c r="D27" s="22"/>
      <c r="E27" s="43"/>
      <c r="F27" s="44">
        <f>ROUND(D27*E27,2)</f>
        <v>0</v>
      </c>
      <c r="ZY27" t="s">
        <v>67</v>
      </c>
      <c r="ZZ27" s="14" t="s">
        <v>68</v>
      </c>
    </row>
    <row r="28" spans="1:702" ht="5.0999999999999996" customHeight="1" x14ac:dyDescent="0.25">
      <c r="A28" s="24"/>
      <c r="B28" s="25"/>
      <c r="C28" s="12"/>
      <c r="D28" s="12"/>
      <c r="E28" s="41"/>
      <c r="F28" s="45"/>
    </row>
    <row r="29" spans="1:702" x14ac:dyDescent="0.25">
      <c r="A29" s="26"/>
      <c r="B29" s="27" t="s">
        <v>69</v>
      </c>
      <c r="C29" s="12"/>
      <c r="D29" s="12"/>
      <c r="E29" s="41"/>
      <c r="F29" s="46">
        <f>SUBTOTAL(109,F27:F28)</f>
        <v>0</v>
      </c>
      <c r="G29" s="28"/>
      <c r="ZY29" t="s">
        <v>70</v>
      </c>
    </row>
    <row r="30" spans="1:702" ht="5.0999999999999996" customHeight="1" x14ac:dyDescent="0.25">
      <c r="A30" s="29"/>
      <c r="B30" s="30"/>
      <c r="C30" s="12"/>
      <c r="D30" s="12"/>
      <c r="E30" s="41"/>
      <c r="F30" s="47"/>
    </row>
    <row r="31" spans="1:702" x14ac:dyDescent="0.25">
      <c r="A31" s="15" t="s">
        <v>71</v>
      </c>
      <c r="B31" s="16" t="s">
        <v>72</v>
      </c>
      <c r="C31" s="12"/>
      <c r="D31" s="12"/>
      <c r="E31" s="41"/>
      <c r="F31" s="42"/>
      <c r="ZY31" t="s">
        <v>73</v>
      </c>
      <c r="ZZ31" s="14"/>
    </row>
    <row r="32" spans="1:702" x14ac:dyDescent="0.25">
      <c r="A32" s="31" t="s">
        <v>74</v>
      </c>
      <c r="B32" s="32" t="s">
        <v>75</v>
      </c>
      <c r="C32" s="21" t="s">
        <v>76</v>
      </c>
      <c r="D32" s="22"/>
      <c r="E32" s="43"/>
      <c r="F32" s="44">
        <f>ROUND(D32*E32,2)</f>
        <v>0</v>
      </c>
      <c r="ZY32" t="s">
        <v>77</v>
      </c>
      <c r="ZZ32" s="14" t="s">
        <v>78</v>
      </c>
    </row>
    <row r="33" spans="1:702" x14ac:dyDescent="0.25">
      <c r="A33" s="19" t="s">
        <v>79</v>
      </c>
      <c r="B33" s="20" t="s">
        <v>80</v>
      </c>
      <c r="C33" s="21" t="s">
        <v>81</v>
      </c>
      <c r="D33" s="22"/>
      <c r="E33" s="43"/>
      <c r="F33" s="44">
        <f>ROUND(D33*E33,2)</f>
        <v>0</v>
      </c>
      <c r="ZY33" t="s">
        <v>82</v>
      </c>
      <c r="ZZ33" s="14" t="s">
        <v>83</v>
      </c>
    </row>
    <row r="34" spans="1:702" ht="5.0999999999999996" customHeight="1" x14ac:dyDescent="0.25">
      <c r="A34" s="24"/>
      <c r="B34" s="25"/>
      <c r="C34" s="12"/>
      <c r="D34" s="12"/>
      <c r="E34" s="41"/>
      <c r="F34" s="45"/>
    </row>
    <row r="35" spans="1:702" x14ac:dyDescent="0.25">
      <c r="A35" s="26"/>
      <c r="B35" s="27" t="s">
        <v>84</v>
      </c>
      <c r="C35" s="12"/>
      <c r="D35" s="12"/>
      <c r="E35" s="41"/>
      <c r="F35" s="46">
        <f>SUBTOTAL(109,F32:F34)</f>
        <v>0</v>
      </c>
      <c r="G35" s="28"/>
      <c r="ZY35" t="s">
        <v>85</v>
      </c>
    </row>
    <row r="36" spans="1:702" ht="5.0999999999999996" customHeight="1" x14ac:dyDescent="0.25">
      <c r="A36" s="29"/>
      <c r="B36" s="30"/>
      <c r="C36" s="12"/>
      <c r="D36" s="12"/>
      <c r="E36" s="41"/>
      <c r="F36" s="47"/>
    </row>
    <row r="37" spans="1:702" x14ac:dyDescent="0.25">
      <c r="A37" s="15" t="s">
        <v>86</v>
      </c>
      <c r="B37" s="16" t="s">
        <v>87</v>
      </c>
      <c r="C37" s="12"/>
      <c r="D37" s="12"/>
      <c r="E37" s="41"/>
      <c r="F37" s="42"/>
      <c r="ZY37" t="s">
        <v>88</v>
      </c>
      <c r="ZZ37" s="14"/>
    </row>
    <row r="38" spans="1:702" x14ac:dyDescent="0.25">
      <c r="A38" s="31" t="s">
        <v>89</v>
      </c>
      <c r="B38" s="32" t="s">
        <v>90</v>
      </c>
      <c r="C38" s="21" t="s">
        <v>91</v>
      </c>
      <c r="D38" s="22"/>
      <c r="E38" s="43"/>
      <c r="F38" s="44">
        <f>ROUND(D38*E38,2)</f>
        <v>0</v>
      </c>
      <c r="ZY38" t="s">
        <v>92</v>
      </c>
      <c r="ZZ38" s="14" t="s">
        <v>93</v>
      </c>
    </row>
    <row r="39" spans="1:702" x14ac:dyDescent="0.25">
      <c r="A39" s="19" t="s">
        <v>94</v>
      </c>
      <c r="B39" s="20" t="s">
        <v>95</v>
      </c>
      <c r="C39" s="21" t="s">
        <v>96</v>
      </c>
      <c r="D39" s="22"/>
      <c r="E39" s="43"/>
      <c r="F39" s="44">
        <f>ROUND(D39*E39,2)</f>
        <v>0</v>
      </c>
      <c r="ZY39" t="s">
        <v>97</v>
      </c>
      <c r="ZZ39" s="14" t="s">
        <v>98</v>
      </c>
    </row>
    <row r="40" spans="1:702" x14ac:dyDescent="0.25">
      <c r="A40" s="19" t="s">
        <v>99</v>
      </c>
      <c r="B40" s="20" t="s">
        <v>100</v>
      </c>
      <c r="C40" s="21" t="s">
        <v>101</v>
      </c>
      <c r="D40" s="22"/>
      <c r="E40" s="43"/>
      <c r="F40" s="44">
        <f>ROUND(D40*E40,2)</f>
        <v>0</v>
      </c>
      <c r="ZY40" t="s">
        <v>102</v>
      </c>
      <c r="ZZ40" s="14" t="s">
        <v>103</v>
      </c>
    </row>
    <row r="41" spans="1:702" ht="5.0999999999999996" customHeight="1" x14ac:dyDescent="0.25">
      <c r="A41" s="24"/>
      <c r="B41" s="25"/>
      <c r="C41" s="12"/>
      <c r="D41" s="12"/>
      <c r="E41" s="41"/>
      <c r="F41" s="45"/>
    </row>
    <row r="42" spans="1:702" x14ac:dyDescent="0.25">
      <c r="A42" s="26"/>
      <c r="B42" s="27" t="s">
        <v>104</v>
      </c>
      <c r="C42" s="12"/>
      <c r="D42" s="12"/>
      <c r="E42" s="41"/>
      <c r="F42" s="46">
        <f>SUBTOTAL(109,F38:F41)</f>
        <v>0</v>
      </c>
      <c r="G42" s="28"/>
      <c r="ZY42" t="s">
        <v>105</v>
      </c>
    </row>
    <row r="43" spans="1:702" ht="5.0999999999999996" customHeight="1" x14ac:dyDescent="0.25">
      <c r="A43" s="29"/>
      <c r="B43" s="30"/>
      <c r="C43" s="12"/>
      <c r="D43" s="12"/>
      <c r="E43" s="41"/>
      <c r="F43" s="47"/>
    </row>
    <row r="44" spans="1:702" x14ac:dyDescent="0.25">
      <c r="A44" s="15" t="s">
        <v>106</v>
      </c>
      <c r="B44" s="16" t="s">
        <v>107</v>
      </c>
      <c r="C44" s="12"/>
      <c r="D44" s="12"/>
      <c r="E44" s="41"/>
      <c r="F44" s="42"/>
      <c r="ZY44" t="s">
        <v>108</v>
      </c>
      <c r="ZZ44" s="14"/>
    </row>
    <row r="45" spans="1:702" x14ac:dyDescent="0.25">
      <c r="A45" s="31" t="s">
        <v>109</v>
      </c>
      <c r="B45" s="32" t="s">
        <v>110</v>
      </c>
      <c r="C45" s="21" t="s">
        <v>111</v>
      </c>
      <c r="D45" s="22"/>
      <c r="E45" s="43"/>
      <c r="F45" s="44">
        <f>ROUND(D45*E45,2)</f>
        <v>0</v>
      </c>
      <c r="ZY45" t="s">
        <v>112</v>
      </c>
      <c r="ZZ45" s="14" t="s">
        <v>113</v>
      </c>
    </row>
    <row r="46" spans="1:702" ht="5.0999999999999996" customHeight="1" x14ac:dyDescent="0.25">
      <c r="A46" s="24"/>
      <c r="B46" s="25"/>
      <c r="C46" s="12"/>
      <c r="D46" s="12"/>
      <c r="E46" s="41"/>
      <c r="F46" s="45"/>
    </row>
    <row r="47" spans="1:702" x14ac:dyDescent="0.25">
      <c r="A47" s="26"/>
      <c r="B47" s="27" t="s">
        <v>114</v>
      </c>
      <c r="C47" s="12"/>
      <c r="D47" s="12"/>
      <c r="E47" s="41"/>
      <c r="F47" s="46">
        <f>SUBTOTAL(109,F45:F46)</f>
        <v>0</v>
      </c>
      <c r="G47" s="28"/>
      <c r="ZY47" t="s">
        <v>115</v>
      </c>
    </row>
    <row r="48" spans="1:702" ht="5.0999999999999996" customHeight="1" x14ac:dyDescent="0.25">
      <c r="A48" s="29"/>
      <c r="B48" s="30"/>
      <c r="C48" s="12"/>
      <c r="D48" s="12"/>
      <c r="E48" s="41"/>
      <c r="F48" s="47"/>
    </row>
    <row r="49" spans="1:702" x14ac:dyDescent="0.25">
      <c r="A49" s="15" t="s">
        <v>116</v>
      </c>
      <c r="B49" s="16" t="s">
        <v>117</v>
      </c>
      <c r="C49" s="12"/>
      <c r="D49" s="12"/>
      <c r="E49" s="41"/>
      <c r="F49" s="42"/>
      <c r="ZY49" t="s">
        <v>118</v>
      </c>
      <c r="ZZ49" s="14"/>
    </row>
    <row r="50" spans="1:702" x14ac:dyDescent="0.25">
      <c r="A50" s="31" t="s">
        <v>119</v>
      </c>
      <c r="B50" s="32" t="s">
        <v>120</v>
      </c>
      <c r="C50" s="21" t="s">
        <v>121</v>
      </c>
      <c r="D50" s="23"/>
      <c r="E50" s="43"/>
      <c r="F50" s="44">
        <f>ROUND(D50*E50,2)</f>
        <v>0</v>
      </c>
      <c r="ZY50" t="s">
        <v>122</v>
      </c>
      <c r="ZZ50" s="14" t="s">
        <v>123</v>
      </c>
    </row>
    <row r="51" spans="1:702" x14ac:dyDescent="0.25">
      <c r="A51" s="19" t="s">
        <v>124</v>
      </c>
      <c r="B51" s="20" t="s">
        <v>125</v>
      </c>
      <c r="C51" s="21" t="s">
        <v>126</v>
      </c>
      <c r="D51" s="23"/>
      <c r="E51" s="43"/>
      <c r="F51" s="44">
        <f>ROUND(D51*E51,2)</f>
        <v>0</v>
      </c>
      <c r="ZY51" t="s">
        <v>127</v>
      </c>
      <c r="ZZ51" s="14" t="s">
        <v>128</v>
      </c>
    </row>
    <row r="52" spans="1:702" x14ac:dyDescent="0.25">
      <c r="A52" s="19" t="s">
        <v>129</v>
      </c>
      <c r="B52" s="20" t="s">
        <v>130</v>
      </c>
      <c r="C52" s="21" t="s">
        <v>131</v>
      </c>
      <c r="D52" s="23"/>
      <c r="E52" s="43"/>
      <c r="F52" s="44">
        <f>ROUND(D52*E52,2)</f>
        <v>0</v>
      </c>
      <c r="ZY52" t="s">
        <v>132</v>
      </c>
      <c r="ZZ52" s="14" t="s">
        <v>133</v>
      </c>
    </row>
    <row r="53" spans="1:702" ht="5.0999999999999996" customHeight="1" x14ac:dyDescent="0.25">
      <c r="A53" s="24"/>
      <c r="B53" s="25"/>
      <c r="C53" s="12"/>
      <c r="D53" s="12"/>
      <c r="E53" s="41"/>
      <c r="F53" s="45"/>
    </row>
    <row r="54" spans="1:702" x14ac:dyDescent="0.25">
      <c r="A54" s="26"/>
      <c r="B54" s="27" t="s">
        <v>134</v>
      </c>
      <c r="C54" s="12"/>
      <c r="D54" s="12"/>
      <c r="E54" s="41"/>
      <c r="F54" s="46">
        <f>SUBTOTAL(109,F50:F53)</f>
        <v>0</v>
      </c>
      <c r="G54" s="28"/>
      <c r="ZY54" t="s">
        <v>135</v>
      </c>
    </row>
    <row r="55" spans="1:702" ht="5.0999999999999996" customHeight="1" x14ac:dyDescent="0.25">
      <c r="A55" s="29"/>
      <c r="B55" s="30"/>
      <c r="C55" s="12"/>
      <c r="D55" s="12"/>
      <c r="E55" s="41"/>
      <c r="F55" s="47"/>
    </row>
    <row r="56" spans="1:702" x14ac:dyDescent="0.25">
      <c r="A56" s="15" t="s">
        <v>136</v>
      </c>
      <c r="B56" s="16" t="s">
        <v>137</v>
      </c>
      <c r="C56" s="12"/>
      <c r="D56" s="12"/>
      <c r="E56" s="41"/>
      <c r="F56" s="42"/>
      <c r="ZY56" t="s">
        <v>138</v>
      </c>
      <c r="ZZ56" s="14"/>
    </row>
    <row r="57" spans="1:702" x14ac:dyDescent="0.25">
      <c r="A57" s="17" t="s">
        <v>139</v>
      </c>
      <c r="B57" s="18" t="s">
        <v>140</v>
      </c>
      <c r="C57" s="12"/>
      <c r="D57" s="12"/>
      <c r="E57" s="41"/>
      <c r="F57" s="42"/>
      <c r="ZY57" t="s">
        <v>141</v>
      </c>
      <c r="ZZ57" s="14"/>
    </row>
    <row r="58" spans="1:702" x14ac:dyDescent="0.25">
      <c r="A58" s="19" t="s">
        <v>142</v>
      </c>
      <c r="B58" s="20" t="s">
        <v>143</v>
      </c>
      <c r="C58" s="21" t="s">
        <v>144</v>
      </c>
      <c r="D58" s="22"/>
      <c r="E58" s="43"/>
      <c r="F58" s="44">
        <f>ROUND(D58*E58,2)</f>
        <v>0</v>
      </c>
      <c r="ZY58" t="s">
        <v>145</v>
      </c>
      <c r="ZZ58" s="14" t="s">
        <v>146</v>
      </c>
    </row>
    <row r="59" spans="1:702" x14ac:dyDescent="0.25">
      <c r="A59" s="19" t="s">
        <v>147</v>
      </c>
      <c r="B59" s="20" t="s">
        <v>148</v>
      </c>
      <c r="C59" s="21" t="s">
        <v>149</v>
      </c>
      <c r="D59" s="22"/>
      <c r="E59" s="43"/>
      <c r="F59" s="44">
        <f>ROUND(D59*E59,2)</f>
        <v>0</v>
      </c>
      <c r="ZY59" t="s">
        <v>150</v>
      </c>
      <c r="ZZ59" s="14" t="s">
        <v>151</v>
      </c>
    </row>
    <row r="60" spans="1:702" x14ac:dyDescent="0.25">
      <c r="A60" s="33" t="s">
        <v>152</v>
      </c>
      <c r="B60" s="34" t="s">
        <v>153</v>
      </c>
      <c r="C60" s="12"/>
      <c r="D60" s="12"/>
      <c r="E60" s="41"/>
      <c r="F60" s="42"/>
      <c r="ZY60" t="s">
        <v>154</v>
      </c>
      <c r="ZZ60" s="14"/>
    </row>
    <row r="61" spans="1:702" x14ac:dyDescent="0.25">
      <c r="A61" s="19" t="s">
        <v>155</v>
      </c>
      <c r="B61" s="20" t="s">
        <v>156</v>
      </c>
      <c r="C61" s="21" t="s">
        <v>157</v>
      </c>
      <c r="D61" s="22"/>
      <c r="E61" s="43"/>
      <c r="F61" s="44">
        <f>ROUND(D61*E61,2)</f>
        <v>0</v>
      </c>
      <c r="ZY61" t="s">
        <v>158</v>
      </c>
      <c r="ZZ61" s="14" t="s">
        <v>159</v>
      </c>
    </row>
    <row r="62" spans="1:702" ht="5.0999999999999996" customHeight="1" x14ac:dyDescent="0.25">
      <c r="A62" s="24"/>
      <c r="B62" s="25"/>
      <c r="C62" s="12"/>
      <c r="D62" s="12"/>
      <c r="E62" s="41"/>
      <c r="F62" s="45"/>
    </row>
    <row r="63" spans="1:702" x14ac:dyDescent="0.25">
      <c r="A63" s="26"/>
      <c r="B63" s="27" t="s">
        <v>160</v>
      </c>
      <c r="C63" s="12"/>
      <c r="D63" s="12"/>
      <c r="E63" s="41"/>
      <c r="F63" s="46">
        <f>SUBTOTAL(109,F57:F62)</f>
        <v>0</v>
      </c>
      <c r="G63" s="28"/>
      <c r="ZY63" t="s">
        <v>161</v>
      </c>
    </row>
    <row r="64" spans="1:702" ht="5.0999999999999996" customHeight="1" x14ac:dyDescent="0.25">
      <c r="A64" s="29"/>
      <c r="B64" s="30"/>
      <c r="C64" s="12"/>
      <c r="D64" s="12"/>
      <c r="E64" s="41"/>
      <c r="F64" s="47"/>
    </row>
    <row r="65" spans="1:702" x14ac:dyDescent="0.25">
      <c r="A65" s="15" t="s">
        <v>162</v>
      </c>
      <c r="B65" s="16" t="s">
        <v>163</v>
      </c>
      <c r="C65" s="12"/>
      <c r="D65" s="12"/>
      <c r="E65" s="41"/>
      <c r="F65" s="42"/>
      <c r="ZY65" t="s">
        <v>164</v>
      </c>
      <c r="ZZ65" s="14"/>
    </row>
    <row r="66" spans="1:702" x14ac:dyDescent="0.25">
      <c r="A66" s="31" t="s">
        <v>165</v>
      </c>
      <c r="B66" s="32" t="s">
        <v>166</v>
      </c>
      <c r="C66" s="21" t="s">
        <v>167</v>
      </c>
      <c r="D66" s="22"/>
      <c r="E66" s="43"/>
      <c r="F66" s="44">
        <f>ROUND(D66*E66,2)</f>
        <v>0</v>
      </c>
      <c r="ZY66" t="s">
        <v>168</v>
      </c>
      <c r="ZZ66" s="14" t="s">
        <v>169</v>
      </c>
    </row>
    <row r="67" spans="1:702" x14ac:dyDescent="0.25">
      <c r="A67" s="19" t="s">
        <v>170</v>
      </c>
      <c r="B67" s="20" t="s">
        <v>171</v>
      </c>
      <c r="C67" s="21" t="s">
        <v>172</v>
      </c>
      <c r="D67" s="22"/>
      <c r="E67" s="43"/>
      <c r="F67" s="44">
        <f>ROUND(D67*E67,2)</f>
        <v>0</v>
      </c>
      <c r="ZY67" t="s">
        <v>173</v>
      </c>
      <c r="ZZ67" s="14" t="s">
        <v>174</v>
      </c>
    </row>
    <row r="68" spans="1:702" ht="5.0999999999999996" customHeight="1" x14ac:dyDescent="0.25">
      <c r="A68" s="24"/>
      <c r="B68" s="25"/>
      <c r="C68" s="12"/>
      <c r="D68" s="12"/>
      <c r="E68" s="41"/>
      <c r="F68" s="45"/>
    </row>
    <row r="69" spans="1:702" x14ac:dyDescent="0.25">
      <c r="A69" s="26"/>
      <c r="B69" s="27" t="s">
        <v>175</v>
      </c>
      <c r="C69" s="12"/>
      <c r="D69" s="12"/>
      <c r="E69" s="41"/>
      <c r="F69" s="46">
        <f>SUBTOTAL(109,F66:F68)</f>
        <v>0</v>
      </c>
      <c r="G69" s="28"/>
      <c r="ZY69" t="s">
        <v>176</v>
      </c>
    </row>
    <row r="70" spans="1:702" ht="5.0999999999999996" customHeight="1" x14ac:dyDescent="0.25">
      <c r="A70" s="29"/>
      <c r="B70" s="30"/>
      <c r="C70" s="12"/>
      <c r="D70" s="12"/>
      <c r="E70" s="41"/>
      <c r="F70" s="47"/>
    </row>
    <row r="71" spans="1:702" x14ac:dyDescent="0.25">
      <c r="A71" s="15" t="s">
        <v>177</v>
      </c>
      <c r="B71" s="16" t="s">
        <v>178</v>
      </c>
      <c r="C71" s="12"/>
      <c r="D71" s="12"/>
      <c r="E71" s="41"/>
      <c r="F71" s="42"/>
      <c r="ZY71" t="s">
        <v>179</v>
      </c>
      <c r="ZZ71" s="14"/>
    </row>
    <row r="72" spans="1:702" x14ac:dyDescent="0.25">
      <c r="A72" s="17" t="s">
        <v>180</v>
      </c>
      <c r="B72" s="18" t="s">
        <v>181</v>
      </c>
      <c r="C72" s="12"/>
      <c r="D72" s="12"/>
      <c r="E72" s="41"/>
      <c r="F72" s="42"/>
      <c r="ZY72" t="s">
        <v>182</v>
      </c>
      <c r="ZZ72" s="14"/>
    </row>
    <row r="73" spans="1:702" x14ac:dyDescent="0.25">
      <c r="A73" s="19" t="s">
        <v>183</v>
      </c>
      <c r="B73" s="20" t="s">
        <v>184</v>
      </c>
      <c r="C73" s="21" t="s">
        <v>185</v>
      </c>
      <c r="D73" s="23"/>
      <c r="E73" s="43"/>
      <c r="F73" s="44">
        <f>ROUND(D73*E73,2)</f>
        <v>0</v>
      </c>
      <c r="ZY73" t="s">
        <v>186</v>
      </c>
      <c r="ZZ73" s="14" t="s">
        <v>187</v>
      </c>
    </row>
    <row r="74" spans="1:702" x14ac:dyDescent="0.25">
      <c r="A74" s="33" t="s">
        <v>188</v>
      </c>
      <c r="B74" s="34" t="s">
        <v>189</v>
      </c>
      <c r="C74" s="12"/>
      <c r="D74" s="12"/>
      <c r="E74" s="41"/>
      <c r="F74" s="42"/>
      <c r="ZY74" t="s">
        <v>190</v>
      </c>
      <c r="ZZ74" s="14"/>
    </row>
    <row r="75" spans="1:702" x14ac:dyDescent="0.25">
      <c r="A75" s="19" t="s">
        <v>191</v>
      </c>
      <c r="B75" s="20" t="s">
        <v>192</v>
      </c>
      <c r="C75" s="21" t="s">
        <v>193</v>
      </c>
      <c r="D75" s="22"/>
      <c r="E75" s="43"/>
      <c r="F75" s="44">
        <f>ROUND(D75*E75,2)</f>
        <v>0</v>
      </c>
      <c r="ZY75" t="s">
        <v>194</v>
      </c>
      <c r="ZZ75" s="14" t="s">
        <v>195</v>
      </c>
    </row>
    <row r="76" spans="1:702" ht="5.0999999999999996" customHeight="1" x14ac:dyDescent="0.25">
      <c r="A76" s="24"/>
      <c r="B76" s="25"/>
      <c r="C76" s="12"/>
      <c r="D76" s="12"/>
      <c r="E76" s="41"/>
      <c r="F76" s="45"/>
    </row>
    <row r="77" spans="1:702" x14ac:dyDescent="0.25">
      <c r="A77" s="26"/>
      <c r="B77" s="27" t="s">
        <v>196</v>
      </c>
      <c r="C77" s="12"/>
      <c r="D77" s="12"/>
      <c r="E77" s="41"/>
      <c r="F77" s="46">
        <f>SUBTOTAL(109,F72:F76)</f>
        <v>0</v>
      </c>
      <c r="G77" s="28"/>
      <c r="ZY77" t="s">
        <v>197</v>
      </c>
    </row>
    <row r="78" spans="1:702" ht="3.75" customHeight="1" x14ac:dyDescent="0.25">
      <c r="A78" s="24"/>
      <c r="B78" s="25"/>
      <c r="C78" s="12"/>
      <c r="D78" s="12"/>
      <c r="E78" s="41"/>
      <c r="F78" s="47"/>
    </row>
    <row r="79" spans="1:702" ht="2.25" customHeight="1" x14ac:dyDescent="0.25">
      <c r="A79" s="29"/>
      <c r="B79" s="35"/>
      <c r="C79" s="36"/>
      <c r="D79" s="36"/>
      <c r="E79" s="48"/>
      <c r="F79" s="45"/>
    </row>
    <row r="80" spans="1:702" ht="5.0999999999999996" customHeight="1" x14ac:dyDescent="0.25">
      <c r="A80" s="37"/>
      <c r="B80" s="37"/>
      <c r="C80" s="37"/>
      <c r="D80" s="37"/>
      <c r="E80" s="49"/>
      <c r="F80" s="49"/>
    </row>
    <row r="81" spans="1:701" x14ac:dyDescent="0.25">
      <c r="B81" s="38" t="s">
        <v>202</v>
      </c>
      <c r="E81" s="50"/>
      <c r="F81" s="51">
        <f>SUBTOTAL(109,F4:F79)</f>
        <v>0</v>
      </c>
      <c r="ZY81" t="s">
        <v>198</v>
      </c>
    </row>
    <row r="82" spans="1:701" x14ac:dyDescent="0.25">
      <c r="A82" s="40">
        <v>20</v>
      </c>
      <c r="B82" s="38" t="str">
        <f>CONCATENATE("Montant TVA (",A82,"%)")</f>
        <v>Montant TVA (20%)</v>
      </c>
      <c r="E82" s="50"/>
      <c r="F82" s="51">
        <f>(F81*A82)/100</f>
        <v>0</v>
      </c>
      <c r="ZY82" t="s">
        <v>199</v>
      </c>
    </row>
    <row r="83" spans="1:701" x14ac:dyDescent="0.25">
      <c r="B83" s="38" t="s">
        <v>200</v>
      </c>
      <c r="E83" s="50"/>
      <c r="F83" s="51">
        <f>F81+F82</f>
        <v>0</v>
      </c>
      <c r="ZY83" t="s">
        <v>201</v>
      </c>
    </row>
    <row r="84" spans="1:701" x14ac:dyDescent="0.25">
      <c r="E84" s="50"/>
      <c r="F84" s="51"/>
    </row>
    <row r="85" spans="1:701" x14ac:dyDescent="0.25">
      <c r="F85" s="39"/>
    </row>
  </sheetData>
  <mergeCells count="1">
    <mergeCell ref="A1:F1"/>
  </mergeCells>
  <printOptions horizontalCentered="1"/>
  <pageMargins left="0.08" right="0.08" top="0.06" bottom="0.06" header="0.76" footer="0.76"/>
  <pageSetup paperSize="9" scale="7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N°05 Page de garde</vt:lpstr>
      <vt:lpstr>Lot N°05 MENUISERIES EXTERIEUR</vt:lpstr>
      <vt:lpstr>'Lot N°05 MENUISERIES EXTERIEUR'!Impression_des_titres</vt:lpstr>
      <vt:lpstr>'Lot N°05 MENUISERIES EXTERIEUR'!Zone_d_impression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mehdi.abadli</dc:creator>
  <cp:lastModifiedBy>BTP INGENIERIE SOLUTIONS</cp:lastModifiedBy>
  <dcterms:created xsi:type="dcterms:W3CDTF">2025-02-07T13:19:11Z</dcterms:created>
  <dcterms:modified xsi:type="dcterms:W3CDTF">2025-02-07T13:55:17Z</dcterms:modified>
</cp:coreProperties>
</file>