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L:\05-MARCHES\2025\25_SDES_marché enquete mobilité\Projet DCE\Projet_DCE_v_SDAG\Version_11_02_25\"/>
    </mc:Choice>
  </mc:AlternateContent>
  <xr:revisionPtr revIDLastSave="0" documentId="13_ncr:1_{7D0B2D4F-FF8C-4C28-B778-6538DDF4DD8B}" xr6:coauthVersionLast="47" xr6:coauthVersionMax="47" xr10:uidLastSave="{00000000-0000-0000-0000-000000000000}"/>
  <bookViews>
    <workbookView xWindow="-120" yWindow="-120" windowWidth="20730" windowHeight="11160" tabRatio="991" xr2:uid="{00000000-000D-0000-FFFF-FFFF00000000}"/>
  </bookViews>
  <sheets>
    <sheet name="Feuil1" sheetId="1" r:id="rId1"/>
  </sheets>
  <definedNames>
    <definedName name="_xlnm.Print_Area" localSheetId="0">Feuil1!$A$2:$G$42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9" i="1" l="1"/>
  <c r="F27" i="1"/>
  <c r="G27" i="1" s="1"/>
  <c r="F28" i="1"/>
  <c r="G28" i="1" s="1"/>
  <c r="F29" i="1"/>
  <c r="G29" i="1" s="1"/>
  <c r="F26" i="1"/>
  <c r="E27" i="1"/>
  <c r="E28" i="1"/>
  <c r="E26" i="1"/>
  <c r="G15" i="1"/>
  <c r="G16" i="1"/>
  <c r="G17" i="1"/>
  <c r="G18" i="1"/>
  <c r="G19" i="1"/>
  <c r="G20" i="1"/>
  <c r="G21" i="1"/>
  <c r="G23" i="1"/>
  <c r="G24" i="1"/>
  <c r="G14" i="1"/>
  <c r="F20" i="1"/>
  <c r="F23" i="1"/>
  <c r="F19" i="1"/>
  <c r="F24" i="1"/>
  <c r="F15" i="1"/>
  <c r="F16" i="1"/>
  <c r="F17" i="1"/>
  <c r="F14" i="1"/>
  <c r="E15" i="1"/>
  <c r="E16" i="1"/>
  <c r="E17" i="1"/>
  <c r="E18" i="1"/>
  <c r="E19" i="1"/>
  <c r="E20" i="1"/>
  <c r="E21" i="1"/>
  <c r="F21" i="1" s="1"/>
  <c r="E22" i="1"/>
  <c r="F22" i="1" s="1"/>
  <c r="E23" i="1"/>
  <c r="E24" i="1"/>
  <c r="E14" i="1"/>
  <c r="E7" i="1"/>
  <c r="F7" i="1" s="1"/>
  <c r="G7" i="1" s="1"/>
  <c r="F8" i="1"/>
  <c r="G8" i="1" s="1"/>
  <c r="F9" i="1"/>
  <c r="G9" i="1" s="1"/>
  <c r="F10" i="1"/>
  <c r="F11" i="1"/>
  <c r="F12" i="1"/>
  <c r="G12" i="1" s="1"/>
  <c r="G10" i="1"/>
  <c r="G11" i="1"/>
  <c r="E12" i="1"/>
  <c r="E8" i="1"/>
  <c r="E9" i="1"/>
  <c r="E10" i="1"/>
  <c r="E11" i="1"/>
  <c r="C17" i="1"/>
  <c r="C18" i="1" s="1"/>
  <c r="C21" i="1" s="1"/>
  <c r="C29" i="1"/>
  <c r="C27" i="1"/>
  <c r="C26" i="1"/>
  <c r="C28" i="1"/>
  <c r="C20" i="1"/>
  <c r="G22" i="1" l="1"/>
  <c r="G26" i="1"/>
  <c r="C19" i="1"/>
  <c r="C22" i="1"/>
</calcChain>
</file>

<file path=xl/sharedStrings.xml><?xml version="1.0" encoding="utf-8"?>
<sst xmlns="http://schemas.openxmlformats.org/spreadsheetml/2006/main" count="63" uniqueCount="62">
  <si>
    <t>Montants en euros</t>
  </si>
  <si>
    <t>Date</t>
  </si>
  <si>
    <t>Signature du candidat</t>
  </si>
  <si>
    <t>Cachet de l’entreprise</t>
  </si>
  <si>
    <t xml:space="preserve">            Nom Prénom</t>
  </si>
  <si>
    <t xml:space="preserve">   Montant de la TVA</t>
  </si>
  <si>
    <t xml:space="preserve">   Montant toutes taxes comprises</t>
  </si>
  <si>
    <t>Seules les quantités effectivement réalisées donneront lieu à facturation</t>
  </si>
  <si>
    <t>N° 1</t>
  </si>
  <si>
    <r>
      <t>Élaboration du questionnaire électronique pour le test</t>
    </r>
    <r>
      <rPr>
        <b/>
        <i/>
        <sz val="10"/>
        <rFont val="Liberation Sans"/>
        <family val="2"/>
      </rPr>
      <t xml:space="preserve"> </t>
    </r>
  </si>
  <si>
    <t>N° 2</t>
  </si>
  <si>
    <t xml:space="preserve">Modifications du questionnaire électronique pour l'enquête </t>
  </si>
  <si>
    <t>N° 3</t>
  </si>
  <si>
    <t xml:space="preserve">Mise en place d’un numéro vert  </t>
  </si>
  <si>
    <t>N° 4</t>
  </si>
  <si>
    <t xml:space="preserve">Page internet </t>
  </si>
  <si>
    <t>N° 5</t>
  </si>
  <si>
    <t>Outil de collecte pour les enquêteurs</t>
  </si>
  <si>
    <t>N° 6</t>
  </si>
  <si>
    <t xml:space="preserve">Outil de gestion </t>
  </si>
  <si>
    <t>N° 7</t>
  </si>
  <si>
    <t xml:space="preserve">Répétition générale </t>
  </si>
  <si>
    <t>N° 10</t>
  </si>
  <si>
    <t>Recherche de numéros de téléphone pour l'individu concerné si l'information est absente de la fiche-contact (test et enquête)</t>
  </si>
  <si>
    <t>N° 11</t>
  </si>
  <si>
    <t>N° 12</t>
  </si>
  <si>
    <t>N° 13</t>
  </si>
  <si>
    <t>Questionnaire non réalisé (injoignable, refus, hors-champ) (test et enquête)</t>
  </si>
  <si>
    <t>N° 15</t>
  </si>
  <si>
    <t>N° 16</t>
  </si>
  <si>
    <t>N° 17</t>
  </si>
  <si>
    <r>
      <t>Élaboration et livraison des bases de données</t>
    </r>
    <r>
      <rPr>
        <b/>
        <i/>
        <sz val="10"/>
        <rFont val="Liberation Sans"/>
        <family val="2"/>
      </rPr>
      <t xml:space="preserve"> </t>
    </r>
    <r>
      <rPr>
        <sz val="10"/>
        <rFont val="Liberation Sans"/>
        <family val="2"/>
      </rPr>
      <t>(test et enquête)</t>
    </r>
  </si>
  <si>
    <t>N° 18</t>
  </si>
  <si>
    <t>Questionnaire complet ("réussi") (test et enquête)</t>
  </si>
  <si>
    <t>Administration et suivi de la collecte</t>
  </si>
  <si>
    <t>Outils</t>
  </si>
  <si>
    <t xml:space="preserve">Collecte de l’enquête mobilité des personnes (EMP) 2026  </t>
  </si>
  <si>
    <t>Référence : 25/SDES/EMP2026</t>
  </si>
  <si>
    <t>PRESTATION</t>
  </si>
  <si>
    <t>N° du prix unitaire</t>
  </si>
  <si>
    <t>Questionnaire incomplet (initié, non terminé) (test et enquête)</t>
  </si>
  <si>
    <t>Réunions et livrables inclus</t>
  </si>
  <si>
    <t>N° 9a</t>
  </si>
  <si>
    <t>N° 9b</t>
  </si>
  <si>
    <t>Bilan détaillé final (test et enquête)</t>
  </si>
  <si>
    <t>Affranchissement lettre avis  - test et enquête</t>
  </si>
  <si>
    <t>Impression, mise sous pli et envoi de la lettre avis test et enquête</t>
  </si>
  <si>
    <t>Réunion de suivi  (test et enquête) - prix pour une réunion</t>
  </si>
  <si>
    <t>Réunion de bilan (test et enquête) - prix pour une réunion</t>
  </si>
  <si>
    <r>
      <t xml:space="preserve">ANNEXE AU REGLEMENT DE LA CONSULTATION
MONTANT ESTIME DU MARCHE
</t>
    </r>
    <r>
      <rPr>
        <sz val="10"/>
        <rFont val="Arial"/>
        <family val="2"/>
      </rPr>
      <t xml:space="preserve">Le présent tableau permet d’établir une estimation du montant du marché, sur la base :
- des prix unitaires proposés par le candidat,
- d’un taux de taxe sur la valeur ajoutée de 20,0 %, sauf pour l’affranchissement
</t>
    </r>
  </si>
  <si>
    <t xml:space="preserve">  Montant Hors Taxes</t>
  </si>
  <si>
    <t>TOTAL</t>
  </si>
  <si>
    <t>Quantités estimées</t>
  </si>
  <si>
    <t>Prix unitaire</t>
  </si>
  <si>
    <t>N° 14a</t>
  </si>
  <si>
    <t>N° 14b</t>
  </si>
  <si>
    <t>Suivi de la collecte (test)</t>
  </si>
  <si>
    <t>Suivi de la collecte (enquête)</t>
  </si>
  <si>
    <t>N° 8b</t>
  </si>
  <si>
    <t>Formation enquêteurs et gestionnaires (test)</t>
  </si>
  <si>
    <t>N° 8a</t>
  </si>
  <si>
    <t>Taux TVA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</si>
</sst>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5" formatCode="#,##0\ &quot;€&quot;;\-#,##0\ &quot;€&quot;"/>
    <numFmt numFmtId="43" formatCode="_-* #,##0.00_-;\-* #,##0.00_-;_-* &quot;-&quot;??_-;_-@_-"/>
    <numFmt numFmtId="164" formatCode="#,##0.00\ _€"/>
    <numFmt numFmtId="165" formatCode="_-* #,##0_-;\-* #,##0_-;_-* &quot;-&quot;??_-;_-@_-"/>
  </numFmts>
  <fonts count="13" x14ac:knownFonts="1">
    <font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i/>
      <sz val="10"/>
      <name val="Arial"/>
      <family val="2"/>
    </font>
    <font>
      <sz val="10"/>
      <color theme="5"/>
      <name val="Arial"/>
      <family val="2"/>
    </font>
    <font>
      <sz val="10"/>
      <name val="Liberation Sans"/>
      <family val="2"/>
    </font>
    <font>
      <b/>
      <sz val="10"/>
      <name val="Liberation Sans"/>
      <family val="2"/>
    </font>
    <font>
      <b/>
      <i/>
      <sz val="10"/>
      <name val="Liberation Sans"/>
      <family val="2"/>
    </font>
    <font>
      <b/>
      <sz val="15"/>
      <color rgb="FF008000"/>
      <name val="Liberation Serif"/>
      <family val="1"/>
    </font>
    <font>
      <b/>
      <u/>
      <sz val="1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2" fillId="0" borderId="0" applyFont="0" applyFill="0" applyBorder="0" applyAlignment="0" applyProtection="0"/>
  </cellStyleXfs>
  <cellXfs count="65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0" fillId="2" borderId="0" xfId="0" applyFill="1" applyAlignment="1">
      <alignment vertical="center"/>
    </xf>
    <xf numFmtId="0" fontId="0" fillId="0" borderId="0" xfId="0" applyFill="1" applyAlignment="1">
      <alignment vertical="center"/>
    </xf>
    <xf numFmtId="0" fontId="6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6" fillId="0" borderId="0" xfId="0" applyFont="1" applyFill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justify" vertical="center"/>
    </xf>
    <xf numFmtId="0" fontId="0" fillId="0" borderId="0" xfId="0" applyFill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justify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0" fillId="0" borderId="0" xfId="0" applyFont="1" applyFill="1" applyAlignment="1">
      <alignment vertical="center"/>
    </xf>
    <xf numFmtId="0" fontId="9" fillId="0" borderId="1" xfId="0" applyFont="1" applyBorder="1" applyAlignment="1">
      <alignment horizontal="justify" vertical="center"/>
    </xf>
    <xf numFmtId="0" fontId="7" fillId="0" borderId="1" xfId="0" applyFont="1" applyBorder="1" applyAlignment="1">
      <alignment horizontal="justify" vertical="center"/>
    </xf>
    <xf numFmtId="0" fontId="5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center" vertical="center" wrapText="1"/>
    </xf>
    <xf numFmtId="164" fontId="0" fillId="0" borderId="1" xfId="0" applyNumberFormat="1" applyFont="1" applyBorder="1" applyAlignment="1">
      <alignment vertical="center"/>
    </xf>
    <xf numFmtId="164" fontId="5" fillId="3" borderId="4" xfId="0" applyNumberFormat="1" applyFont="1" applyFill="1" applyBorder="1" applyAlignment="1">
      <alignment horizontal="center" vertical="center" wrapText="1"/>
    </xf>
    <xf numFmtId="164" fontId="5" fillId="3" borderId="3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1" fillId="0" borderId="0" xfId="0" applyFont="1" applyBorder="1" applyAlignment="1">
      <alignment horizontal="left" vertical="center"/>
    </xf>
    <xf numFmtId="0" fontId="0" fillId="2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justify" vertical="center"/>
    </xf>
    <xf numFmtId="0" fontId="0" fillId="2" borderId="1" xfId="0" applyFont="1" applyFill="1" applyBorder="1" applyAlignment="1">
      <alignment horizontal="left" vertical="center" wrapText="1"/>
    </xf>
    <xf numFmtId="164" fontId="0" fillId="0" borderId="0" xfId="0" applyNumberFormat="1" applyAlignment="1">
      <alignment horizontal="centerContinuous" vertical="center"/>
    </xf>
    <xf numFmtId="164" fontId="1" fillId="0" borderId="0" xfId="0" applyNumberFormat="1" applyFont="1" applyBorder="1" applyAlignment="1">
      <alignment horizontal="center" vertical="center"/>
    </xf>
    <xf numFmtId="164" fontId="0" fillId="0" borderId="1" xfId="0" applyNumberFormat="1" applyBorder="1" applyAlignment="1">
      <alignment vertical="center"/>
    </xf>
    <xf numFmtId="164" fontId="0" fillId="0" borderId="0" xfId="0" applyNumberFormat="1" applyFont="1" applyAlignment="1">
      <alignment vertical="center"/>
    </xf>
    <xf numFmtId="164" fontId="0" fillId="0" borderId="0" xfId="0" applyNumberFormat="1" applyAlignment="1">
      <alignment vertical="center"/>
    </xf>
    <xf numFmtId="164" fontId="0" fillId="4" borderId="1" xfId="0" applyNumberFormat="1" applyFont="1" applyFill="1" applyBorder="1" applyAlignment="1">
      <alignment vertical="center"/>
    </xf>
    <xf numFmtId="164" fontId="0" fillId="0" borderId="0" xfId="0" applyNumberFormat="1" applyFont="1" applyAlignment="1">
      <alignment horizontal="left" vertical="center"/>
    </xf>
    <xf numFmtId="0" fontId="0" fillId="0" borderId="1" xfId="0" applyFont="1" applyFill="1" applyBorder="1" applyAlignment="1">
      <alignment horizontal="center" vertical="center" wrapText="1"/>
    </xf>
    <xf numFmtId="165" fontId="0" fillId="0" borderId="1" xfId="0" applyNumberFormat="1" applyFont="1" applyFill="1" applyBorder="1" applyAlignment="1">
      <alignment horizontal="center" vertical="center" wrapText="1"/>
    </xf>
    <xf numFmtId="165" fontId="0" fillId="0" borderId="1" xfId="1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164" fontId="0" fillId="2" borderId="1" xfId="0" applyNumberFormat="1" applyFont="1" applyFill="1" applyBorder="1" applyAlignment="1">
      <alignment horizontal="center" vertical="center" wrapText="1"/>
    </xf>
    <xf numFmtId="0" fontId="0" fillId="2" borderId="6" xfId="0" applyFont="1" applyFill="1" applyBorder="1" applyAlignment="1">
      <alignment horizontal="center" vertical="center" wrapText="1"/>
    </xf>
    <xf numFmtId="164" fontId="0" fillId="0" borderId="6" xfId="0" applyNumberFormat="1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5" fontId="0" fillId="2" borderId="1" xfId="0" applyNumberFormat="1" applyFont="1" applyFill="1" applyBorder="1" applyAlignment="1">
      <alignment horizontal="center" vertical="center" wrapText="1"/>
    </xf>
    <xf numFmtId="5" fontId="0" fillId="0" borderId="1" xfId="0" applyNumberFormat="1" applyBorder="1" applyAlignment="1">
      <alignment vertical="center"/>
    </xf>
    <xf numFmtId="5" fontId="0" fillId="0" borderId="1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Alignment="1">
      <alignment vertical="center"/>
    </xf>
    <xf numFmtId="10" fontId="5" fillId="0" borderId="0" xfId="0" applyNumberFormat="1" applyFont="1" applyAlignment="1">
      <alignment vertical="center"/>
    </xf>
    <xf numFmtId="0" fontId="9" fillId="2" borderId="1" xfId="0" applyFont="1" applyFill="1" applyBorder="1" applyAlignment="1">
      <alignment horizontal="justify" vertical="center"/>
    </xf>
    <xf numFmtId="0" fontId="0" fillId="0" borderId="0" xfId="0" applyAlignment="1">
      <alignment horizontal="centerContinuous" vertical="center"/>
    </xf>
    <xf numFmtId="0" fontId="11" fillId="0" borderId="0" xfId="0" applyFont="1" applyAlignment="1">
      <alignment horizontal="centerContinuous" wrapText="1"/>
    </xf>
    <xf numFmtId="0" fontId="11" fillId="0" borderId="0" xfId="0" applyFont="1" applyAlignment="1">
      <alignment wrapText="1"/>
    </xf>
    <xf numFmtId="0" fontId="0" fillId="0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 wrapText="1"/>
    </xf>
    <xf numFmtId="164" fontId="0" fillId="0" borderId="1" xfId="0" applyNumberFormat="1" applyFont="1" applyFill="1" applyBorder="1" applyAlignment="1">
      <alignment horizontal="right" vertical="center" wrapText="1" inden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63"/>
  <sheetViews>
    <sheetView tabSelected="1" topLeftCell="A7" zoomScale="115" zoomScaleNormal="115" workbookViewId="0">
      <selection activeCell="D7" sqref="D7"/>
    </sheetView>
  </sheetViews>
  <sheetFormatPr baseColWidth="10" defaultRowHeight="12.75" x14ac:dyDescent="0.2"/>
  <cols>
    <col min="1" max="1" width="9.85546875" style="7" customWidth="1"/>
    <col min="2" max="2" width="58.5703125" style="1" customWidth="1"/>
    <col min="3" max="4" width="13.42578125" style="5" customWidth="1"/>
    <col min="5" max="5" width="13.140625" style="38" customWidth="1"/>
    <col min="6" max="6" width="13" style="38" customWidth="1"/>
    <col min="7" max="7" width="13.28515625" style="38" customWidth="1"/>
    <col min="8" max="22" width="11.42578125" style="1"/>
    <col min="23" max="16384" width="11.42578125" style="4"/>
  </cols>
  <sheetData>
    <row r="1" spans="1:22" ht="30" customHeight="1" x14ac:dyDescent="0.2">
      <c r="A1" s="25" t="s">
        <v>36</v>
      </c>
      <c r="B1" s="55"/>
      <c r="C1" s="26"/>
      <c r="D1" s="26"/>
      <c r="E1" s="34"/>
      <c r="F1" s="34"/>
      <c r="G1" s="34"/>
    </row>
    <row r="2" spans="1:22" ht="96" customHeight="1" x14ac:dyDescent="0.2">
      <c r="A2" s="56" t="s">
        <v>49</v>
      </c>
      <c r="B2" s="55"/>
      <c r="C2" s="56"/>
      <c r="D2" s="56"/>
      <c r="E2" s="56"/>
      <c r="F2" s="56"/>
      <c r="G2" s="56"/>
      <c r="H2" s="57"/>
      <c r="I2" s="57"/>
    </row>
    <row r="3" spans="1:22" ht="21" customHeight="1" x14ac:dyDescent="0.2">
      <c r="A3" s="27" t="s">
        <v>37</v>
      </c>
      <c r="C3" s="12"/>
      <c r="D3" s="30"/>
      <c r="E3" s="35"/>
      <c r="F3" s="35"/>
      <c r="G3" s="35"/>
    </row>
    <row r="4" spans="1:22" s="11" customFormat="1" ht="12.75" customHeight="1" x14ac:dyDescent="0.2">
      <c r="A4" s="58" t="s">
        <v>39</v>
      </c>
      <c r="B4" s="59" t="s">
        <v>38</v>
      </c>
      <c r="C4" s="63" t="s">
        <v>52</v>
      </c>
      <c r="D4" s="48"/>
      <c r="E4" s="61" t="s">
        <v>0</v>
      </c>
      <c r="F4" s="61"/>
      <c r="G4" s="6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</row>
    <row r="5" spans="1:22" ht="38.25" x14ac:dyDescent="0.2">
      <c r="A5" s="58"/>
      <c r="B5" s="60"/>
      <c r="C5" s="58"/>
      <c r="D5" s="46" t="s">
        <v>53</v>
      </c>
      <c r="E5" s="47" t="s">
        <v>50</v>
      </c>
      <c r="F5" s="47" t="s">
        <v>5</v>
      </c>
      <c r="G5" s="47" t="s">
        <v>6</v>
      </c>
    </row>
    <row r="6" spans="1:22" ht="27.75" customHeight="1" x14ac:dyDescent="0.2">
      <c r="A6" s="19"/>
      <c r="B6" s="20" t="s">
        <v>35</v>
      </c>
      <c r="C6" s="21"/>
      <c r="D6" s="21"/>
      <c r="E6" s="24"/>
      <c r="F6" s="24"/>
      <c r="G6" s="2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</row>
    <row r="7" spans="1:22" ht="22.5" customHeight="1" x14ac:dyDescent="0.2">
      <c r="A7" s="17" t="s">
        <v>8</v>
      </c>
      <c r="B7" s="18" t="s">
        <v>9</v>
      </c>
      <c r="C7" s="28">
        <v>1</v>
      </c>
      <c r="D7" s="45"/>
      <c r="E7" s="64">
        <f>C7*D7</f>
        <v>0</v>
      </c>
      <c r="F7" s="64">
        <f>E7*$F$32</f>
        <v>0</v>
      </c>
      <c r="G7" s="64">
        <f>E7+F7</f>
        <v>0</v>
      </c>
    </row>
    <row r="8" spans="1:22" ht="22.5" customHeight="1" x14ac:dyDescent="0.2">
      <c r="A8" s="17" t="s">
        <v>10</v>
      </c>
      <c r="B8" s="18" t="s">
        <v>11</v>
      </c>
      <c r="C8" s="28">
        <v>1</v>
      </c>
      <c r="D8" s="45"/>
      <c r="E8" s="64">
        <f t="shared" ref="E8:E11" si="0">C8*D8</f>
        <v>0</v>
      </c>
      <c r="F8" s="64">
        <f t="shared" ref="F8:F12" si="1">E8*$F$32</f>
        <v>0</v>
      </c>
      <c r="G8" s="64">
        <f t="shared" ref="G8:G12" si="2">E8+F8</f>
        <v>0</v>
      </c>
    </row>
    <row r="9" spans="1:22" ht="22.5" customHeight="1" x14ac:dyDescent="0.2">
      <c r="A9" s="17" t="s">
        <v>12</v>
      </c>
      <c r="B9" s="18" t="s">
        <v>13</v>
      </c>
      <c r="C9" s="28">
        <v>1</v>
      </c>
      <c r="D9" s="45"/>
      <c r="E9" s="64">
        <f t="shared" si="0"/>
        <v>0</v>
      </c>
      <c r="F9" s="64">
        <f t="shared" si="1"/>
        <v>0</v>
      </c>
      <c r="G9" s="64">
        <f t="shared" si="2"/>
        <v>0</v>
      </c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</row>
    <row r="10" spans="1:22" ht="22.5" customHeight="1" x14ac:dyDescent="0.2">
      <c r="A10" s="17" t="s">
        <v>14</v>
      </c>
      <c r="B10" s="18" t="s">
        <v>15</v>
      </c>
      <c r="C10" s="28">
        <v>1</v>
      </c>
      <c r="D10" s="45"/>
      <c r="E10" s="64">
        <f t="shared" si="0"/>
        <v>0</v>
      </c>
      <c r="F10" s="64">
        <f t="shared" si="1"/>
        <v>0</v>
      </c>
      <c r="G10" s="64">
        <f t="shared" si="2"/>
        <v>0</v>
      </c>
    </row>
    <row r="11" spans="1:22" ht="22.5" customHeight="1" x14ac:dyDescent="0.2">
      <c r="A11" s="17" t="s">
        <v>16</v>
      </c>
      <c r="B11" s="18" t="s">
        <v>17</v>
      </c>
      <c r="C11" s="28">
        <v>1</v>
      </c>
      <c r="D11" s="45"/>
      <c r="E11" s="64">
        <f t="shared" si="0"/>
        <v>0</v>
      </c>
      <c r="F11" s="64">
        <f t="shared" si="1"/>
        <v>0</v>
      </c>
      <c r="G11" s="64">
        <f t="shared" si="2"/>
        <v>0</v>
      </c>
    </row>
    <row r="12" spans="1:22" ht="22.5" customHeight="1" x14ac:dyDescent="0.2">
      <c r="A12" s="17" t="s">
        <v>18</v>
      </c>
      <c r="B12" s="18" t="s">
        <v>19</v>
      </c>
      <c r="C12" s="28">
        <v>1</v>
      </c>
      <c r="D12" s="45"/>
      <c r="E12" s="64">
        <f>C12*D12</f>
        <v>0</v>
      </c>
      <c r="F12" s="64">
        <f t="shared" si="1"/>
        <v>0</v>
      </c>
      <c r="G12" s="64">
        <f t="shared" si="2"/>
        <v>0</v>
      </c>
    </row>
    <row r="13" spans="1:22" ht="38.25" customHeight="1" x14ac:dyDescent="0.2">
      <c r="A13" s="19"/>
      <c r="B13" s="20" t="s">
        <v>34</v>
      </c>
      <c r="C13" s="24"/>
      <c r="D13" s="24"/>
      <c r="E13" s="24"/>
      <c r="F13" s="24"/>
      <c r="G13" s="23"/>
    </row>
    <row r="14" spans="1:22" ht="25.5" customHeight="1" x14ac:dyDescent="0.2">
      <c r="A14" s="17" t="s">
        <v>20</v>
      </c>
      <c r="B14" s="18" t="s">
        <v>21</v>
      </c>
      <c r="C14" s="28">
        <v>1</v>
      </c>
      <c r="D14" s="49"/>
      <c r="E14" s="22">
        <f>C14*D14</f>
        <v>0</v>
      </c>
      <c r="F14" s="22">
        <f>E14*$F$32</f>
        <v>0</v>
      </c>
      <c r="G14" s="22">
        <f>E14+F14</f>
        <v>0</v>
      </c>
    </row>
    <row r="15" spans="1:22" ht="25.5" customHeight="1" x14ac:dyDescent="0.2">
      <c r="A15" s="54" t="s">
        <v>60</v>
      </c>
      <c r="B15" s="18" t="s">
        <v>59</v>
      </c>
      <c r="C15" s="28">
        <v>1</v>
      </c>
      <c r="D15" s="49"/>
      <c r="E15" s="22">
        <f t="shared" ref="E15:E24" si="3">C15*D15</f>
        <v>0</v>
      </c>
      <c r="F15" s="22">
        <f t="shared" ref="F15:F17" si="4">E15*$F$32</f>
        <v>0</v>
      </c>
      <c r="G15" s="22">
        <f t="shared" ref="G15:G24" si="5">E15+F15</f>
        <v>0</v>
      </c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</row>
    <row r="16" spans="1:22" s="1" customFormat="1" ht="25.5" customHeight="1" x14ac:dyDescent="0.2">
      <c r="A16" s="54" t="s">
        <v>58</v>
      </c>
      <c r="B16" s="18" t="s">
        <v>59</v>
      </c>
      <c r="C16" s="44">
        <v>1</v>
      </c>
      <c r="D16" s="50"/>
      <c r="E16" s="22">
        <f t="shared" si="3"/>
        <v>0</v>
      </c>
      <c r="F16" s="22">
        <f t="shared" si="4"/>
        <v>0</v>
      </c>
      <c r="G16" s="22">
        <f t="shared" si="5"/>
        <v>0</v>
      </c>
    </row>
    <row r="17" spans="1:22" ht="25.5" customHeight="1" x14ac:dyDescent="0.2">
      <c r="A17" s="17" t="s">
        <v>42</v>
      </c>
      <c r="B17" s="18" t="s">
        <v>46</v>
      </c>
      <c r="C17" s="43">
        <f>1000+45000</f>
        <v>46000</v>
      </c>
      <c r="D17" s="49"/>
      <c r="E17" s="22">
        <f t="shared" si="3"/>
        <v>0</v>
      </c>
      <c r="F17" s="22">
        <f t="shared" si="4"/>
        <v>0</v>
      </c>
      <c r="G17" s="22">
        <f t="shared" si="5"/>
        <v>0</v>
      </c>
    </row>
    <row r="18" spans="1:22" ht="25.5" customHeight="1" x14ac:dyDescent="0.2">
      <c r="A18" s="17" t="s">
        <v>43</v>
      </c>
      <c r="B18" s="29" t="s">
        <v>45</v>
      </c>
      <c r="C18" s="43">
        <f>C17</f>
        <v>46000</v>
      </c>
      <c r="D18" s="49"/>
      <c r="E18" s="22">
        <f t="shared" si="3"/>
        <v>0</v>
      </c>
      <c r="F18" s="39"/>
      <c r="G18" s="22">
        <f t="shared" si="5"/>
        <v>0</v>
      </c>
    </row>
    <row r="19" spans="1:22" ht="25.5" customHeight="1" x14ac:dyDescent="0.2">
      <c r="A19" s="17" t="s">
        <v>22</v>
      </c>
      <c r="B19" s="18" t="s">
        <v>23</v>
      </c>
      <c r="C19" s="43">
        <f>C18*0.2</f>
        <v>9200</v>
      </c>
      <c r="D19" s="49"/>
      <c r="E19" s="22">
        <f t="shared" si="3"/>
        <v>0</v>
      </c>
      <c r="F19" s="22">
        <f>E19*$F$32</f>
        <v>0</v>
      </c>
      <c r="G19" s="22">
        <f t="shared" si="5"/>
        <v>0</v>
      </c>
    </row>
    <row r="20" spans="1:22" ht="25.5" customHeight="1" x14ac:dyDescent="0.2">
      <c r="A20" s="17" t="s">
        <v>24</v>
      </c>
      <c r="B20" s="18" t="s">
        <v>33</v>
      </c>
      <c r="C20" s="43">
        <f>20000+300</f>
        <v>20300</v>
      </c>
      <c r="D20" s="49"/>
      <c r="E20" s="22">
        <f t="shared" si="3"/>
        <v>0</v>
      </c>
      <c r="F20" s="22">
        <f t="shared" ref="F20:F23" si="6">E20*$F$32</f>
        <v>0</v>
      </c>
      <c r="G20" s="22">
        <f t="shared" si="5"/>
        <v>0</v>
      </c>
    </row>
    <row r="21" spans="1:22" ht="25.5" customHeight="1" x14ac:dyDescent="0.2">
      <c r="A21" s="17" t="s">
        <v>25</v>
      </c>
      <c r="B21" s="18" t="s">
        <v>40</v>
      </c>
      <c r="C21" s="42">
        <f>C18*0.075</f>
        <v>3450</v>
      </c>
      <c r="D21" s="49"/>
      <c r="E21" s="22">
        <f t="shared" si="3"/>
        <v>0</v>
      </c>
      <c r="F21" s="22">
        <f t="shared" si="6"/>
        <v>0</v>
      </c>
      <c r="G21" s="22">
        <f t="shared" si="5"/>
        <v>0</v>
      </c>
    </row>
    <row r="22" spans="1:22" ht="25.5" customHeight="1" x14ac:dyDescent="0.2">
      <c r="A22" s="17" t="s">
        <v>26</v>
      </c>
      <c r="B22" s="18" t="s">
        <v>27</v>
      </c>
      <c r="C22" s="42">
        <f>C17-C20-C21</f>
        <v>22250</v>
      </c>
      <c r="D22" s="51"/>
      <c r="E22" s="22">
        <f t="shared" si="3"/>
        <v>0</v>
      </c>
      <c r="F22" s="22">
        <f t="shared" si="6"/>
        <v>0</v>
      </c>
      <c r="G22" s="22">
        <f t="shared" si="5"/>
        <v>0</v>
      </c>
    </row>
    <row r="23" spans="1:22" ht="25.5" customHeight="1" x14ac:dyDescent="0.2">
      <c r="A23" s="54" t="s">
        <v>54</v>
      </c>
      <c r="B23" s="18" t="s">
        <v>56</v>
      </c>
      <c r="C23" s="31">
        <v>1</v>
      </c>
      <c r="D23" s="49"/>
      <c r="E23" s="22">
        <f t="shared" si="3"/>
        <v>0</v>
      </c>
      <c r="F23" s="22">
        <f t="shared" si="6"/>
        <v>0</v>
      </c>
      <c r="G23" s="22">
        <f t="shared" si="5"/>
        <v>0</v>
      </c>
    </row>
    <row r="24" spans="1:22" ht="25.5" customHeight="1" x14ac:dyDescent="0.2">
      <c r="A24" s="54" t="s">
        <v>55</v>
      </c>
      <c r="B24" s="18" t="s">
        <v>57</v>
      </c>
      <c r="C24" s="28">
        <v>1</v>
      </c>
      <c r="D24" s="49"/>
      <c r="E24" s="22">
        <f t="shared" si="3"/>
        <v>0</v>
      </c>
      <c r="F24" s="22">
        <f t="shared" ref="F24" si="7">E24*F37</f>
        <v>0</v>
      </c>
      <c r="G24" s="22">
        <f t="shared" si="5"/>
        <v>0</v>
      </c>
    </row>
    <row r="25" spans="1:22" ht="50.25" customHeight="1" x14ac:dyDescent="0.2">
      <c r="A25" s="19"/>
      <c r="B25" s="20" t="s">
        <v>41</v>
      </c>
      <c r="C25" s="24"/>
      <c r="D25" s="24"/>
      <c r="E25" s="24"/>
      <c r="F25" s="24"/>
      <c r="G25" s="23"/>
    </row>
    <row r="26" spans="1:22" ht="19.5" customHeight="1" x14ac:dyDescent="0.2">
      <c r="A26" s="17" t="s">
        <v>28</v>
      </c>
      <c r="B26" s="32" t="s">
        <v>47</v>
      </c>
      <c r="C26" s="41">
        <f>2+16</f>
        <v>18</v>
      </c>
      <c r="D26" s="49"/>
      <c r="E26" s="22">
        <f>C26*D26</f>
        <v>0</v>
      </c>
      <c r="F26" s="22">
        <f>E26*$F$32</f>
        <v>0</v>
      </c>
      <c r="G26" s="22">
        <f>E26+F26</f>
        <v>0</v>
      </c>
    </row>
    <row r="27" spans="1:22" s="16" customFormat="1" ht="19.5" customHeight="1" x14ac:dyDescent="0.2">
      <c r="A27" s="17" t="s">
        <v>29</v>
      </c>
      <c r="B27" s="32" t="s">
        <v>48</v>
      </c>
      <c r="C27" s="41">
        <f>1+1</f>
        <v>2</v>
      </c>
      <c r="D27" s="49"/>
      <c r="E27" s="22">
        <f t="shared" ref="E27:E29" si="8">C27*D27</f>
        <v>0</v>
      </c>
      <c r="F27" s="22">
        <f t="shared" ref="F27:F29" si="9">E27*$F$32</f>
        <v>0</v>
      </c>
      <c r="G27" s="22">
        <f t="shared" ref="G27:G29" si="10">E27+F27</f>
        <v>0</v>
      </c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</row>
    <row r="28" spans="1:22" ht="19.5" customHeight="1" x14ac:dyDescent="0.2">
      <c r="A28" s="17" t="s">
        <v>30</v>
      </c>
      <c r="B28" s="32" t="s">
        <v>31</v>
      </c>
      <c r="C28" s="41">
        <f>1+5</f>
        <v>6</v>
      </c>
      <c r="D28" s="49"/>
      <c r="E28" s="22">
        <f t="shared" si="8"/>
        <v>0</v>
      </c>
      <c r="F28" s="22">
        <f t="shared" si="9"/>
        <v>0</v>
      </c>
      <c r="G28" s="22">
        <f t="shared" si="10"/>
        <v>0</v>
      </c>
    </row>
    <row r="29" spans="1:22" ht="19.5" customHeight="1" x14ac:dyDescent="0.2">
      <c r="A29" s="54" t="s">
        <v>32</v>
      </c>
      <c r="B29" s="33" t="s">
        <v>44</v>
      </c>
      <c r="C29" s="28">
        <f>1+1</f>
        <v>2</v>
      </c>
      <c r="D29" s="49"/>
      <c r="E29" s="22">
        <f t="shared" si="8"/>
        <v>0</v>
      </c>
      <c r="F29" s="22">
        <f t="shared" si="9"/>
        <v>0</v>
      </c>
      <c r="G29" s="22">
        <f t="shared" si="10"/>
        <v>0</v>
      </c>
    </row>
    <row r="30" spans="1:22" ht="21" customHeight="1" x14ac:dyDescent="0.2">
      <c r="D30" s="6" t="s">
        <v>51</v>
      </c>
      <c r="E30" s="36"/>
      <c r="F30" s="36"/>
      <c r="G30" s="36"/>
    </row>
    <row r="32" spans="1:22" x14ac:dyDescent="0.2">
      <c r="B32" s="8"/>
      <c r="E32" s="52" t="s">
        <v>61</v>
      </c>
      <c r="F32" s="53">
        <v>0.2</v>
      </c>
      <c r="G32" s="37"/>
    </row>
    <row r="33" spans="1:7" x14ac:dyDescent="0.2">
      <c r="B33" s="8"/>
      <c r="E33" s="52"/>
      <c r="F33" s="37"/>
      <c r="G33" s="37"/>
    </row>
    <row r="34" spans="1:7" x14ac:dyDescent="0.2">
      <c r="B34" s="6" t="s">
        <v>7</v>
      </c>
      <c r="E34" s="37"/>
      <c r="F34" s="37"/>
      <c r="G34" s="37"/>
    </row>
    <row r="35" spans="1:7" x14ac:dyDescent="0.2">
      <c r="B35" s="9" t="s">
        <v>1</v>
      </c>
      <c r="E35" s="37"/>
      <c r="F35" s="40" t="s">
        <v>2</v>
      </c>
      <c r="G35" s="37"/>
    </row>
    <row r="36" spans="1:7" x14ac:dyDescent="0.2">
      <c r="B36" s="9"/>
      <c r="E36" s="37"/>
      <c r="F36" s="40"/>
      <c r="G36" s="37"/>
    </row>
    <row r="37" spans="1:7" x14ac:dyDescent="0.2">
      <c r="B37" s="9"/>
      <c r="E37" s="37"/>
      <c r="F37" s="40"/>
      <c r="G37" s="37"/>
    </row>
    <row r="38" spans="1:7" x14ac:dyDescent="0.2">
      <c r="B38" s="10"/>
      <c r="E38" s="37"/>
      <c r="F38" s="37"/>
      <c r="G38" s="37"/>
    </row>
    <row r="39" spans="1:7" x14ac:dyDescent="0.2">
      <c r="B39" s="9" t="s">
        <v>3</v>
      </c>
      <c r="E39" s="37"/>
      <c r="F39" s="40" t="s">
        <v>4</v>
      </c>
      <c r="G39" s="37"/>
    </row>
    <row r="40" spans="1:7" x14ac:dyDescent="0.2">
      <c r="B40" s="8"/>
      <c r="E40" s="37"/>
      <c r="F40" s="37"/>
      <c r="G40" s="37"/>
    </row>
    <row r="41" spans="1:7" x14ac:dyDescent="0.2">
      <c r="B41" s="8"/>
      <c r="E41" s="37"/>
      <c r="F41" s="37"/>
      <c r="G41" s="37"/>
    </row>
    <row r="42" spans="1:7" x14ac:dyDescent="0.2">
      <c r="B42" s="8"/>
      <c r="E42" s="37"/>
      <c r="F42" s="37"/>
      <c r="G42" s="37"/>
    </row>
    <row r="43" spans="1:7" x14ac:dyDescent="0.2">
      <c r="A43" s="13"/>
      <c r="B43" s="15"/>
      <c r="E43" s="37"/>
      <c r="F43" s="37"/>
      <c r="G43" s="37"/>
    </row>
    <row r="44" spans="1:7" x14ac:dyDescent="0.2">
      <c r="A44" s="13"/>
      <c r="B44" s="14"/>
      <c r="E44" s="37"/>
      <c r="F44" s="37"/>
      <c r="G44" s="37"/>
    </row>
    <row r="45" spans="1:7" x14ac:dyDescent="0.2">
      <c r="A45" s="13"/>
      <c r="B45" s="14"/>
      <c r="E45" s="37"/>
      <c r="F45" s="37"/>
      <c r="G45" s="37"/>
    </row>
    <row r="46" spans="1:7" x14ac:dyDescent="0.2">
      <c r="A46" s="13"/>
      <c r="B46" s="14"/>
      <c r="E46" s="37"/>
      <c r="F46" s="37"/>
      <c r="G46" s="37"/>
    </row>
    <row r="47" spans="1:7" x14ac:dyDescent="0.2">
      <c r="A47" s="13"/>
      <c r="B47" s="14"/>
      <c r="E47" s="37"/>
      <c r="F47" s="37"/>
      <c r="G47" s="37"/>
    </row>
    <row r="48" spans="1:7" x14ac:dyDescent="0.2">
      <c r="A48" s="13"/>
      <c r="B48" s="14"/>
    </row>
    <row r="49" spans="1:2" x14ac:dyDescent="0.2">
      <c r="A49" s="13"/>
      <c r="B49" s="14"/>
    </row>
    <row r="50" spans="1:2" x14ac:dyDescent="0.2">
      <c r="A50" s="13"/>
      <c r="B50" s="15"/>
    </row>
    <row r="51" spans="1:2" x14ac:dyDescent="0.2">
      <c r="A51" s="13"/>
      <c r="B51" s="14"/>
    </row>
    <row r="52" spans="1:2" x14ac:dyDescent="0.2">
      <c r="A52" s="13"/>
      <c r="B52" s="14"/>
    </row>
    <row r="53" spans="1:2" x14ac:dyDescent="0.2">
      <c r="A53" s="13"/>
      <c r="B53" s="14"/>
    </row>
    <row r="54" spans="1:2" x14ac:dyDescent="0.2">
      <c r="A54" s="13"/>
      <c r="B54" s="14"/>
    </row>
    <row r="55" spans="1:2" x14ac:dyDescent="0.2">
      <c r="A55" s="13"/>
      <c r="B55" s="14"/>
    </row>
    <row r="56" spans="1:2" x14ac:dyDescent="0.2">
      <c r="A56" s="13"/>
      <c r="B56" s="14"/>
    </row>
    <row r="57" spans="1:2" x14ac:dyDescent="0.2">
      <c r="A57" s="13"/>
      <c r="B57" s="14"/>
    </row>
    <row r="58" spans="1:2" x14ac:dyDescent="0.2">
      <c r="A58" s="13"/>
      <c r="B58" s="14"/>
    </row>
    <row r="59" spans="1:2" x14ac:dyDescent="0.2">
      <c r="A59" s="13"/>
      <c r="B59" s="15"/>
    </row>
    <row r="60" spans="1:2" x14ac:dyDescent="0.2">
      <c r="A60" s="13"/>
      <c r="B60" s="14"/>
    </row>
    <row r="61" spans="1:2" x14ac:dyDescent="0.2">
      <c r="A61" s="13"/>
      <c r="B61" s="14"/>
    </row>
    <row r="62" spans="1:2" x14ac:dyDescent="0.2">
      <c r="A62" s="13"/>
      <c r="B62" s="14"/>
    </row>
    <row r="63" spans="1:2" x14ac:dyDescent="0.2">
      <c r="A63" s="13"/>
      <c r="B63" s="14"/>
    </row>
  </sheetData>
  <sheetProtection selectLockedCells="1" selectUnlockedCells="1"/>
  <mergeCells count="4">
    <mergeCell ref="A4:A5"/>
    <mergeCell ref="B4:B5"/>
    <mergeCell ref="E4:G4"/>
    <mergeCell ref="C4:C5"/>
  </mergeCells>
  <phoneticPr fontId="4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72" firstPageNumber="0" orientation="portrait" horizontalDpi="150" verticalDpi="150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BENOIST Marie</dc:creator>
  <cp:lastModifiedBy>DUARTE Sylvie</cp:lastModifiedBy>
  <cp:lastPrinted>2025-02-12T17:05:06Z</cp:lastPrinted>
  <dcterms:created xsi:type="dcterms:W3CDTF">2024-11-15T09:54:10Z</dcterms:created>
  <dcterms:modified xsi:type="dcterms:W3CDTF">2025-02-28T10:22:40Z</dcterms:modified>
</cp:coreProperties>
</file>