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O:\4_DAFJ\Achats\1. MARCHES EN COURS (rédaction, analyse)\1 MARCHES CCIT\81 CVC GTC\25TARN01L-DCE-TRAVAUX CVC-GTC\"/>
    </mc:Choice>
  </mc:AlternateContent>
  <xr:revisionPtr revIDLastSave="0" documentId="8_{920EE343-999D-450F-82CF-EF3FC69B0663}" xr6:coauthVersionLast="47" xr6:coauthVersionMax="47" xr10:uidLastSave="{00000000-0000-0000-0000-000000000000}"/>
  <bookViews>
    <workbookView xWindow="28680" yWindow="-120" windowWidth="51840" windowHeight="21120" activeTab="1" xr2:uid="{9FEAECA8-668E-498C-9225-313E27659E5B}"/>
  </bookViews>
  <sheets>
    <sheet name="CDPGF LOT CVC" sheetId="17" r:id="rId1"/>
    <sheet name="DPGF LOT CVC Var" sheetId="19"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2" i="19" l="1"/>
  <c r="B22" i="19"/>
  <c r="B21" i="19"/>
  <c r="C53" i="17" s="1"/>
  <c r="C13" i="19"/>
  <c r="C14" i="19"/>
  <c r="C15" i="19"/>
  <c r="C16" i="19"/>
  <c r="C17" i="19"/>
  <c r="C18" i="19"/>
  <c r="C19" i="19"/>
  <c r="C20" i="19"/>
  <c r="C6" i="19" l="1"/>
  <c r="C7" i="19"/>
  <c r="C8" i="19"/>
  <c r="C9" i="19"/>
  <c r="C10" i="19"/>
  <c r="C11" i="19"/>
  <c r="C12" i="19"/>
  <c r="C5" i="19"/>
  <c r="D52" i="17"/>
  <c r="D54" i="17"/>
  <c r="C55" i="17"/>
  <c r="C54" i="17"/>
  <c r="C52" i="17"/>
  <c r="D57" i="17" l="1"/>
  <c r="C21" i="19"/>
  <c r="D53" i="17" s="1"/>
  <c r="D47" i="17"/>
  <c r="D39" i="17" l="1"/>
  <c r="D38" i="17"/>
  <c r="D37" i="17"/>
  <c r="D36" i="17"/>
  <c r="D51" i="17"/>
  <c r="D34" i="17"/>
  <c r="D33" i="17"/>
  <c r="D32" i="17"/>
  <c r="D31" i="17"/>
  <c r="D30" i="17"/>
  <c r="D50" i="17"/>
  <c r="D48" i="17"/>
  <c r="D49" i="17"/>
  <c r="D28" i="17"/>
  <c r="D27" i="17"/>
  <c r="D26" i="17"/>
  <c r="D25" i="17"/>
  <c r="D24" i="17"/>
  <c r="D23" i="17"/>
  <c r="D46" i="17"/>
  <c r="D21" i="17"/>
  <c r="D20" i="17"/>
  <c r="D45" i="17"/>
  <c r="D44" i="17"/>
  <c r="D43" i="17"/>
  <c r="D42" i="17"/>
  <c r="D19" i="17"/>
  <c r="D18" i="17"/>
  <c r="D17" i="17"/>
  <c r="D16" i="17"/>
  <c r="D15" i="17"/>
  <c r="D14" i="17"/>
  <c r="D13" i="17"/>
  <c r="D6" i="17"/>
  <c r="D7" i="17"/>
  <c r="D8" i="17"/>
  <c r="D9" i="17"/>
  <c r="D41" i="17"/>
  <c r="D55" i="17" s="1"/>
  <c r="D10" i="17"/>
  <c r="D11" i="17"/>
  <c r="D5" i="17"/>
  <c r="C57" i="17" l="1"/>
  <c r="A58" i="17" s="1"/>
</calcChain>
</file>

<file path=xl/sharedStrings.xml><?xml version="1.0" encoding="utf-8"?>
<sst xmlns="http://schemas.openxmlformats.org/spreadsheetml/2006/main" count="158" uniqueCount="122">
  <si>
    <t>Change Over VC Bat A</t>
  </si>
  <si>
    <t>Sonde temp Réseaux</t>
  </si>
  <si>
    <t>Départ Rad Bat A</t>
  </si>
  <si>
    <t>Départ VC Bat B CO</t>
  </si>
  <si>
    <t>Base</t>
  </si>
  <si>
    <t>Dépose Caisson Wolf</t>
  </si>
  <si>
    <t>Tubage (CF APAVE)</t>
  </si>
  <si>
    <t>Raccord ZAG (CF Apave)</t>
  </si>
  <si>
    <t>Type</t>
  </si>
  <si>
    <t>Coût total</t>
  </si>
  <si>
    <t>Investissements CCI</t>
  </si>
  <si>
    <t>Départ radiateurs Bat B</t>
  </si>
  <si>
    <t>Départ radiateurs Bat C</t>
  </si>
  <si>
    <t>Sonde température réseaux</t>
  </si>
  <si>
    <t>Ppe Frd Bat C</t>
  </si>
  <si>
    <t>Ppe chaud Bat C</t>
  </si>
  <si>
    <t>CTA Audito</t>
  </si>
  <si>
    <t>CTA Télé</t>
  </si>
  <si>
    <t>CTA hygiène</t>
  </si>
  <si>
    <t>Chaufferie A</t>
  </si>
  <si>
    <t>Dépose et Rempla VC</t>
  </si>
  <si>
    <t>Départ VC Club Bat B CO</t>
  </si>
  <si>
    <t>Détail</t>
  </si>
  <si>
    <t>Départ Sous Stat Bat B</t>
  </si>
  <si>
    <t>Remplacement Pompe avec Var delta P, Suppr V3V, Doigt de gans, calorifuge</t>
  </si>
  <si>
    <t>Remplacement Pompe avec Var delta P, Suppr V3V Chd-Frd, Doigt de gans, calorifuge, simplification réseau retour</t>
  </si>
  <si>
    <t>Doigts de Gans : normalement 11</t>
  </si>
  <si>
    <t>Sonde temp Ext et Ambiance</t>
  </si>
  <si>
    <t>RAS</t>
  </si>
  <si>
    <t>Dépose deux réseaux en Chaufferie vers Batteries Chaude/Froide CTA  Wolf Amphi A</t>
  </si>
  <si>
    <t>Dépose caisson et Gaines dans le local CTA</t>
  </si>
  <si>
    <t xml:space="preserve">Remplacement chaudière Optimigaz </t>
  </si>
  <si>
    <t>Dépose et Rempla Rad Dont Tête  TH  communicantes</t>
  </si>
  <si>
    <t>Départ sur nourice, Pompe double sur Var, doigt de gans</t>
  </si>
  <si>
    <t>Reprise des Schémas Hydrauliques et Aérauliques  des Chaufferies et SS Stat</t>
  </si>
  <si>
    <t>Plan d'implantation des Emetteurs et Réseaux de dsitribution</t>
  </si>
  <si>
    <t>Reprise des Schémas Electriques des Armoires Chaufferie A, Sous Station B et Sous Station C</t>
  </si>
  <si>
    <t>Zones Bat A/B/C</t>
  </si>
  <si>
    <t>Général</t>
  </si>
  <si>
    <t>Reprise des repérages physique Equipement en chaufferie, Départ Elec Armoire Puissance</t>
  </si>
  <si>
    <t>Dépose Hydraulique HS - Inutile</t>
  </si>
  <si>
    <t>Sous station B</t>
  </si>
  <si>
    <t>Sous station C</t>
  </si>
  <si>
    <t>Remplacement Pompe avec Var delta P, Doigt de gans, calorifuge</t>
  </si>
  <si>
    <t>Remplacement Pompe avec Var delta P, Suppr V3V Chd-Frd, Doigt de gans, calorifuge, V3V Change Over</t>
  </si>
  <si>
    <t>Remplacement V3V par V2V, calorifuge</t>
  </si>
  <si>
    <t xml:space="preserve">Edition du listing des équipements </t>
  </si>
  <si>
    <t>Coût Base</t>
  </si>
  <si>
    <t>Ancienne Mitsubishi sur Cuisine</t>
  </si>
  <si>
    <t>4 Bat A / 3 dépôt sur Bat C et bouchons - un Reste en rembarde sur BAT C</t>
  </si>
  <si>
    <t>Fourniture et pose des moteurs - Mise en place de Vannes 2 Voies sur les retours chaudières</t>
  </si>
  <si>
    <t>Dépôt Radiateurs non remplacés (x6)</t>
  </si>
  <si>
    <t xml:space="preserve">16 rad + tête th radio </t>
  </si>
  <si>
    <t>Chaufferie Bat A</t>
  </si>
  <si>
    <t xml:space="preserve">Equilibrage Réseaux Distribution, </t>
  </si>
  <si>
    <t>Contrôles Purgeurs et Remplacement</t>
  </si>
  <si>
    <t>Ensemble Réseau A/B/C (VC Bat A env 7 zones, Rad A env 2 Zones, VC Bat C env 4 Zones, VC Club env 2 Zones, Rab B 2 Zones, Rad C 2 Zones, VC Bat C 4 zones)</t>
  </si>
  <si>
    <t>Remarques Candidat</t>
  </si>
  <si>
    <t>Coût (€HT)</t>
  </si>
  <si>
    <t>Coût (€TTC)</t>
  </si>
  <si>
    <r>
      <t xml:space="preserve">Suppr réseau eau condensée en chaufferie et Raccodement Retour Bat B vers Condenseur Prévoir un shunt,                                </t>
    </r>
    <r>
      <rPr>
        <sz val="11"/>
        <color rgb="FFFF0000"/>
        <rFont val="Aptos Narrow"/>
        <family val="2"/>
        <scheme val="minor"/>
      </rPr>
      <t>Suppr des Ppes Amphi A et bouchons</t>
    </r>
  </si>
  <si>
    <t>Fermeture Retour chaudières selon Cascade</t>
  </si>
  <si>
    <t>Adaptations Hydrauliques Chaufferie A</t>
  </si>
  <si>
    <t>Adapations Hydrauliques Sous station B</t>
  </si>
  <si>
    <r>
      <t xml:space="preserve">Suppr Réseau Eau Condensé, Récup Tube pour Bus entre A et B ? CF Lot GTC                                                                                                           </t>
    </r>
    <r>
      <rPr>
        <sz val="11"/>
        <color rgb="FFFF0000"/>
        <rFont val="Aptos Narrow"/>
        <family val="2"/>
        <scheme val="minor"/>
      </rPr>
      <t>Suppr des PpesCentrale Bat B et bouchons</t>
    </r>
  </si>
  <si>
    <t>Modif Hydraulique V3V et Variateur sur Pompes Aéroréfrigérants</t>
  </si>
  <si>
    <t>Réseaux, Anciens sous compteurs</t>
  </si>
  <si>
    <t>Remplacement V3V par V2V, calorifuge - Changement Libellée "Zone Centrale"</t>
  </si>
  <si>
    <t>Dépose PAC Mitsubsihi Cuisine</t>
  </si>
  <si>
    <t>Variateur Circulateur Primaire Froid</t>
  </si>
  <si>
    <t>Fourniture et Pose de variateur sur les pompes primaires, Réglage fréquence débit minimum, Réflexion sur Hausse du débit en fonction du nombre de compresseur en marche, Difficile si le réseau Bat A reste alimenté sur ces pompes.</t>
  </si>
  <si>
    <t>Système Désembouage Chaufferie A (ou SS Station B)</t>
  </si>
  <si>
    <t>Optimisation Réseau Aéro Réfrigérant</t>
  </si>
  <si>
    <t>Remplacement Pompe Double avec Var delta P, calorifuge</t>
  </si>
  <si>
    <t>Remplacement Primaire Ppe</t>
  </si>
  <si>
    <t>Raccordement Télécomm - VC</t>
  </si>
  <si>
    <r>
      <t xml:space="preserve">1 Chaudière à CondensationModulante au sol  200 kW, 4 Piquages avec V2V sur retour primaire et retour cond </t>
    </r>
    <r>
      <rPr>
        <sz val="11"/>
        <color rgb="FFFF0000"/>
        <rFont val="Aptos Narrow"/>
        <family val="2"/>
        <scheme val="minor"/>
      </rPr>
      <t>(+retubage)</t>
    </r>
  </si>
  <si>
    <t>PSE 1</t>
  </si>
  <si>
    <t>PSE 2</t>
  </si>
  <si>
    <t>PSE 3</t>
  </si>
  <si>
    <t>PSE 6</t>
  </si>
  <si>
    <t>PSE 7</t>
  </si>
  <si>
    <t>PSE 8</t>
  </si>
  <si>
    <t>PSE 9</t>
  </si>
  <si>
    <t>PSE 10</t>
  </si>
  <si>
    <t>Coût PSE Obligatoire</t>
  </si>
  <si>
    <t xml:space="preserve">Coût PSE </t>
  </si>
  <si>
    <t>PSEO 4</t>
  </si>
  <si>
    <t>PSEO 5</t>
  </si>
  <si>
    <r>
      <t xml:space="preserve">Tubage conduit inox </t>
    </r>
    <r>
      <rPr>
        <sz val="11"/>
        <rFont val="Aptos Narrow"/>
        <family val="2"/>
      </rPr>
      <t>env 20 ml du sous-sol à la toiture</t>
    </r>
    <r>
      <rPr>
        <sz val="11"/>
        <rFont val="Aptos Narrow"/>
        <family val="2"/>
        <scheme val="minor"/>
      </rPr>
      <t xml:space="preserve"> </t>
    </r>
    <r>
      <rPr>
        <sz val="11"/>
        <color rgb="FFFF0000"/>
        <rFont val="Aptos Narrow"/>
        <family val="2"/>
        <scheme val="minor"/>
      </rPr>
      <t>(1 conduit)</t>
    </r>
  </si>
  <si>
    <t>1 Chaudière à CondensationModulante au sol  250 kW, 4 Piquages avec V2V sur retour primaire et retour cond (+Retubage)</t>
  </si>
  <si>
    <t>Ensemble Réseaux A/B/C</t>
  </si>
  <si>
    <t>PSE CVC 1 à 11</t>
  </si>
  <si>
    <t>Fourniture 96 VC, Conservation 7 VC, Dépose 3 VC (4 tubes)</t>
  </si>
  <si>
    <t>Install et Liaison des 85 télécommandes avec les "VC"</t>
  </si>
  <si>
    <t>Dépose Sous station B  HS- Inutile</t>
  </si>
  <si>
    <t>Coût Variante (moins Value depuis Feuille LOT CVC Var)</t>
  </si>
  <si>
    <t>PSE 11</t>
  </si>
  <si>
    <t>Création Départ Spécifique Frd Vers Bat A</t>
  </si>
  <si>
    <t>Remplacement chaudière Condensagaz 407</t>
  </si>
  <si>
    <t>Vanne 3 Voies Réseaux "VC" Change Over du Bat A</t>
  </si>
  <si>
    <t>Pompe Wilo Bat B Réseau "VC" Club</t>
  </si>
  <si>
    <t>Moteurs Vannes deux Voies Bat B Réseau "VC"</t>
  </si>
  <si>
    <t>Vanne deux voies Bat B Réseau "VC"</t>
  </si>
  <si>
    <t>Oui - Non - Justification</t>
  </si>
  <si>
    <t>Moins value (€HT)</t>
  </si>
  <si>
    <t>Moins value (€TTC)</t>
  </si>
  <si>
    <t>Moteurs Vannes Trois Voies Bat C des 6 Batteries CTA</t>
  </si>
  <si>
    <t>Vannes Trois Voies Adaptées Bat C des 6 Batterie CTA</t>
  </si>
  <si>
    <t>Moteur Volet Air Neuf Bat C 3 CTA</t>
  </si>
  <si>
    <t>Autre 1</t>
  </si>
  <si>
    <t>Autre 2</t>
  </si>
  <si>
    <t>Autre 3</t>
  </si>
  <si>
    <t>Autre 4</t>
  </si>
  <si>
    <t>Autre 5</t>
  </si>
  <si>
    <t>Autre 6</t>
  </si>
  <si>
    <t>Autre 7</t>
  </si>
  <si>
    <t>Autre 8</t>
  </si>
  <si>
    <t>Autre 9</t>
  </si>
  <si>
    <t>Remise CEE (Moins Value ligne TTC)</t>
  </si>
  <si>
    <t>Montant total de la moins-value en € HT</t>
  </si>
  <si>
    <t>Montant total de la variante en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</si>
</sst>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 &quot;€&quot;"/>
  </numFmts>
  <fonts count="11" x14ac:knownFonts="1">
    <font>
      <sz val="11"/>
      <color theme="1"/>
      <name val="Aptos Narrow"/>
      <family val="2"/>
      <scheme val="minor"/>
    </font>
    <font>
      <sz val="8"/>
      <name val="Aptos Narrow"/>
      <family val="2"/>
      <scheme val="minor"/>
    </font>
    <font>
      <sz val="11"/>
      <color theme="1"/>
      <name val="Aptos Narrow"/>
      <family val="2"/>
      <scheme val="minor"/>
    </font>
    <font>
      <b/>
      <sz val="12"/>
      <color rgb="FFFF0000"/>
      <name val="Aptos Narrow"/>
      <family val="2"/>
      <scheme val="minor"/>
    </font>
    <font>
      <b/>
      <sz val="11"/>
      <color theme="0"/>
      <name val="Aptos Narrow"/>
      <family val="2"/>
      <scheme val="minor"/>
    </font>
    <font>
      <b/>
      <sz val="11"/>
      <name val="Aptos Narrow"/>
      <family val="2"/>
      <scheme val="minor"/>
    </font>
    <font>
      <sz val="11"/>
      <name val="Aptos Narrow"/>
      <family val="2"/>
      <scheme val="minor"/>
    </font>
    <font>
      <sz val="11"/>
      <name val="Aptos Narrow"/>
      <family val="2"/>
    </font>
    <font>
      <b/>
      <sz val="14"/>
      <color theme="0"/>
      <name val="Aptos Narrow"/>
      <family val="2"/>
      <scheme val="minor"/>
    </font>
    <font>
      <sz val="11"/>
      <color rgb="FFFF0000"/>
      <name val="Aptos Narrow"/>
      <family val="2"/>
      <scheme val="minor"/>
    </font>
    <font>
      <b/>
      <sz val="14"/>
      <color rgb="FFFF0000"/>
      <name val="Aptos Narrow"/>
      <family val="2"/>
      <scheme val="minor"/>
    </font>
  </fonts>
  <fills count="8">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rgb="FFFF0000"/>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s>
  <cellStyleXfs count="2">
    <xf numFmtId="0" fontId="0" fillId="0" borderId="0"/>
    <xf numFmtId="0" fontId="2" fillId="0" borderId="0"/>
  </cellStyleXfs>
  <cellXfs count="50">
    <xf numFmtId="0" fontId="0" fillId="0" borderId="0" xfId="0"/>
    <xf numFmtId="0" fontId="0" fillId="0" borderId="1" xfId="0" applyBorder="1" applyAlignment="1">
      <alignment horizontal="center"/>
    </xf>
    <xf numFmtId="0" fontId="0" fillId="0" borderId="1" xfId="0" applyBorder="1"/>
    <xf numFmtId="164" fontId="4" fillId="4" borderId="1" xfId="0" applyNumberFormat="1" applyFont="1" applyFill="1" applyBorder="1" applyAlignment="1">
      <alignment horizontal="center"/>
    </xf>
    <xf numFmtId="0" fontId="6" fillId="0" borderId="0" xfId="0" applyFont="1"/>
    <xf numFmtId="164" fontId="6" fillId="0" borderId="1" xfId="0" applyNumberFormat="1" applyFont="1" applyBorder="1" applyAlignment="1">
      <alignment horizontal="center"/>
    </xf>
    <xf numFmtId="164" fontId="6" fillId="0" borderId="4" xfId="0" applyNumberFormat="1" applyFont="1" applyBorder="1" applyAlignment="1">
      <alignment horizontal="center"/>
    </xf>
    <xf numFmtId="164" fontId="6" fillId="6" borderId="4" xfId="0" applyNumberFormat="1" applyFont="1" applyFill="1" applyBorder="1" applyAlignment="1">
      <alignment horizontal="center"/>
    </xf>
    <xf numFmtId="164" fontId="6" fillId="6" borderId="1" xfId="0" applyNumberFormat="1" applyFont="1" applyFill="1" applyBorder="1" applyAlignment="1">
      <alignment horizontal="center"/>
    </xf>
    <xf numFmtId="0" fontId="0" fillId="6" borderId="4" xfId="0" applyFill="1" applyBorder="1"/>
    <xf numFmtId="0" fontId="0" fillId="6" borderId="1" xfId="0" applyFill="1" applyBorder="1"/>
    <xf numFmtId="165" fontId="0" fillId="6" borderId="1" xfId="0" applyNumberFormat="1" applyFill="1" applyBorder="1" applyAlignment="1">
      <alignment horizontal="center"/>
    </xf>
    <xf numFmtId="165" fontId="6" fillId="6" borderId="1" xfId="0" applyNumberFormat="1" applyFont="1" applyFill="1" applyBorder="1" applyAlignment="1">
      <alignment horizontal="center" vertical="center"/>
    </xf>
    <xf numFmtId="164" fontId="6" fillId="0" borderId="3" xfId="0" applyNumberFormat="1" applyFont="1" applyBorder="1" applyAlignment="1">
      <alignment horizontal="center"/>
    </xf>
    <xf numFmtId="0" fontId="0" fillId="6" borderId="2" xfId="0" applyFill="1" applyBorder="1"/>
    <xf numFmtId="0" fontId="0" fillId="3" borderId="0" xfId="0" applyFill="1"/>
    <xf numFmtId="0" fontId="6" fillId="3" borderId="0" xfId="0" applyFont="1" applyFill="1"/>
    <xf numFmtId="164" fontId="6" fillId="6" borderId="6" xfId="0" applyNumberFormat="1" applyFont="1" applyFill="1" applyBorder="1" applyAlignment="1">
      <alignment horizontal="center" vertical="center"/>
    </xf>
    <xf numFmtId="0" fontId="6" fillId="6" borderId="0" xfId="0" applyFont="1" applyFill="1"/>
    <xf numFmtId="164" fontId="6" fillId="6" borderId="1" xfId="0" applyNumberFormat="1" applyFont="1" applyFill="1" applyBorder="1" applyAlignment="1">
      <alignment horizontal="left"/>
    </xf>
    <xf numFmtId="0" fontId="6" fillId="6" borderId="5" xfId="0" applyFont="1" applyFill="1" applyBorder="1" applyAlignment="1">
      <alignment horizontal="center" vertical="center" wrapText="1"/>
    </xf>
    <xf numFmtId="0" fontId="0" fillId="6" borderId="1" xfId="0" applyFill="1" applyBorder="1" applyAlignment="1">
      <alignment horizontal="left"/>
    </xf>
    <xf numFmtId="0" fontId="0" fillId="6" borderId="2" xfId="0" applyFill="1" applyBorder="1" applyAlignment="1">
      <alignment horizontal="left"/>
    </xf>
    <xf numFmtId="165" fontId="9" fillId="6" borderId="1" xfId="0" applyNumberFormat="1" applyFont="1" applyFill="1" applyBorder="1" applyAlignment="1">
      <alignment horizontal="center" vertical="center"/>
    </xf>
    <xf numFmtId="0" fontId="6" fillId="0" borderId="0" xfId="0" applyFont="1" applyAlignment="1">
      <alignment horizontal="center"/>
    </xf>
    <xf numFmtId="164" fontId="3" fillId="3" borderId="6" xfId="0" applyNumberFormat="1" applyFont="1" applyFill="1" applyBorder="1"/>
    <xf numFmtId="164" fontId="3" fillId="3" borderId="2" xfId="0" applyNumberFormat="1" applyFont="1" applyFill="1" applyBorder="1"/>
    <xf numFmtId="164" fontId="6" fillId="3" borderId="6" xfId="0" applyNumberFormat="1" applyFont="1" applyFill="1" applyBorder="1" applyAlignment="1">
      <alignment horizontal="center"/>
    </xf>
    <xf numFmtId="164" fontId="10" fillId="3" borderId="6" xfId="0" applyNumberFormat="1" applyFont="1" applyFill="1" applyBorder="1"/>
    <xf numFmtId="165" fontId="6" fillId="6" borderId="5" xfId="0" applyNumberFormat="1" applyFont="1" applyFill="1" applyBorder="1" applyAlignment="1">
      <alignment horizontal="center" vertical="center"/>
    </xf>
    <xf numFmtId="164" fontId="6" fillId="3" borderId="8" xfId="0" applyNumberFormat="1" applyFont="1" applyFill="1" applyBorder="1" applyAlignment="1">
      <alignment horizontal="center"/>
    </xf>
    <xf numFmtId="164" fontId="3" fillId="3" borderId="8" xfId="0" applyNumberFormat="1" applyFont="1" applyFill="1" applyBorder="1"/>
    <xf numFmtId="164" fontId="10" fillId="3" borderId="8" xfId="0" applyNumberFormat="1" applyFont="1" applyFill="1" applyBorder="1"/>
    <xf numFmtId="164" fontId="6" fillId="0" borderId="9" xfId="0" applyNumberFormat="1" applyFont="1" applyBorder="1" applyAlignment="1">
      <alignment horizontal="center"/>
    </xf>
    <xf numFmtId="164" fontId="6" fillId="0" borderId="10" xfId="0" applyNumberFormat="1" applyFont="1" applyBorder="1" applyAlignment="1">
      <alignment horizontal="center"/>
    </xf>
    <xf numFmtId="0" fontId="6" fillId="6" borderId="1" xfId="0" applyFont="1" applyFill="1" applyBorder="1" applyAlignment="1">
      <alignment horizontal="center" vertical="center"/>
    </xf>
    <xf numFmtId="165" fontId="6" fillId="6" borderId="1" xfId="0" applyNumberFormat="1" applyFont="1" applyFill="1" applyBorder="1" applyAlignment="1">
      <alignment horizontal="center"/>
    </xf>
    <xf numFmtId="165" fontId="3" fillId="3" borderId="6" xfId="0" applyNumberFormat="1" applyFont="1" applyFill="1" applyBorder="1"/>
    <xf numFmtId="165" fontId="3" fillId="3" borderId="8" xfId="0" applyNumberFormat="1" applyFont="1" applyFill="1" applyBorder="1"/>
    <xf numFmtId="164" fontId="6" fillId="2" borderId="1" xfId="0" applyNumberFormat="1" applyFont="1" applyFill="1" applyBorder="1" applyAlignment="1">
      <alignment horizontal="center"/>
    </xf>
    <xf numFmtId="164" fontId="6" fillId="6" borderId="3" xfId="0" applyNumberFormat="1" applyFont="1" applyFill="1" applyBorder="1" applyAlignment="1">
      <alignment horizontal="center" vertical="center"/>
    </xf>
    <xf numFmtId="0" fontId="4" fillId="4" borderId="2" xfId="0" applyFont="1" applyFill="1" applyBorder="1" applyAlignment="1">
      <alignment horizontal="center" vertical="center"/>
    </xf>
    <xf numFmtId="164" fontId="5" fillId="5" borderId="7" xfId="0" applyNumberFormat="1" applyFont="1" applyFill="1" applyBorder="1" applyAlignment="1">
      <alignment horizontal="center"/>
    </xf>
    <xf numFmtId="0" fontId="8" fillId="7" borderId="8" xfId="0" applyFont="1" applyFill="1" applyBorder="1" applyAlignment="1">
      <alignment horizontal="center"/>
    </xf>
    <xf numFmtId="164" fontId="6" fillId="6" borderId="3" xfId="0" applyNumberFormat="1" applyFont="1" applyFill="1" applyBorder="1" applyAlignment="1">
      <alignment horizontal="center" vertical="center"/>
    </xf>
    <xf numFmtId="164" fontId="6" fillId="6" borderId="2" xfId="0" applyNumberFormat="1" applyFont="1" applyFill="1" applyBorder="1" applyAlignment="1">
      <alignment horizontal="center" vertical="center"/>
    </xf>
    <xf numFmtId="0" fontId="4" fillId="4" borderId="3"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xf>
    <xf numFmtId="0" fontId="4" fillId="4" borderId="2" xfId="0" applyFont="1" applyFill="1" applyBorder="1" applyAlignment="1">
      <alignment horizontal="center"/>
    </xf>
  </cellXfs>
  <cellStyles count="2">
    <cellStyle name="Normal" xfId="0" builtinId="0"/>
    <cellStyle name="Normal 2" xfId="1" xr:uid="{24D23D87-3E16-4D95-A301-EC6CE0A1713C}"/>
  </cellStyles>
  <dxfs count="0"/>
  <tableStyles count="0" defaultTableStyle="TableStyleMedium2" defaultPivotStyle="PivotStyleLight16"/>
  <colors>
    <mruColors>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AAF1C-197D-4442-ACBC-64C497E65A09}">
  <sheetPr>
    <tabColor rgb="FFFF0000"/>
  </sheetPr>
  <dimension ref="A1:AE58"/>
  <sheetViews>
    <sheetView zoomScaleNormal="100" workbookViewId="0">
      <pane ySplit="1" topLeftCell="A29" activePane="bottomLeft" state="frozen"/>
      <selection pane="bottomLeft" activeCell="B59" sqref="B59"/>
    </sheetView>
  </sheetViews>
  <sheetFormatPr baseColWidth="10" defaultRowHeight="14.4" x14ac:dyDescent="0.3"/>
  <cols>
    <col min="1" max="1" width="16.109375" customWidth="1"/>
    <col min="2" max="2" width="83" bestFit="1" customWidth="1"/>
    <col min="3" max="4" width="25.6640625" customWidth="1"/>
    <col min="5" max="5" width="42.5546875" customWidth="1"/>
    <col min="6" max="6" width="111.44140625" bestFit="1" customWidth="1"/>
  </cols>
  <sheetData>
    <row r="1" spans="1:31" ht="18" x14ac:dyDescent="0.35">
      <c r="A1" s="43" t="s">
        <v>10</v>
      </c>
      <c r="B1" s="43"/>
      <c r="C1" s="43"/>
      <c r="D1" s="43"/>
      <c r="E1" s="43"/>
      <c r="F1" s="43"/>
    </row>
    <row r="2" spans="1:31" s="15" customFormat="1" ht="18" x14ac:dyDescent="0.35">
      <c r="A2" s="28"/>
      <c r="B2" s="28"/>
      <c r="C2" s="28" t="s">
        <v>38</v>
      </c>
      <c r="D2" s="28"/>
      <c r="E2" s="28"/>
    </row>
    <row r="3" spans="1:31" s="2" customFormat="1" x14ac:dyDescent="0.3">
      <c r="A3" s="5"/>
      <c r="B3" s="44"/>
      <c r="C3" s="45"/>
      <c r="D3" s="17"/>
      <c r="E3" s="17"/>
      <c r="F3" s="17"/>
      <c r="G3"/>
      <c r="H3"/>
      <c r="I3"/>
      <c r="J3"/>
      <c r="K3"/>
      <c r="L3"/>
      <c r="M3"/>
      <c r="N3"/>
      <c r="O3"/>
      <c r="P3"/>
      <c r="Q3"/>
      <c r="R3"/>
      <c r="S3"/>
      <c r="T3"/>
      <c r="U3"/>
      <c r="V3"/>
      <c r="W3"/>
      <c r="X3"/>
      <c r="Y3"/>
      <c r="Z3"/>
      <c r="AA3"/>
      <c r="AB3"/>
      <c r="AC3"/>
      <c r="AD3"/>
      <c r="AE3"/>
    </row>
    <row r="4" spans="1:31" x14ac:dyDescent="0.3">
      <c r="A4" s="6"/>
      <c r="B4" s="7" t="s">
        <v>8</v>
      </c>
      <c r="C4" s="8" t="s">
        <v>58</v>
      </c>
      <c r="D4" s="8" t="s">
        <v>59</v>
      </c>
      <c r="E4" s="8" t="s">
        <v>57</v>
      </c>
      <c r="F4" s="8" t="s">
        <v>22</v>
      </c>
    </row>
    <row r="5" spans="1:31" x14ac:dyDescent="0.3">
      <c r="A5" s="5" t="s">
        <v>4</v>
      </c>
      <c r="B5" s="19" t="s">
        <v>34</v>
      </c>
      <c r="C5" s="12">
        <v>0</v>
      </c>
      <c r="D5" s="36">
        <f>C5*1.2</f>
        <v>0</v>
      </c>
      <c r="E5" s="8"/>
      <c r="F5" s="8"/>
    </row>
    <row r="6" spans="1:31" x14ac:dyDescent="0.3">
      <c r="A6" s="5" t="s">
        <v>4</v>
      </c>
      <c r="B6" s="19" t="s">
        <v>36</v>
      </c>
      <c r="C6" s="12">
        <v>0</v>
      </c>
      <c r="D6" s="36">
        <f t="shared" ref="D6:D9" si="0">C6*1.2</f>
        <v>0</v>
      </c>
      <c r="E6" s="8"/>
      <c r="F6" s="8"/>
    </row>
    <row r="7" spans="1:31" x14ac:dyDescent="0.3">
      <c r="A7" s="5" t="s">
        <v>4</v>
      </c>
      <c r="B7" s="19" t="s">
        <v>46</v>
      </c>
      <c r="C7" s="12">
        <v>0</v>
      </c>
      <c r="D7" s="36">
        <f t="shared" si="0"/>
        <v>0</v>
      </c>
      <c r="E7" s="8"/>
      <c r="F7" s="8"/>
    </row>
    <row r="8" spans="1:31" x14ac:dyDescent="0.3">
      <c r="A8" s="5" t="s">
        <v>4</v>
      </c>
      <c r="B8" s="19" t="s">
        <v>39</v>
      </c>
      <c r="C8" s="12">
        <v>0</v>
      </c>
      <c r="D8" s="36">
        <f t="shared" si="0"/>
        <v>0</v>
      </c>
      <c r="E8" s="8"/>
      <c r="F8" s="8"/>
    </row>
    <row r="9" spans="1:31" x14ac:dyDescent="0.3">
      <c r="A9" s="5" t="s">
        <v>4</v>
      </c>
      <c r="B9" s="19" t="s">
        <v>35</v>
      </c>
      <c r="C9" s="12">
        <v>0</v>
      </c>
      <c r="D9" s="36">
        <f t="shared" si="0"/>
        <v>0</v>
      </c>
      <c r="E9" s="8"/>
      <c r="F9" s="8"/>
    </row>
    <row r="10" spans="1:31" x14ac:dyDescent="0.3">
      <c r="A10" s="5" t="s">
        <v>4</v>
      </c>
      <c r="B10" s="19" t="s">
        <v>55</v>
      </c>
      <c r="C10" s="12">
        <v>0</v>
      </c>
      <c r="D10" s="36">
        <f>C10*1.2</f>
        <v>0</v>
      </c>
      <c r="E10" s="8"/>
      <c r="F10" s="19" t="s">
        <v>56</v>
      </c>
    </row>
    <row r="11" spans="1:31" x14ac:dyDescent="0.3">
      <c r="A11" s="5" t="s">
        <v>4</v>
      </c>
      <c r="B11" s="19" t="s">
        <v>71</v>
      </c>
      <c r="C11" s="12">
        <v>0</v>
      </c>
      <c r="D11" s="36">
        <f>C11*1.2</f>
        <v>0</v>
      </c>
      <c r="E11" s="8"/>
      <c r="F11" s="19" t="s">
        <v>53</v>
      </c>
    </row>
    <row r="12" spans="1:31" ht="18" x14ac:dyDescent="0.35">
      <c r="A12" s="15"/>
      <c r="B12" s="25"/>
      <c r="C12" s="28" t="s">
        <v>19</v>
      </c>
      <c r="D12" s="37"/>
      <c r="E12" s="25"/>
      <c r="F12" s="25"/>
    </row>
    <row r="13" spans="1:31" x14ac:dyDescent="0.3">
      <c r="A13" s="5" t="s">
        <v>4</v>
      </c>
      <c r="B13" s="10" t="s">
        <v>2</v>
      </c>
      <c r="C13" s="12">
        <v>0</v>
      </c>
      <c r="D13" s="36">
        <f>C13*1.2</f>
        <v>0</v>
      </c>
      <c r="E13" s="12"/>
      <c r="F13" s="12" t="s">
        <v>24</v>
      </c>
    </row>
    <row r="14" spans="1:31" x14ac:dyDescent="0.3">
      <c r="A14" s="5" t="s">
        <v>4</v>
      </c>
      <c r="B14" s="10" t="s">
        <v>23</v>
      </c>
      <c r="C14" s="12">
        <v>0</v>
      </c>
      <c r="D14" s="36">
        <f t="shared" ref="D14:D18" si="1">C14*1.2</f>
        <v>0</v>
      </c>
      <c r="E14" s="12"/>
      <c r="F14" s="12" t="s">
        <v>24</v>
      </c>
    </row>
    <row r="15" spans="1:31" x14ac:dyDescent="0.3">
      <c r="A15" s="5" t="s">
        <v>4</v>
      </c>
      <c r="B15" s="10" t="s">
        <v>0</v>
      </c>
      <c r="C15" s="12">
        <v>0</v>
      </c>
      <c r="D15" s="36">
        <f t="shared" si="1"/>
        <v>0</v>
      </c>
      <c r="E15" s="12"/>
      <c r="F15" s="12" t="s">
        <v>25</v>
      </c>
    </row>
    <row r="16" spans="1:31" x14ac:dyDescent="0.3">
      <c r="A16" s="5" t="s">
        <v>4</v>
      </c>
      <c r="B16" s="10" t="s">
        <v>1</v>
      </c>
      <c r="C16" s="12">
        <v>0</v>
      </c>
      <c r="D16" s="36">
        <f t="shared" si="1"/>
        <v>0</v>
      </c>
      <c r="E16" s="12"/>
      <c r="F16" s="12" t="s">
        <v>26</v>
      </c>
    </row>
    <row r="17" spans="1:7" x14ac:dyDescent="0.3">
      <c r="A17" s="5" t="s">
        <v>4</v>
      </c>
      <c r="B17" s="10" t="s">
        <v>27</v>
      </c>
      <c r="C17" s="12">
        <v>0</v>
      </c>
      <c r="D17" s="36">
        <f t="shared" si="1"/>
        <v>0</v>
      </c>
      <c r="E17" s="12"/>
      <c r="F17" s="12" t="s">
        <v>28</v>
      </c>
    </row>
    <row r="18" spans="1:7" s="4" customFormat="1" ht="28.8" x14ac:dyDescent="0.3">
      <c r="A18" s="5" t="s">
        <v>4</v>
      </c>
      <c r="B18" s="10" t="s">
        <v>62</v>
      </c>
      <c r="C18" s="12">
        <v>0</v>
      </c>
      <c r="D18" s="36">
        <f t="shared" si="1"/>
        <v>0</v>
      </c>
      <c r="E18" s="29"/>
      <c r="F18" s="20" t="s">
        <v>60</v>
      </c>
    </row>
    <row r="19" spans="1:7" s="4" customFormat="1" x14ac:dyDescent="0.3">
      <c r="A19" s="6" t="s">
        <v>4</v>
      </c>
      <c r="B19" s="9" t="s">
        <v>74</v>
      </c>
      <c r="C19" s="12">
        <v>0</v>
      </c>
      <c r="D19" s="36">
        <f>C19*1.2</f>
        <v>0</v>
      </c>
      <c r="E19" s="12"/>
      <c r="F19" s="12" t="s">
        <v>73</v>
      </c>
    </row>
    <row r="20" spans="1:7" s="4" customFormat="1" x14ac:dyDescent="0.3">
      <c r="A20" s="33" t="s">
        <v>4</v>
      </c>
      <c r="B20" s="19" t="s">
        <v>61</v>
      </c>
      <c r="C20" s="12">
        <v>0</v>
      </c>
      <c r="D20" s="36">
        <f>C20*1.2</f>
        <v>0</v>
      </c>
      <c r="E20" s="8"/>
      <c r="F20" s="19" t="s">
        <v>50</v>
      </c>
    </row>
    <row r="21" spans="1:7" s="4" customFormat="1" x14ac:dyDescent="0.3">
      <c r="A21" s="34" t="s">
        <v>4</v>
      </c>
      <c r="B21" s="19" t="s">
        <v>31</v>
      </c>
      <c r="C21" s="12">
        <v>0</v>
      </c>
      <c r="D21" s="36">
        <f>C21*1.2</f>
        <v>0</v>
      </c>
      <c r="E21" s="8"/>
      <c r="F21" s="19" t="s">
        <v>90</v>
      </c>
    </row>
    <row r="22" spans="1:7" s="4" customFormat="1" ht="18" x14ac:dyDescent="0.35">
      <c r="A22" s="30"/>
      <c r="B22" s="31"/>
      <c r="C22" s="32" t="s">
        <v>41</v>
      </c>
      <c r="D22" s="38"/>
      <c r="E22" s="31"/>
      <c r="F22" s="25"/>
      <c r="G22" s="26"/>
    </row>
    <row r="23" spans="1:7" s="4" customFormat="1" x14ac:dyDescent="0.3">
      <c r="A23" s="6" t="s">
        <v>4</v>
      </c>
      <c r="B23" s="10" t="s">
        <v>11</v>
      </c>
      <c r="C23" s="12">
        <v>0</v>
      </c>
      <c r="D23" s="36">
        <f t="shared" ref="D23:D24" si="2">C23*1.2</f>
        <v>0</v>
      </c>
      <c r="E23" s="12"/>
      <c r="F23" s="12" t="s">
        <v>43</v>
      </c>
    </row>
    <row r="24" spans="1:7" s="4" customFormat="1" x14ac:dyDescent="0.3">
      <c r="A24" s="5" t="s">
        <v>4</v>
      </c>
      <c r="B24" s="10" t="s">
        <v>12</v>
      </c>
      <c r="C24" s="12">
        <v>0</v>
      </c>
      <c r="D24" s="36">
        <f t="shared" si="2"/>
        <v>0</v>
      </c>
      <c r="E24" s="12"/>
      <c r="F24" s="12" t="s">
        <v>43</v>
      </c>
    </row>
    <row r="25" spans="1:7" s="4" customFormat="1" x14ac:dyDescent="0.3">
      <c r="A25" s="6" t="s">
        <v>4</v>
      </c>
      <c r="B25" s="10" t="s">
        <v>3</v>
      </c>
      <c r="C25" s="12">
        <v>0</v>
      </c>
      <c r="D25" s="36">
        <f>C25*1.2</f>
        <v>0</v>
      </c>
      <c r="E25" s="12"/>
      <c r="F25" s="12" t="s">
        <v>44</v>
      </c>
    </row>
    <row r="26" spans="1:7" s="4" customFormat="1" x14ac:dyDescent="0.3">
      <c r="A26" s="6" t="s">
        <v>4</v>
      </c>
      <c r="B26" s="10" t="s">
        <v>21</v>
      </c>
      <c r="C26" s="12">
        <v>0</v>
      </c>
      <c r="D26" s="36">
        <f t="shared" ref="D26:D28" si="3">C26*1.2</f>
        <v>0</v>
      </c>
      <c r="E26" s="12"/>
      <c r="F26" s="12" t="s">
        <v>44</v>
      </c>
    </row>
    <row r="27" spans="1:7" s="4" customFormat="1" x14ac:dyDescent="0.3">
      <c r="A27" s="5" t="s">
        <v>4</v>
      </c>
      <c r="B27" s="10" t="s">
        <v>13</v>
      </c>
      <c r="C27" s="12">
        <v>0</v>
      </c>
      <c r="D27" s="36">
        <f t="shared" si="3"/>
        <v>0</v>
      </c>
      <c r="E27" s="12"/>
      <c r="F27" s="12"/>
    </row>
    <row r="28" spans="1:7" s="4" customFormat="1" ht="28.8" x14ac:dyDescent="0.3">
      <c r="A28" s="6" t="s">
        <v>4</v>
      </c>
      <c r="B28" s="10" t="s">
        <v>63</v>
      </c>
      <c r="C28" s="12">
        <v>0</v>
      </c>
      <c r="D28" s="36">
        <f t="shared" si="3"/>
        <v>0</v>
      </c>
      <c r="E28" s="12"/>
      <c r="F28" s="20" t="s">
        <v>64</v>
      </c>
    </row>
    <row r="29" spans="1:7" s="4" customFormat="1" ht="18" x14ac:dyDescent="0.35">
      <c r="A29" s="27"/>
      <c r="B29" s="25"/>
      <c r="C29" s="28" t="s">
        <v>42</v>
      </c>
      <c r="D29" s="37"/>
      <c r="E29" s="25"/>
      <c r="F29" s="25"/>
    </row>
    <row r="30" spans="1:7" s="4" customFormat="1" x14ac:dyDescent="0.3">
      <c r="A30" s="1" t="s">
        <v>4</v>
      </c>
      <c r="B30" s="21" t="s">
        <v>14</v>
      </c>
      <c r="C30" s="11">
        <v>0</v>
      </c>
      <c r="D30" s="36">
        <f>C30*1.2</f>
        <v>0</v>
      </c>
      <c r="E30" s="11"/>
      <c r="F30" s="12" t="s">
        <v>24</v>
      </c>
    </row>
    <row r="31" spans="1:7" s="4" customFormat="1" x14ac:dyDescent="0.3">
      <c r="A31" s="1" t="s">
        <v>4</v>
      </c>
      <c r="B31" s="21" t="s">
        <v>15</v>
      </c>
      <c r="C31" s="11">
        <v>0</v>
      </c>
      <c r="D31" s="36">
        <f t="shared" ref="D31:D34" si="4">C31*1.2</f>
        <v>0</v>
      </c>
      <c r="E31" s="11"/>
      <c r="F31" s="12" t="s">
        <v>24</v>
      </c>
    </row>
    <row r="32" spans="1:7" s="4" customFormat="1" x14ac:dyDescent="0.3">
      <c r="A32" s="1" t="s">
        <v>4</v>
      </c>
      <c r="B32" s="21" t="s">
        <v>16</v>
      </c>
      <c r="C32" s="11">
        <v>0</v>
      </c>
      <c r="D32" s="36">
        <f t="shared" si="4"/>
        <v>0</v>
      </c>
      <c r="E32" s="11"/>
      <c r="F32" s="11" t="s">
        <v>45</v>
      </c>
    </row>
    <row r="33" spans="1:6" s="4" customFormat="1" x14ac:dyDescent="0.3">
      <c r="A33" s="1" t="s">
        <v>4</v>
      </c>
      <c r="B33" s="21" t="s">
        <v>17</v>
      </c>
      <c r="C33" s="11">
        <v>0</v>
      </c>
      <c r="D33" s="36">
        <f t="shared" si="4"/>
        <v>0</v>
      </c>
      <c r="E33" s="11"/>
      <c r="F33" s="11" t="s">
        <v>67</v>
      </c>
    </row>
    <row r="34" spans="1:6" s="4" customFormat="1" x14ac:dyDescent="0.3">
      <c r="A34" s="1" t="s">
        <v>4</v>
      </c>
      <c r="B34" s="21" t="s">
        <v>18</v>
      </c>
      <c r="C34" s="11">
        <v>0</v>
      </c>
      <c r="D34" s="36">
        <f t="shared" si="4"/>
        <v>0</v>
      </c>
      <c r="E34" s="11"/>
      <c r="F34" s="11" t="s">
        <v>45</v>
      </c>
    </row>
    <row r="35" spans="1:6" s="16" customFormat="1" ht="18" x14ac:dyDescent="0.35">
      <c r="A35" s="25"/>
      <c r="B35" s="25"/>
      <c r="C35" s="28" t="s">
        <v>37</v>
      </c>
      <c r="D35" s="37"/>
      <c r="E35" s="25"/>
    </row>
    <row r="36" spans="1:6" s="4" customFormat="1" x14ac:dyDescent="0.3">
      <c r="A36" s="13" t="s">
        <v>4</v>
      </c>
      <c r="B36" s="14" t="s">
        <v>20</v>
      </c>
      <c r="C36" s="12">
        <v>0</v>
      </c>
      <c r="D36" s="36">
        <f>C36*1.2</f>
        <v>0</v>
      </c>
      <c r="E36" s="12"/>
      <c r="F36" s="12" t="s">
        <v>93</v>
      </c>
    </row>
    <row r="37" spans="1:6" s="4" customFormat="1" x14ac:dyDescent="0.3">
      <c r="A37" s="13" t="s">
        <v>4</v>
      </c>
      <c r="B37" s="14" t="s">
        <v>75</v>
      </c>
      <c r="C37" s="12">
        <v>0</v>
      </c>
      <c r="D37" s="36">
        <f t="shared" ref="D37" si="5">C37*1.2</f>
        <v>0</v>
      </c>
      <c r="E37" s="12"/>
      <c r="F37" s="12" t="s">
        <v>94</v>
      </c>
    </row>
    <row r="38" spans="1:6" s="4" customFormat="1" x14ac:dyDescent="0.3">
      <c r="A38" s="13" t="s">
        <v>4</v>
      </c>
      <c r="B38" s="14" t="s">
        <v>32</v>
      </c>
      <c r="C38" s="12">
        <v>0</v>
      </c>
      <c r="D38" s="36">
        <f>C38*1.2</f>
        <v>0</v>
      </c>
      <c r="E38" s="12"/>
      <c r="F38" s="12" t="s">
        <v>52</v>
      </c>
    </row>
    <row r="39" spans="1:6" s="4" customFormat="1" x14ac:dyDescent="0.3">
      <c r="A39" s="24" t="s">
        <v>4</v>
      </c>
      <c r="B39" s="18" t="s">
        <v>51</v>
      </c>
      <c r="C39" s="12">
        <v>0</v>
      </c>
      <c r="D39" s="36">
        <f t="shared" ref="D39" si="6">C39*1.2</f>
        <v>0</v>
      </c>
      <c r="E39" s="12"/>
      <c r="F39" s="12" t="s">
        <v>49</v>
      </c>
    </row>
    <row r="40" spans="1:6" s="16" customFormat="1" ht="18" x14ac:dyDescent="0.35">
      <c r="A40" s="25"/>
      <c r="B40" s="25"/>
      <c r="C40" s="28" t="s">
        <v>92</v>
      </c>
      <c r="D40" s="37"/>
      <c r="E40" s="25"/>
    </row>
    <row r="41" spans="1:6" x14ac:dyDescent="0.3">
      <c r="A41" s="5" t="s">
        <v>77</v>
      </c>
      <c r="B41" s="19" t="s">
        <v>54</v>
      </c>
      <c r="C41" s="12">
        <v>0</v>
      </c>
      <c r="D41" s="36">
        <f>C41*1.2</f>
        <v>0</v>
      </c>
      <c r="E41" s="8"/>
      <c r="F41" s="19" t="s">
        <v>91</v>
      </c>
    </row>
    <row r="42" spans="1:6" s="4" customFormat="1" x14ac:dyDescent="0.3">
      <c r="A42" s="5" t="s">
        <v>78</v>
      </c>
      <c r="B42" s="10" t="s">
        <v>40</v>
      </c>
      <c r="C42" s="12">
        <v>0</v>
      </c>
      <c r="D42" s="36">
        <f t="shared" ref="D42:D47" si="7">C42*1.2</f>
        <v>0</v>
      </c>
      <c r="E42" s="12"/>
      <c r="F42" s="12" t="s">
        <v>29</v>
      </c>
    </row>
    <row r="43" spans="1:6" s="4" customFormat="1" x14ac:dyDescent="0.3">
      <c r="A43" s="5" t="s">
        <v>79</v>
      </c>
      <c r="B43" s="10" t="s">
        <v>5</v>
      </c>
      <c r="C43" s="12">
        <v>0</v>
      </c>
      <c r="D43" s="36">
        <f t="shared" si="7"/>
        <v>0</v>
      </c>
      <c r="E43" s="12"/>
      <c r="F43" s="12" t="s">
        <v>30</v>
      </c>
    </row>
    <row r="44" spans="1:6" s="4" customFormat="1" x14ac:dyDescent="0.3">
      <c r="A44" s="39" t="s">
        <v>87</v>
      </c>
      <c r="B44" s="10" t="s">
        <v>6</v>
      </c>
      <c r="C44" s="12">
        <v>0</v>
      </c>
      <c r="D44" s="36">
        <f t="shared" si="7"/>
        <v>0</v>
      </c>
      <c r="E44" s="12"/>
      <c r="F44" s="35" t="s">
        <v>89</v>
      </c>
    </row>
    <row r="45" spans="1:6" s="4" customFormat="1" x14ac:dyDescent="0.3">
      <c r="A45" s="39" t="s">
        <v>88</v>
      </c>
      <c r="B45" s="10" t="s">
        <v>7</v>
      </c>
      <c r="C45" s="12">
        <v>0</v>
      </c>
      <c r="D45" s="36">
        <f t="shared" si="7"/>
        <v>0</v>
      </c>
      <c r="E45" s="12"/>
      <c r="F45" s="12"/>
    </row>
    <row r="46" spans="1:6" s="4" customFormat="1" x14ac:dyDescent="0.3">
      <c r="A46" s="5" t="s">
        <v>80</v>
      </c>
      <c r="B46" s="19" t="s">
        <v>99</v>
      </c>
      <c r="C46" s="12">
        <v>0</v>
      </c>
      <c r="D46" s="36">
        <f t="shared" si="7"/>
        <v>0</v>
      </c>
      <c r="E46" s="8"/>
      <c r="F46" s="19" t="s">
        <v>76</v>
      </c>
    </row>
    <row r="47" spans="1:6" s="4" customFormat="1" ht="28.8" x14ac:dyDescent="0.3">
      <c r="A47" s="5" t="s">
        <v>81</v>
      </c>
      <c r="B47" s="10" t="s">
        <v>69</v>
      </c>
      <c r="C47" s="12">
        <v>0</v>
      </c>
      <c r="D47" s="36">
        <f t="shared" si="7"/>
        <v>0</v>
      </c>
      <c r="E47" s="12"/>
      <c r="F47" s="20" t="s">
        <v>70</v>
      </c>
    </row>
    <row r="48" spans="1:6" s="4" customFormat="1" x14ac:dyDescent="0.3">
      <c r="A48" s="5" t="s">
        <v>82</v>
      </c>
      <c r="B48" s="10" t="s">
        <v>98</v>
      </c>
      <c r="C48" s="12">
        <v>0</v>
      </c>
      <c r="D48" s="36">
        <f>C48*1.2</f>
        <v>0</v>
      </c>
      <c r="E48" s="12"/>
      <c r="F48" s="12" t="s">
        <v>33</v>
      </c>
    </row>
    <row r="49" spans="1:6" s="4" customFormat="1" x14ac:dyDescent="0.3">
      <c r="A49" s="5" t="s">
        <v>83</v>
      </c>
      <c r="B49" s="10" t="s">
        <v>72</v>
      </c>
      <c r="C49" s="12">
        <v>0</v>
      </c>
      <c r="D49" s="36">
        <f>C49*1.2</f>
        <v>0</v>
      </c>
      <c r="E49" s="12"/>
      <c r="F49" s="12" t="s">
        <v>65</v>
      </c>
    </row>
    <row r="50" spans="1:6" s="4" customFormat="1" x14ac:dyDescent="0.3">
      <c r="A50" s="5" t="s">
        <v>84</v>
      </c>
      <c r="B50" s="10" t="s">
        <v>95</v>
      </c>
      <c r="C50" s="12">
        <v>0</v>
      </c>
      <c r="D50" s="36">
        <f>C50*1.2</f>
        <v>0</v>
      </c>
      <c r="E50" s="12"/>
      <c r="F50" s="23" t="s">
        <v>66</v>
      </c>
    </row>
    <row r="51" spans="1:6" s="4" customFormat="1" x14ac:dyDescent="0.3">
      <c r="A51" s="5" t="s">
        <v>97</v>
      </c>
      <c r="B51" s="22" t="s">
        <v>68</v>
      </c>
      <c r="C51" s="12">
        <v>0</v>
      </c>
      <c r="D51" s="36">
        <f>C51*1.2</f>
        <v>0</v>
      </c>
      <c r="E51" s="12"/>
      <c r="F51" s="11" t="s">
        <v>48</v>
      </c>
    </row>
    <row r="52" spans="1:6" s="4" customFormat="1" x14ac:dyDescent="0.3">
      <c r="A52" s="46" t="s">
        <v>47</v>
      </c>
      <c r="B52" s="47"/>
      <c r="C52" s="3">
        <f>SUMIF(A5:A40,"Base",C5:C40)</f>
        <v>0</v>
      </c>
      <c r="D52" s="3">
        <f>SUMIF(B5:B40,"Base",D5:D40)</f>
        <v>0</v>
      </c>
      <c r="E52" s="3"/>
      <c r="F52" s="3"/>
    </row>
    <row r="53" spans="1:6" s="4" customFormat="1" x14ac:dyDescent="0.3">
      <c r="A53" s="46" t="s">
        <v>96</v>
      </c>
      <c r="B53" s="47"/>
      <c r="C53" s="3">
        <f>-'DPGF LOT CVC Var'!B21</f>
        <v>0</v>
      </c>
      <c r="D53" s="3">
        <f>-'DPGF LOT CVC Var'!C21</f>
        <v>0</v>
      </c>
      <c r="E53" s="3"/>
      <c r="F53" s="3"/>
    </row>
    <row r="54" spans="1:6" s="4" customFormat="1" x14ac:dyDescent="0.3">
      <c r="A54" s="48" t="s">
        <v>85</v>
      </c>
      <c r="B54" s="49"/>
      <c r="C54" s="3">
        <f ca="1">SUMIF(A5:A40,"Option",C44:C45)</f>
        <v>0</v>
      </c>
      <c r="D54" s="3">
        <f ca="1">SUMIF(B5:B40,"Option",D44:D45)</f>
        <v>0</v>
      </c>
      <c r="E54" s="3"/>
      <c r="F54" s="3"/>
    </row>
    <row r="55" spans="1:6" s="4" customFormat="1" x14ac:dyDescent="0.3">
      <c r="A55" s="48" t="s">
        <v>86</v>
      </c>
      <c r="B55" s="49"/>
      <c r="C55" s="3">
        <f>C41+C42+C43+C46+C47+C48+C49+C50+C51</f>
        <v>0</v>
      </c>
      <c r="D55" s="3">
        <f>D41+D42+D43+D46+D47+D48+D49+D50+D51</f>
        <v>0</v>
      </c>
      <c r="E55" s="3"/>
      <c r="F55" s="3"/>
    </row>
    <row r="56" spans="1:6" s="4" customFormat="1" x14ac:dyDescent="0.3">
      <c r="A56" s="48" t="s">
        <v>119</v>
      </c>
      <c r="B56" s="49"/>
      <c r="C56" s="3"/>
      <c r="D56" s="3">
        <v>0</v>
      </c>
      <c r="E56" s="3"/>
      <c r="F56" s="3"/>
    </row>
    <row r="57" spans="1:6" s="4" customFormat="1" x14ac:dyDescent="0.3">
      <c r="A57" s="48" t="s">
        <v>9</v>
      </c>
      <c r="B57" s="49"/>
      <c r="C57" s="3">
        <f ca="1">C54+C52</f>
        <v>0</v>
      </c>
      <c r="D57" s="3">
        <f ca="1">D54+D52</f>
        <v>0</v>
      </c>
      <c r="E57" s="3"/>
      <c r="F57" s="3"/>
    </row>
    <row r="58" spans="1:6" s="4" customFormat="1" x14ac:dyDescent="0.3">
      <c r="A58" s="42">
        <f ca="1">SUM(B57:F57)</f>
        <v>0</v>
      </c>
      <c r="B58" s="42"/>
      <c r="C58" s="42"/>
      <c r="D58" s="42"/>
      <c r="E58" s="42"/>
      <c r="F58" s="42"/>
    </row>
  </sheetData>
  <mergeCells count="9">
    <mergeCell ref="A58:F58"/>
    <mergeCell ref="A1:F1"/>
    <mergeCell ref="B3:C3"/>
    <mergeCell ref="A52:B52"/>
    <mergeCell ref="A54:B54"/>
    <mergeCell ref="A57:B57"/>
    <mergeCell ref="A55:B55"/>
    <mergeCell ref="A56:B56"/>
    <mergeCell ref="A53:B53"/>
  </mergeCells>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C2FE4-7D13-4304-92D1-F86F52CC9963}">
  <sheetPr>
    <tabColor rgb="FFFF0000"/>
  </sheetPr>
  <dimension ref="A1:AA22"/>
  <sheetViews>
    <sheetView tabSelected="1" zoomScaleNormal="100" workbookViewId="0">
      <pane ySplit="1" topLeftCell="A2" activePane="bottomLeft" state="frozen"/>
      <selection pane="bottomLeft" activeCell="C28" sqref="C28"/>
    </sheetView>
  </sheetViews>
  <sheetFormatPr baseColWidth="10" defaultRowHeight="14.4" x14ac:dyDescent="0.3"/>
  <cols>
    <col min="1" max="1" width="83" bestFit="1" customWidth="1"/>
    <col min="2" max="3" width="25.6640625" customWidth="1"/>
    <col min="4" max="4" width="111.44140625" bestFit="1" customWidth="1"/>
  </cols>
  <sheetData>
    <row r="1" spans="1:27" ht="18" x14ac:dyDescent="0.35">
      <c r="A1" s="43"/>
      <c r="B1" s="43"/>
      <c r="C1" s="43"/>
      <c r="D1" s="43"/>
    </row>
    <row r="2" spans="1:27" s="15" customFormat="1" ht="18" x14ac:dyDescent="0.35">
      <c r="A2" s="28"/>
      <c r="B2" s="28"/>
      <c r="C2" s="28"/>
      <c r="D2" s="28"/>
    </row>
    <row r="3" spans="1:27" s="2" customFormat="1" x14ac:dyDescent="0.3">
      <c r="A3" s="40"/>
      <c r="B3" s="17"/>
      <c r="C3" s="17"/>
      <c r="D3" s="17"/>
      <c r="E3"/>
      <c r="F3"/>
      <c r="G3"/>
      <c r="H3"/>
      <c r="I3"/>
      <c r="J3"/>
      <c r="K3"/>
      <c r="L3"/>
      <c r="M3"/>
      <c r="N3"/>
      <c r="O3"/>
      <c r="P3"/>
      <c r="Q3"/>
      <c r="R3"/>
      <c r="S3"/>
      <c r="T3"/>
      <c r="U3"/>
      <c r="V3"/>
      <c r="W3"/>
      <c r="X3"/>
      <c r="Y3"/>
      <c r="Z3"/>
      <c r="AA3"/>
    </row>
    <row r="4" spans="1:27" ht="18" x14ac:dyDescent="0.35">
      <c r="A4" s="25"/>
      <c r="B4" s="37" t="s">
        <v>105</v>
      </c>
      <c r="C4" s="37" t="s">
        <v>106</v>
      </c>
      <c r="D4" s="28" t="s">
        <v>104</v>
      </c>
    </row>
    <row r="5" spans="1:27" x14ac:dyDescent="0.3">
      <c r="A5" s="10" t="s">
        <v>100</v>
      </c>
      <c r="B5" s="36">
        <v>0</v>
      </c>
      <c r="C5" s="12">
        <f>B5*1.2</f>
        <v>0</v>
      </c>
      <c r="D5" s="12"/>
    </row>
    <row r="6" spans="1:27" x14ac:dyDescent="0.3">
      <c r="A6" s="10" t="s">
        <v>101</v>
      </c>
      <c r="B6" s="36">
        <v>0</v>
      </c>
      <c r="C6" s="12">
        <f t="shared" ref="C6:C20" si="0">B6*1.2</f>
        <v>0</v>
      </c>
      <c r="D6" s="12"/>
    </row>
    <row r="7" spans="1:27" x14ac:dyDescent="0.3">
      <c r="A7" s="10" t="s">
        <v>102</v>
      </c>
      <c r="B7" s="36">
        <v>0</v>
      </c>
      <c r="C7" s="12">
        <f t="shared" si="0"/>
        <v>0</v>
      </c>
      <c r="D7" s="12"/>
    </row>
    <row r="8" spans="1:27" x14ac:dyDescent="0.3">
      <c r="A8" s="10" t="s">
        <v>103</v>
      </c>
      <c r="B8" s="36">
        <v>0</v>
      </c>
      <c r="C8" s="12">
        <f t="shared" si="0"/>
        <v>0</v>
      </c>
      <c r="D8" s="12"/>
    </row>
    <row r="9" spans="1:27" x14ac:dyDescent="0.3">
      <c r="A9" s="10" t="s">
        <v>107</v>
      </c>
      <c r="B9" s="36">
        <v>0</v>
      </c>
      <c r="C9" s="12">
        <f t="shared" si="0"/>
        <v>0</v>
      </c>
      <c r="D9" s="12"/>
    </row>
    <row r="10" spans="1:27" s="4" customFormat="1" x14ac:dyDescent="0.3">
      <c r="A10" s="10" t="s">
        <v>108</v>
      </c>
      <c r="B10" s="36">
        <v>0</v>
      </c>
      <c r="C10" s="12">
        <f t="shared" si="0"/>
        <v>0</v>
      </c>
      <c r="D10" s="20"/>
    </row>
    <row r="11" spans="1:27" s="4" customFormat="1" x14ac:dyDescent="0.3">
      <c r="A11" s="9" t="s">
        <v>109</v>
      </c>
      <c r="B11" s="36">
        <v>0</v>
      </c>
      <c r="C11" s="12">
        <f t="shared" si="0"/>
        <v>0</v>
      </c>
      <c r="D11" s="12"/>
    </row>
    <row r="12" spans="1:27" s="4" customFormat="1" x14ac:dyDescent="0.3">
      <c r="A12" s="19" t="s">
        <v>110</v>
      </c>
      <c r="B12" s="36">
        <v>0</v>
      </c>
      <c r="C12" s="12">
        <f t="shared" si="0"/>
        <v>0</v>
      </c>
      <c r="D12" s="19"/>
    </row>
    <row r="13" spans="1:27" s="4" customFormat="1" x14ac:dyDescent="0.3">
      <c r="A13" s="19" t="s">
        <v>111</v>
      </c>
      <c r="B13" s="36">
        <v>0</v>
      </c>
      <c r="C13" s="12">
        <f t="shared" si="0"/>
        <v>0</v>
      </c>
      <c r="D13" s="19"/>
    </row>
    <row r="14" spans="1:27" s="4" customFormat="1" x14ac:dyDescent="0.3">
      <c r="A14" s="19" t="s">
        <v>112</v>
      </c>
      <c r="B14" s="36">
        <v>0</v>
      </c>
      <c r="C14" s="12">
        <f t="shared" si="0"/>
        <v>0</v>
      </c>
      <c r="D14" s="19"/>
    </row>
    <row r="15" spans="1:27" s="4" customFormat="1" x14ac:dyDescent="0.3">
      <c r="A15" s="19" t="s">
        <v>113</v>
      </c>
      <c r="B15" s="36">
        <v>0</v>
      </c>
      <c r="C15" s="12">
        <f t="shared" si="0"/>
        <v>0</v>
      </c>
      <c r="D15" s="19"/>
    </row>
    <row r="16" spans="1:27" s="4" customFormat="1" x14ac:dyDescent="0.3">
      <c r="A16" s="19" t="s">
        <v>114</v>
      </c>
      <c r="B16" s="36">
        <v>0</v>
      </c>
      <c r="C16" s="12">
        <f t="shared" si="0"/>
        <v>0</v>
      </c>
      <c r="D16" s="19"/>
    </row>
    <row r="17" spans="1:4" s="4" customFormat="1" x14ac:dyDescent="0.3">
      <c r="A17" s="19" t="s">
        <v>115</v>
      </c>
      <c r="B17" s="36">
        <v>0</v>
      </c>
      <c r="C17" s="12">
        <f t="shared" si="0"/>
        <v>0</v>
      </c>
      <c r="D17" s="19"/>
    </row>
    <row r="18" spans="1:4" s="4" customFormat="1" x14ac:dyDescent="0.3">
      <c r="A18" s="19" t="s">
        <v>116</v>
      </c>
      <c r="B18" s="36">
        <v>0</v>
      </c>
      <c r="C18" s="12">
        <f t="shared" si="0"/>
        <v>0</v>
      </c>
      <c r="D18" s="19"/>
    </row>
    <row r="19" spans="1:4" s="4" customFormat="1" x14ac:dyDescent="0.3">
      <c r="A19" s="19" t="s">
        <v>117</v>
      </c>
      <c r="B19" s="36">
        <v>0</v>
      </c>
      <c r="C19" s="12">
        <f t="shared" si="0"/>
        <v>0</v>
      </c>
      <c r="D19" s="19"/>
    </row>
    <row r="20" spans="1:4" s="4" customFormat="1" x14ac:dyDescent="0.3">
      <c r="A20" s="19" t="s">
        <v>118</v>
      </c>
      <c r="B20" s="36">
        <v>0</v>
      </c>
      <c r="C20" s="12">
        <f t="shared" si="0"/>
        <v>0</v>
      </c>
      <c r="D20" s="19"/>
    </row>
    <row r="21" spans="1:4" s="4" customFormat="1" ht="25.2" customHeight="1" x14ac:dyDescent="0.3">
      <c r="A21" s="41" t="s">
        <v>120</v>
      </c>
      <c r="B21" s="3">
        <f>SUM(B5:B20)</f>
        <v>0</v>
      </c>
      <c r="C21" s="3">
        <f>SUM(C5:C20)</f>
        <v>0</v>
      </c>
      <c r="D21" s="3"/>
    </row>
    <row r="22" spans="1:4" s="4" customFormat="1" ht="29.4" customHeight="1" x14ac:dyDescent="0.3">
      <c r="A22" s="41" t="s">
        <v>121</v>
      </c>
      <c r="B22" s="3">
        <f>'CDPGF LOT CVC'!C52-'DPGF LOT CVC Var'!B21</f>
        <v>0</v>
      </c>
      <c r="C22" s="3">
        <f>'CDPGF LOT CVC'!D52-'DPGF LOT CVC Var'!C21</f>
        <v>0</v>
      </c>
      <c r="D22" s="3"/>
    </row>
  </sheetData>
  <mergeCells count="1">
    <mergeCell ref="A1:D1"/>
  </mergeCells>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CDPGF LOT CVC</vt:lpstr>
      <vt:lpstr>DPGF LOT CVC Var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athemis 1</dc:creator>
  <cp:lastModifiedBy>Fabyenne ALRIC</cp:lastModifiedBy>
  <dcterms:created xsi:type="dcterms:W3CDTF">2024-11-19T14:52:19Z</dcterms:created>
  <dcterms:modified xsi:type="dcterms:W3CDTF">2025-03-12T12:41:46Z</dcterms:modified>
</cp:coreProperties>
</file>