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M-DAF\DAF-SGXIMMO\5. Opérations de travaux\Travaux VDG\Etanchéité toitures_réfection façades\DCE v041224_3i architectes_MOE\"/>
    </mc:Choice>
  </mc:AlternateContent>
  <bookViews>
    <workbookView xWindow="-28920" yWindow="-120" windowWidth="29040" windowHeight="15720" firstSheet="5" activeTab="5"/>
  </bookViews>
  <sheets>
    <sheet name="ITE" sheetId="1" r:id="rId1"/>
    <sheet name="lot ETAN-ISO" sheetId="2" r:id="rId2"/>
    <sheet name="lot étancheité DCE DPGF" sheetId="3" r:id="rId3"/>
    <sheet name="lot étach. toiture" sheetId="4" r:id="rId4"/>
    <sheet name="lot ITE ventillé" sheetId="5" r:id="rId5"/>
    <sheet name="lot 1" sheetId="7" r:id="rId6"/>
  </sheets>
  <definedNames>
    <definedName name="_xlnm.Print_Titles" localSheetId="0">ITE!$1:$5</definedName>
    <definedName name="_xlnm.Print_Titles" localSheetId="5">'lot 1'!$1:$5</definedName>
    <definedName name="_xlnm.Print_Titles" localSheetId="3">'lot étach. toiture'!$1:$5</definedName>
    <definedName name="_xlnm.Print_Titles" localSheetId="2">'lot étancheité DCE DPGF'!$1:$5</definedName>
    <definedName name="_xlnm.Print_Titles" localSheetId="1">'lot ETAN-ISO'!$1:$5</definedName>
    <definedName name="_xlnm.Print_Titles" localSheetId="4">'lot ITE ventillé'!$1:$5</definedName>
    <definedName name="_xlnm.Print_Area" localSheetId="0">ITE!$A$1:$J$149</definedName>
    <definedName name="_xlnm.Print_Area" localSheetId="5">'lot 1'!$A$1:$I$265</definedName>
    <definedName name="_xlnm.Print_Area" localSheetId="3">'lot étach. toiture'!$A$1:$J$176</definedName>
    <definedName name="_xlnm.Print_Area" localSheetId="2">'lot étancheité DCE DPGF'!$A$1:$J$48</definedName>
    <definedName name="_xlnm.Print_Area" localSheetId="1">'lot ETAN-ISO'!$A$1:$J$61</definedName>
    <definedName name="_xlnm.Print_Area" localSheetId="4">'lot ITE ventillé'!$A$1:$J$104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2" i="7" l="1"/>
  <c r="I218" i="7"/>
  <c r="I197" i="7"/>
  <c r="I192" i="7"/>
  <c r="I187" i="7"/>
  <c r="I81" i="7"/>
  <c r="I154" i="7" l="1"/>
  <c r="I96" i="7"/>
  <c r="I174" i="7"/>
  <c r="I259" i="7"/>
  <c r="I258" i="7"/>
  <c r="I256" i="7" s="1"/>
  <c r="I257" i="7"/>
  <c r="I254" i="7"/>
  <c r="I253" i="7"/>
  <c r="I246" i="7" s="1"/>
  <c r="I252" i="7"/>
  <c r="I251" i="7"/>
  <c r="I250" i="7"/>
  <c r="I249" i="7"/>
  <c r="I248" i="7"/>
  <c r="I247" i="7"/>
  <c r="I244" i="7"/>
  <c r="I243" i="7"/>
  <c r="I242" i="7"/>
  <c r="I239" i="7"/>
  <c r="I238" i="7"/>
  <c r="I237" i="7"/>
  <c r="I236" i="7"/>
  <c r="I235" i="7"/>
  <c r="I234" i="7"/>
  <c r="I233" i="7"/>
  <c r="I230" i="7"/>
  <c r="I229" i="7"/>
  <c r="I228" i="7"/>
  <c r="I227" i="7"/>
  <c r="I226" i="7"/>
  <c r="I225" i="7"/>
  <c r="I224" i="7"/>
  <c r="I223" i="7"/>
  <c r="I222" i="7"/>
  <c r="I221" i="7"/>
  <c r="I220" i="7"/>
  <c r="I219" i="7"/>
  <c r="I217" i="7"/>
  <c r="I216" i="7"/>
  <c r="I215" i="7"/>
  <c r="I214" i="7"/>
  <c r="I213" i="7"/>
  <c r="I212" i="7"/>
  <c r="I211" i="7"/>
  <c r="I210" i="7"/>
  <c r="I209" i="7"/>
  <c r="I208" i="7" s="1"/>
  <c r="I241" i="7"/>
  <c r="I205" i="7"/>
  <c r="I204" i="7"/>
  <c r="I203" i="7"/>
  <c r="I202" i="7"/>
  <c r="I201" i="7"/>
  <c r="I200" i="7"/>
  <c r="I199" i="7"/>
  <c r="I198" i="7"/>
  <c r="I195" i="7"/>
  <c r="I194" i="7"/>
  <c r="I193" i="7"/>
  <c r="I191" i="7"/>
  <c r="I190" i="7"/>
  <c r="I188" i="7"/>
  <c r="I183" i="7"/>
  <c r="I164" i="7"/>
  <c r="I185" i="7"/>
  <c r="I184" i="7"/>
  <c r="I181" i="7"/>
  <c r="I180" i="7"/>
  <c r="I179" i="7"/>
  <c r="I178" i="7"/>
  <c r="I177" i="7"/>
  <c r="I176" i="7"/>
  <c r="I175" i="7"/>
  <c r="I173" i="7"/>
  <c r="I172" i="7"/>
  <c r="I171" i="7"/>
  <c r="I170" i="7"/>
  <c r="I169" i="7"/>
  <c r="I168" i="7"/>
  <c r="I167" i="7"/>
  <c r="I166" i="7"/>
  <c r="I165" i="7"/>
  <c r="I162" i="7"/>
  <c r="I161" i="7"/>
  <c r="I160" i="7"/>
  <c r="I159" i="7"/>
  <c r="I157" i="7"/>
  <c r="I156" i="7"/>
  <c r="I155" i="7"/>
  <c r="I153" i="7"/>
  <c r="I152" i="7"/>
  <c r="I151" i="7"/>
  <c r="I150" i="7"/>
  <c r="I149" i="7" s="1"/>
  <c r="I148" i="7"/>
  <c r="I147" i="7"/>
  <c r="I146" i="7"/>
  <c r="I144" i="7"/>
  <c r="I143" i="7"/>
  <c r="I142" i="7"/>
  <c r="I141" i="7"/>
  <c r="I138" i="7" s="1"/>
  <c r="I140" i="7"/>
  <c r="I139" i="7"/>
  <c r="I137" i="7"/>
  <c r="I136" i="7"/>
  <c r="I132" i="7" s="1"/>
  <c r="I135" i="7"/>
  <c r="I134" i="7"/>
  <c r="I133" i="7"/>
  <c r="I131" i="7"/>
  <c r="I130" i="7"/>
  <c r="I129" i="7"/>
  <c r="I128" i="7"/>
  <c r="I127" i="7"/>
  <c r="I125" i="7" s="1"/>
  <c r="I126" i="7"/>
  <c r="I145" i="7"/>
  <c r="I116" i="7"/>
  <c r="I106" i="7"/>
  <c r="I91" i="7"/>
  <c r="I84" i="7"/>
  <c r="I76" i="7"/>
  <c r="I71" i="7"/>
  <c r="I64" i="7"/>
  <c r="I56" i="7"/>
  <c r="I45" i="7"/>
  <c r="I33" i="7"/>
  <c r="I22" i="7"/>
  <c r="I123" i="7"/>
  <c r="I122" i="7"/>
  <c r="I121" i="7"/>
  <c r="I120" i="7"/>
  <c r="I119" i="7"/>
  <c r="I118" i="7"/>
  <c r="I117" i="7"/>
  <c r="I115" i="7"/>
  <c r="I114" i="7"/>
  <c r="I113" i="7"/>
  <c r="I112" i="7"/>
  <c r="I111" i="7"/>
  <c r="I110" i="7"/>
  <c r="I109" i="7"/>
  <c r="I108" i="7"/>
  <c r="I107" i="7"/>
  <c r="I105" i="7"/>
  <c r="I104" i="7"/>
  <c r="I103" i="7"/>
  <c r="I101" i="7"/>
  <c r="I100" i="7"/>
  <c r="I99" i="7"/>
  <c r="I98" i="7"/>
  <c r="I97" i="7"/>
  <c r="I95" i="7"/>
  <c r="I94" i="7"/>
  <c r="I93" i="7"/>
  <c r="I92" i="7"/>
  <c r="I90" i="7"/>
  <c r="I89" i="7"/>
  <c r="I88" i="7"/>
  <c r="I87" i="7"/>
  <c r="I86" i="7"/>
  <c r="I85" i="7"/>
  <c r="I83" i="7"/>
  <c r="I82" i="7"/>
  <c r="I80" i="7"/>
  <c r="I79" i="7"/>
  <c r="I78" i="7"/>
  <c r="I77" i="7"/>
  <c r="I75" i="7"/>
  <c r="I74" i="7"/>
  <c r="I73" i="7"/>
  <c r="I72" i="7"/>
  <c r="I70" i="7"/>
  <c r="I69" i="7"/>
  <c r="I68" i="7"/>
  <c r="I67" i="7"/>
  <c r="I66" i="7"/>
  <c r="I65" i="7"/>
  <c r="I63" i="7"/>
  <c r="I62" i="7"/>
  <c r="I61" i="7"/>
  <c r="I60" i="7"/>
  <c r="I59" i="7"/>
  <c r="I58" i="7"/>
  <c r="I57" i="7"/>
  <c r="I55" i="7"/>
  <c r="I54" i="7"/>
  <c r="I53" i="7"/>
  <c r="I52" i="7"/>
  <c r="I51" i="7"/>
  <c r="I50" i="7"/>
  <c r="I49" i="7"/>
  <c r="I48" i="7"/>
  <c r="I47" i="7"/>
  <c r="I46" i="7"/>
  <c r="I44" i="7"/>
  <c r="I43" i="7"/>
  <c r="I42" i="7"/>
  <c r="I41" i="7"/>
  <c r="I40" i="7"/>
  <c r="I39" i="7"/>
  <c r="I38" i="7"/>
  <c r="I37" i="7"/>
  <c r="I36" i="7"/>
  <c r="I35" i="7"/>
  <c r="I34" i="7"/>
  <c r="I32" i="7"/>
  <c r="I31" i="7"/>
  <c r="I30" i="7"/>
  <c r="I29" i="7"/>
  <c r="I28" i="7"/>
  <c r="I27" i="7"/>
  <c r="I26" i="7"/>
  <c r="I25" i="7"/>
  <c r="I24" i="7"/>
  <c r="I23" i="7"/>
  <c r="I12" i="7"/>
  <c r="I13" i="7"/>
  <c r="I14" i="7"/>
  <c r="I10" i="7" s="1"/>
  <c r="I15" i="7"/>
  <c r="I16" i="7"/>
  <c r="I17" i="7"/>
  <c r="I18" i="7"/>
  <c r="I19" i="7"/>
  <c r="I20" i="7"/>
  <c r="I21" i="7"/>
  <c r="I11" i="7"/>
  <c r="J7" i="5"/>
  <c r="J68" i="5"/>
  <c r="J54" i="5"/>
  <c r="J73" i="5"/>
  <c r="J72" i="5"/>
  <c r="J71" i="5"/>
  <c r="J70" i="5"/>
  <c r="J69" i="5"/>
  <c r="J67" i="5"/>
  <c r="J62" i="5"/>
  <c r="J61" i="5"/>
  <c r="J60" i="5"/>
  <c r="J39" i="5"/>
  <c r="J40" i="5"/>
  <c r="J41" i="5"/>
  <c r="J42" i="5"/>
  <c r="J43" i="5"/>
  <c r="J44" i="5"/>
  <c r="J45" i="5"/>
  <c r="J25" i="5"/>
  <c r="J26" i="5"/>
  <c r="J27" i="5"/>
  <c r="J28" i="5"/>
  <c r="J29" i="5"/>
  <c r="J30" i="5"/>
  <c r="J31" i="5"/>
  <c r="J32" i="5"/>
  <c r="J33" i="5"/>
  <c r="J19" i="5"/>
  <c r="J11" i="5"/>
  <c r="J12" i="5"/>
  <c r="J13" i="5"/>
  <c r="J80" i="5"/>
  <c r="J79" i="5" s="1"/>
  <c r="J59" i="5"/>
  <c r="J58" i="5"/>
  <c r="J57" i="5"/>
  <c r="J56" i="5"/>
  <c r="J55" i="5"/>
  <c r="J53" i="5"/>
  <c r="J48" i="5"/>
  <c r="J47" i="5"/>
  <c r="J46" i="5"/>
  <c r="J38" i="5"/>
  <c r="J24" i="5"/>
  <c r="J18" i="5"/>
  <c r="J17" i="5"/>
  <c r="J16" i="5"/>
  <c r="J15" i="5"/>
  <c r="J14" i="5"/>
  <c r="J10" i="5"/>
  <c r="J9" i="5"/>
  <c r="J7" i="4"/>
  <c r="J143" i="4"/>
  <c r="J142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6" i="4"/>
  <c r="J125" i="4"/>
  <c r="J124" i="4"/>
  <c r="J122" i="4"/>
  <c r="J119" i="4"/>
  <c r="J118" i="4"/>
  <c r="J117" i="4"/>
  <c r="J116" i="4"/>
  <c r="J111" i="4"/>
  <c r="J109" i="4"/>
  <c r="J108" i="4"/>
  <c r="J107" i="4"/>
  <c r="J106" i="4"/>
  <c r="J105" i="4"/>
  <c r="J103" i="4"/>
  <c r="J80" i="4"/>
  <c r="J78" i="4"/>
  <c r="J90" i="4"/>
  <c r="J91" i="4"/>
  <c r="J92" i="4"/>
  <c r="J93" i="4"/>
  <c r="J94" i="4"/>
  <c r="J95" i="4"/>
  <c r="J96" i="4"/>
  <c r="J98" i="4"/>
  <c r="J99" i="4"/>
  <c r="J89" i="4"/>
  <c r="J88" i="4"/>
  <c r="J87" i="4"/>
  <c r="J86" i="4"/>
  <c r="J85" i="4"/>
  <c r="J82" i="4"/>
  <c r="J81" i="4"/>
  <c r="J75" i="4"/>
  <c r="J73" i="4"/>
  <c r="J72" i="4"/>
  <c r="J71" i="4"/>
  <c r="J70" i="4"/>
  <c r="J69" i="4"/>
  <c r="J67" i="4"/>
  <c r="J64" i="4"/>
  <c r="J63" i="4"/>
  <c r="J62" i="4"/>
  <c r="J61" i="4"/>
  <c r="J60" i="4"/>
  <c r="J58" i="4"/>
  <c r="J54" i="4"/>
  <c r="J53" i="4"/>
  <c r="J50" i="4"/>
  <c r="J49" i="4"/>
  <c r="J48" i="4"/>
  <c r="J47" i="4"/>
  <c r="J46" i="4"/>
  <c r="J45" i="4"/>
  <c r="J44" i="4"/>
  <c r="J43" i="4"/>
  <c r="J42" i="4"/>
  <c r="J40" i="4"/>
  <c r="J32" i="4"/>
  <c r="J33" i="4"/>
  <c r="J34" i="4"/>
  <c r="J35" i="4"/>
  <c r="J36" i="4"/>
  <c r="J19" i="4"/>
  <c r="J21" i="4"/>
  <c r="J22" i="4"/>
  <c r="J9" i="4"/>
  <c r="J152" i="4"/>
  <c r="J151" i="4" s="1"/>
  <c r="J31" i="4"/>
  <c r="J30" i="4"/>
  <c r="J29" i="4"/>
  <c r="J28" i="4"/>
  <c r="J26" i="4"/>
  <c r="J25" i="4"/>
  <c r="J18" i="4"/>
  <c r="J17" i="4"/>
  <c r="J16" i="4"/>
  <c r="J15" i="4"/>
  <c r="J14" i="4"/>
  <c r="J13" i="4"/>
  <c r="J12" i="4"/>
  <c r="J10" i="4"/>
  <c r="J7" i="3"/>
  <c r="J24" i="3"/>
  <c r="J23" i="3" s="1"/>
  <c r="J11" i="3"/>
  <c r="J10" i="3"/>
  <c r="J9" i="3"/>
  <c r="J7" i="2"/>
  <c r="J7" i="1"/>
  <c r="J28" i="2"/>
  <c r="J15" i="2"/>
  <c r="J16" i="2"/>
  <c r="J17" i="2"/>
  <c r="J18" i="2"/>
  <c r="J19" i="2"/>
  <c r="J37" i="2"/>
  <c r="J36" i="2" s="1"/>
  <c r="J27" i="2"/>
  <c r="J26" i="2"/>
  <c r="J25" i="2"/>
  <c r="J24" i="2"/>
  <c r="J23" i="2"/>
  <c r="J22" i="2"/>
  <c r="J14" i="2"/>
  <c r="J13" i="2"/>
  <c r="J12" i="2"/>
  <c r="J11" i="2"/>
  <c r="J10" i="2"/>
  <c r="J9" i="2"/>
  <c r="J105" i="1"/>
  <c r="J110" i="1"/>
  <c r="J114" i="1"/>
  <c r="J115" i="1"/>
  <c r="J116" i="1"/>
  <c r="J117" i="1"/>
  <c r="J118" i="1"/>
  <c r="J113" i="1"/>
  <c r="J112" i="1"/>
  <c r="J111" i="1"/>
  <c r="J108" i="1"/>
  <c r="J107" i="1"/>
  <c r="J106" i="1"/>
  <c r="J101" i="1"/>
  <c r="J90" i="1"/>
  <c r="J91" i="1"/>
  <c r="J92" i="1"/>
  <c r="J93" i="1"/>
  <c r="J94" i="1"/>
  <c r="J95" i="1"/>
  <c r="J96" i="1"/>
  <c r="J97" i="1"/>
  <c r="J82" i="1"/>
  <c r="J81" i="1"/>
  <c r="J80" i="1"/>
  <c r="J79" i="1"/>
  <c r="J78" i="1"/>
  <c r="J77" i="1"/>
  <c r="J76" i="1"/>
  <c r="J75" i="1"/>
  <c r="J65" i="1"/>
  <c r="J66" i="1"/>
  <c r="J67" i="1"/>
  <c r="J68" i="1"/>
  <c r="J69" i="1"/>
  <c r="J70" i="1"/>
  <c r="J71" i="1"/>
  <c r="J72" i="1"/>
  <c r="J64" i="1"/>
  <c r="J61" i="1"/>
  <c r="J55" i="1"/>
  <c r="J56" i="1"/>
  <c r="J57" i="1"/>
  <c r="J58" i="1"/>
  <c r="J59" i="1"/>
  <c r="J103" i="1"/>
  <c r="J102" i="1"/>
  <c r="J89" i="1"/>
  <c r="J88" i="1"/>
  <c r="J87" i="1"/>
  <c r="J86" i="1"/>
  <c r="J15" i="1"/>
  <c r="I207" i="7" l="1"/>
  <c r="I186" i="7"/>
  <c r="I124" i="7"/>
  <c r="I9" i="7"/>
  <c r="J66" i="5"/>
  <c r="J37" i="5"/>
  <c r="J52" i="5"/>
  <c r="J23" i="5"/>
  <c r="J8" i="5"/>
  <c r="J121" i="4"/>
  <c r="J113" i="4"/>
  <c r="J102" i="4"/>
  <c r="J77" i="4"/>
  <c r="J66" i="4"/>
  <c r="J57" i="4"/>
  <c r="J38" i="4"/>
  <c r="J8" i="4"/>
  <c r="J24" i="4"/>
  <c r="J8" i="3"/>
  <c r="J8" i="2"/>
  <c r="J21" i="2"/>
  <c r="J99" i="1"/>
  <c r="J85" i="1"/>
  <c r="J125" i="1"/>
  <c r="J124" i="1" s="1"/>
  <c r="J24" i="1"/>
  <c r="J54" i="1"/>
  <c r="J53" i="1"/>
  <c r="J52" i="1"/>
  <c r="I260" i="7" l="1"/>
  <c r="J75" i="5"/>
  <c r="J82" i="5" s="1"/>
  <c r="J147" i="4"/>
  <c r="J148" i="4" s="1"/>
  <c r="J149" i="4" s="1"/>
  <c r="J19" i="3"/>
  <c r="J20" i="3" s="1"/>
  <c r="J21" i="3" s="1"/>
  <c r="J32" i="2"/>
  <c r="J33" i="2" s="1"/>
  <c r="J34" i="2" s="1"/>
  <c r="J74" i="1"/>
  <c r="J63" i="1" s="1"/>
  <c r="J20" i="1"/>
  <c r="J21" i="1"/>
  <c r="J22" i="1"/>
  <c r="J23" i="1"/>
  <c r="J19" i="1"/>
  <c r="J47" i="1"/>
  <c r="J48" i="1"/>
  <c r="J49" i="1"/>
  <c r="J46" i="1"/>
  <c r="I261" i="7" l="1"/>
  <c r="I262" i="7" s="1"/>
  <c r="J76" i="5"/>
  <c r="J77" i="5" s="1"/>
  <c r="J83" i="5"/>
  <c r="J84" i="5" s="1"/>
  <c r="J154" i="4"/>
  <c r="J155" i="4" s="1"/>
  <c r="J156" i="4" s="1"/>
  <c r="J26" i="3"/>
  <c r="J27" i="3"/>
  <c r="J28" i="3" s="1"/>
  <c r="J39" i="2"/>
  <c r="J40" i="2" s="1"/>
  <c r="J41" i="2" s="1"/>
  <c r="J17" i="1"/>
  <c r="J51" i="1"/>
  <c r="J44" i="1"/>
  <c r="J42" i="1"/>
  <c r="J41" i="1"/>
  <c r="J40" i="1"/>
  <c r="J39" i="1"/>
  <c r="J38" i="1"/>
  <c r="J43" i="1"/>
  <c r="J36" i="1"/>
  <c r="J37" i="1"/>
  <c r="J45" i="1"/>
  <c r="J33" i="1"/>
  <c r="J32" i="1"/>
  <c r="J31" i="1" l="1"/>
  <c r="J35" i="1"/>
  <c r="J28" i="1"/>
  <c r="J29" i="1"/>
  <c r="J30" i="1"/>
  <c r="J27" i="1"/>
  <c r="J26" i="1" l="1"/>
  <c r="J9" i="1"/>
  <c r="J10" i="1"/>
  <c r="J11" i="1"/>
  <c r="J12" i="1"/>
  <c r="J13" i="1"/>
  <c r="J14" i="1"/>
  <c r="J8" i="1" l="1"/>
  <c r="J120" i="1" s="1"/>
  <c r="J127" i="1" s="1"/>
  <c r="J128" i="1" s="1"/>
  <c r="J129" i="1" s="1"/>
  <c r="J121" i="1" l="1"/>
  <c r="J122" i="1" s="1"/>
</calcChain>
</file>

<file path=xl/sharedStrings.xml><?xml version="1.0" encoding="utf-8"?>
<sst xmlns="http://schemas.openxmlformats.org/spreadsheetml/2006/main" count="1159" uniqueCount="480">
  <si>
    <t>ANSM VANDARGUES</t>
  </si>
  <si>
    <t>Repérages sondages en toitures</t>
  </si>
  <si>
    <t>Ref :</t>
  </si>
  <si>
    <t>3i.23.08.12</t>
  </si>
  <si>
    <t>ITE sur béton avec enduit ep 160mm</t>
  </si>
  <si>
    <t>Ind. 1</t>
  </si>
  <si>
    <t>N°/ref CCTP</t>
  </si>
  <si>
    <t>Désignation Poste</t>
  </si>
  <si>
    <t>Unité</t>
  </si>
  <si>
    <t>Qté MOE</t>
  </si>
  <si>
    <t>Qté Ent.</t>
  </si>
  <si>
    <t xml:space="preserve">P.U </t>
  </si>
  <si>
    <t>Prix Total € HT</t>
  </si>
  <si>
    <t>Description des travaux</t>
  </si>
  <si>
    <t>Bât B au R-1 - ITE sur béton avec enduit ep 160mm - Façade OUEST R-1 A3</t>
  </si>
  <si>
    <t>Echauffage en 0,60</t>
  </si>
  <si>
    <t>m²</t>
  </si>
  <si>
    <t xml:space="preserve">Lavage HP VPP </t>
  </si>
  <si>
    <t xml:space="preserve">Dépose bandeau BA 10x10 au droit des appuis de fenêtre </t>
  </si>
  <si>
    <t>ml</t>
  </si>
  <si>
    <t>Réparation du support suivant besoin décroutage des boursouflures et enduit répartition spécial 5% de la surface</t>
  </si>
  <si>
    <t>Pose isolant ep 160m/m collé et chevillé VPP pour traitement des tableaux avec 30mm d'isolant</t>
  </si>
  <si>
    <t xml:space="preserve">Enduit de finition mines avec toile de verre et renfort dans les angles compris départ à 10 cm du sol </t>
  </si>
  <si>
    <t>NB: Les couvertines seront posées par le lot étancheité</t>
  </si>
  <si>
    <t>ITE sur parties rentrantes côté EST et OUEST B1 et B3</t>
  </si>
  <si>
    <t>Complément échafaudage 0,6</t>
  </si>
  <si>
    <t xml:space="preserve">Lavage HP + anti mousse </t>
  </si>
  <si>
    <t>ITE ep 100 mm collée graphite ep 100mm et chevillée - VPP</t>
  </si>
  <si>
    <t xml:space="preserve">Enduit de finition mince avec trame de verre sue ITE et béton tête de mur </t>
  </si>
  <si>
    <t>NB: les tableaux seront isolés avec 3cm PSE graphite collé compris dans la surface ITE 100 "VPP"</t>
  </si>
  <si>
    <t>NB: pose protection sure les vitrages "compris dans les surface courante"</t>
  </si>
  <si>
    <t>ITE au R-1 passage véhicules sur mur béton et retour OUEST</t>
  </si>
  <si>
    <t>Echafaudage larg 0,60</t>
  </si>
  <si>
    <t>Lavage HP</t>
  </si>
  <si>
    <t>Pose isolant ep 160m/m collé et chevillé (VPP pour les tableaux)</t>
  </si>
  <si>
    <t>Enduit mince avec trame de verre</t>
  </si>
  <si>
    <t>Isolation sous face en droit du passage</t>
  </si>
  <si>
    <t xml:space="preserve">Pose Isolant ep 100mm avec Fibralith chevillé sous le plancher largeur 1,00 </t>
  </si>
  <si>
    <t xml:space="preserve">Bât H Labos RDC - Pour ITE 160mm - ITE sur voiles BA ht moyenne 4,34 avec 10cm de vide avec le TN </t>
  </si>
  <si>
    <t>Surface ITE nette</t>
  </si>
  <si>
    <t>NB: Les vitrage sont déduits</t>
  </si>
  <si>
    <t xml:space="preserve">Traitement des tableaux avec el 30 mm d'isolanr y compris sous face liuteaux </t>
  </si>
  <si>
    <t>Echafaudage de dervice largeur 0,60 hr derner plateau à - 1,50 de dessus de l'acrotère</t>
  </si>
  <si>
    <t>Traitement des tableaux larg 0,30 avec isolant graphite ep 3cm sur les faces G1 et G4 graphite TH 32</t>
  </si>
  <si>
    <t>Lavage H.P</t>
  </si>
  <si>
    <t>Réparation des épaufrures au droit des armantes oxydées compris piquetage détourage des aciers non enrobés + mortier spécial avec collage sitalatex ou autre sur = (% de la surface l'ITE</t>
  </si>
  <si>
    <t xml:space="preserve">Pose ITE compris collage et chevillage type ….... Ep= …... Compris profil de départ à +10 cm du TN </t>
  </si>
  <si>
    <t xml:space="preserve">Enduit de finition avec trame de verre en renfort mince "fini Taloché" </t>
  </si>
  <si>
    <t>Bât F Suite ITE sur béton F2 SUD ep 160 mm</t>
  </si>
  <si>
    <t xml:space="preserve">Echafaudage larg 0,60 </t>
  </si>
  <si>
    <t>lavage HP + anti mousse</t>
  </si>
  <si>
    <t>Pose isolant 160 mm graphite collé et chevillé VPP</t>
  </si>
  <si>
    <t>Enduit mince de finition avec trame de verre</t>
  </si>
  <si>
    <t>Bât G ITE sur béton ep 160 mm</t>
  </si>
  <si>
    <t xml:space="preserve">Echafaudage de service 0,60 </t>
  </si>
  <si>
    <t>Réparation de la sous face couvertine préfa BA larg 0,15 piquetage + réparation mortier spécial (ml 79,20)</t>
  </si>
  <si>
    <t>Reprise des bourssonflure en façade piquetage + collage sikalatex + mortier spécial avant pose ITE 6% de la (surface 690m²)</t>
  </si>
  <si>
    <t>Lavage HP+ anti mousse</t>
  </si>
  <si>
    <t xml:space="preserve">Pose ITE ep 160mm graphite TH32 collée et chevillée </t>
  </si>
  <si>
    <t>NB: les vittrages sont déduits</t>
  </si>
  <si>
    <t>Traitement des tableaux ep 3cm d'isolation + enduit graphite</t>
  </si>
  <si>
    <t xml:space="preserve">Enduit de finition mince avec trâme de verre couleur proche de l'existant </t>
  </si>
  <si>
    <t xml:space="preserve">NB: La conservée existante est conservée en lieu et place </t>
  </si>
  <si>
    <t>Pose d'une couvertine fixée et collée sur l'existant avec retombée 10cm largeur 20+10 = 30cm  en tôle prélaquée</t>
  </si>
  <si>
    <t>Isolation escalier en façade O2 côté OUEST diamètre 7,00 ht 8,80 en bac acier ventilé ep 160mm</t>
  </si>
  <si>
    <t xml:space="preserve">Dépose couvertine </t>
  </si>
  <si>
    <t xml:space="preserve">Dépose bardage bac acier soignée pour réemploi et mise en stock sur palette </t>
  </si>
  <si>
    <t xml:space="preserve">Dépose ossature existante ep 30mm </t>
  </si>
  <si>
    <t>Pose ossature neuve cintrée ep 190 mm</t>
  </si>
  <si>
    <t>Fourniture et pose laine de roche ep 160 mm "découpe en bande pour pose verticale"</t>
  </si>
  <si>
    <t xml:space="preserve">pose bardage tôle Greca de réemploi ou neuve </t>
  </si>
  <si>
    <t xml:space="preserve">Fourniture complément tôle  GRECA idem existant </t>
  </si>
  <si>
    <t>Fourniture et pose couverture en tôle prélaquée cintrée sur acrotère largeur 0,45</t>
  </si>
  <si>
    <t>Refection de 2 bandeaux en bac acier au droit des passage véhicule D2 OUEST</t>
  </si>
  <si>
    <t>Dépose bardage existant au droit de l'acceuil et bandeaux</t>
  </si>
  <si>
    <t>Echafaudage de service</t>
  </si>
  <si>
    <t>Pose isolant ep 160 mm compris ossature au droit de l'acceuil</t>
  </si>
  <si>
    <t>Compl"ment ossature au droit des bandeaux suivant besoin</t>
  </si>
  <si>
    <t xml:space="preserve">Pose bardage bac acier neuf type GRECA sur bandeaux </t>
  </si>
  <si>
    <t xml:space="preserve">Couverture en Finition tôle prélaquée pliée larg 0,20 </t>
  </si>
  <si>
    <t>Pièce de rive en finition sous face bandeau en tôle prélaquée largeur 0,15</t>
  </si>
  <si>
    <t>NB: la DEP en façade est conservée en l'état</t>
  </si>
  <si>
    <t>Divers</t>
  </si>
  <si>
    <t>Déplacement barrière sous le passage au R-1</t>
  </si>
  <si>
    <t>Depose barrière et mise en dépôt pour repose compris consigne</t>
  </si>
  <si>
    <t>u</t>
  </si>
  <si>
    <t>Dépose bordure T2 et évacuation</t>
  </si>
  <si>
    <t>Décapage trottoir et voie prof 0,40</t>
  </si>
  <si>
    <t>Pose bordure T2</t>
  </si>
  <si>
    <t>Massif béton 80x80x60</t>
  </si>
  <si>
    <t xml:space="preserve">Pose gaine diamètre 60 pour alimentation barrière et bande au sol </t>
  </si>
  <si>
    <t xml:space="preserve">Repose barrière et remise en fonction </t>
  </si>
  <si>
    <t>U</t>
  </si>
  <si>
    <t>Grave ciment sous chaussée ep 0,20</t>
  </si>
  <si>
    <t>Raccord trottoir avec béton ep 10cm</t>
  </si>
  <si>
    <t>Enrobé à chaud 0:10 ep 7cm</t>
  </si>
  <si>
    <t>Zébres jaunes côté bureaux sur largeur 1m</t>
  </si>
  <si>
    <t>Pose de borne rouge et blanche diamètre 150 ht 1,00 côté bureaux</t>
  </si>
  <si>
    <t>Remplacement de menuiseries extérieures portes</t>
  </si>
  <si>
    <t>Bât B</t>
  </si>
  <si>
    <t>R-1 Porte IS 2 vanteux fourniture et pose 1,62 x é,36 ht isolée ep 40mm tôlée é faces profil en alu maturel avec rupture thermique compris dépose soignée de l'existant compris quincaillerie</t>
  </si>
  <si>
    <t>R-1 et RDC</t>
  </si>
  <si>
    <t>Porte 2VTX fourniture et pose profil alu naturel avec vitrage 4/12/4 compris dépose et quincaillerie complète</t>
  </si>
  <si>
    <t>Bât H Labos RDC</t>
  </si>
  <si>
    <t xml:space="preserve">Portes IS vitrée tiercée fourniture et pose 1,56 x 2,75ht avec imposte vitrage 4/12/4 profil alu naturel compris dépose soignée et quincaillerie </t>
  </si>
  <si>
    <t>Porte IS tolée 2 faces avec isolant ep 40mm en acier thermoloquée compris dépose et quincaillerie complète 1,05 x 2,20 ht</t>
  </si>
  <si>
    <t>Porte IS Face OUEST 1,56x2,20 ht fourniture et pose 2 vantaux en acier thermiquée isolée 40mm compris dépose soignée et quincaillerie</t>
  </si>
  <si>
    <t>Bât H Dépose des DEP Diamètre 160</t>
  </si>
  <si>
    <t>Dépose PVC diamètre 160 ht 4,30</t>
  </si>
  <si>
    <t>Dépose Dauphin acier diamètre 170 et mise en dépôt</t>
  </si>
  <si>
    <t xml:space="preserve">Fourniture et pose de support pour décaler les DEP de 18 cm 4 support par descente </t>
  </si>
  <si>
    <t>Fourniture et posede boite à eau ALU 300/300/200 au droit de chaque exutoire</t>
  </si>
  <si>
    <t>Fourniture et pose de DEP en PVC Gris neuf</t>
  </si>
  <si>
    <t xml:space="preserve">Repose des dauphins aciers récupérés </t>
  </si>
  <si>
    <t xml:space="preserve">Mise en peinture des dauphins et des DEP PVC teinte de la façade en 2 couches avec 1 couche d'accroche </t>
  </si>
  <si>
    <t>Fourniture et pose de couvertine et tôle laquée largeur 35cm avec retombée goutte d'eau de 5cm de chaque côté</t>
  </si>
  <si>
    <t>T</t>
  </si>
  <si>
    <t>TOTAL GENERAL Base Projet HT</t>
  </si>
  <si>
    <t>T.V.A 20%</t>
  </si>
  <si>
    <t>TOTAL GENERAL Base Projet TTC</t>
  </si>
  <si>
    <t>Option</t>
  </si>
  <si>
    <t xml:space="preserve">TOTAL GENERAL Base Projet HT avec option </t>
  </si>
  <si>
    <t>TOTAL GENERAL Base Projet TTC avec option</t>
  </si>
  <si>
    <t>Entreprise :</t>
  </si>
  <si>
    <t>Lot étancheité - isolation</t>
  </si>
  <si>
    <t>Bât A et B sur bac acier</t>
  </si>
  <si>
    <t>Mise en place sapines accès terrasses depuis cour NORD ht 13,00</t>
  </si>
  <si>
    <t>Balisage zone de stockage côté NORD avec barriers eur plots ht 2,00</t>
  </si>
  <si>
    <t>Sapine pour accès zone treillis du bât B sur 2 faces ht 2,50</t>
  </si>
  <si>
    <t>Pose protection en rive "type filet"</t>
  </si>
  <si>
    <t>Manutention et grattage pour desente matériaux des terrasses</t>
  </si>
  <si>
    <t xml:space="preserve">Mise en place bennes à gravats </t>
  </si>
  <si>
    <t>Arrachage étancheité membrane PVC + membrane bicouche et isolant laine de verre ep 80 mm compris relevé d'accrotère et evacuation</t>
  </si>
  <si>
    <t xml:space="preserve">Plus Value pour dépose zone treillis Bât B  côté SUD </t>
  </si>
  <si>
    <t xml:space="preserve">Dépose tôles oxydés sur 5% de la surface totale et remplacement </t>
  </si>
  <si>
    <t>Pose provisoire pqr membrane soudable</t>
  </si>
  <si>
    <t xml:space="preserve">Fourniture pose isolant PV ep 120mm R=5,5 compris fixation dans bac acier </t>
  </si>
  <si>
    <t>DCE Bât A et B</t>
  </si>
  <si>
    <t xml:space="preserve">Fourniture et pose èquerre de renfort galva contre acrotère et lanternaux avec relevé auto protégé Alu 8/100 </t>
  </si>
  <si>
    <t>Fourniture et pose membrane TPO "type FLAGON" en laine de 1,60 compris fixation tous les 1,50</t>
  </si>
  <si>
    <t xml:space="preserve">Plus Value pour pose sous treillis isolant + membrane </t>
  </si>
  <si>
    <t>Plus value relevé d'accrotère en zone treillis au droit des supports de la couverture et contre parois</t>
  </si>
  <si>
    <t xml:space="preserve">Fourniture et Pose bande de rive Alu avec retombé côté terrasse zone B </t>
  </si>
  <si>
    <t>Fourniture et pose couverture du prélaquée Zone A avec retombée 50 m Total 300 mm</t>
  </si>
  <si>
    <t>Raccordement étancheité sur exutoires existants</t>
  </si>
  <si>
    <t>NB: Les diverses sorties en toitures sont comprises dans la surface courante d'étancheité</t>
  </si>
  <si>
    <t xml:space="preserve">Lot étancheité DCE - DPGF </t>
  </si>
  <si>
    <t>Travaux Divers Sur Bât B</t>
  </si>
  <si>
    <t>Création de support depuis les murs existants en pleinum du bâtiment B Tubes diamètre 80 compris platine bass et haute avec goutte d'eau en pente à + 20 cm de l'étancheité, avec percement du bac acier et fixation par cheville de la platine bass ep 8mm l'ensemble galvanisé à chaud ht = 50cm - 2,00</t>
  </si>
  <si>
    <t>NB: à poser après dépose de l'étancheité existante</t>
  </si>
  <si>
    <t>Mode Opératoire . Pour toutes les zones</t>
  </si>
  <si>
    <t>Au fur et à mesure de la dépose le nouveau complexe sera posé à l'avancement. L'entreprise devra fournit un détail précis de cette phase en tenant compted de la pose des supports ci avant. Avec la cadance</t>
  </si>
  <si>
    <t>Le site est occupé chaque soir l'étanchieté devra être assuré avant le départ des équipes.</t>
  </si>
  <si>
    <t>Lot étancheité isolation en toiture DCE - DPGF</t>
  </si>
  <si>
    <t>Bât G</t>
  </si>
  <si>
    <t>Mise en place sapine accès toiture depuis le RDC avec sapine côté terrasse ht 1,50 U1</t>
  </si>
  <si>
    <t>Arrachage étancheité membrane PVC + membrane bitumineuse d'origine + laine de roche ep 80mm compris relevé d'acrotère et évacuation en centre de recyclage avec bordereaux de suivis</t>
  </si>
  <si>
    <t>NB: il n'y a pas de fuites de signalées sur ce bâtiment</t>
  </si>
  <si>
    <t>Réparation de la sous face du chaperon béton côté terrase piquetage eu droit des aciers oxydés et réparation avec mortier spécial (à faire avant dépose et l'étancheité existante)</t>
  </si>
  <si>
    <t>Grattage pour descente des matérieaux après dépose</t>
  </si>
  <si>
    <t>Mise en Place benne à gravats</t>
  </si>
  <si>
    <t xml:space="preserve">Fourniture et pose panneaux en mousse de polyuréthane 1,20 x 2,50 ep 120 mm R=5,5 compris fixation sur vac acier </t>
  </si>
  <si>
    <t xml:space="preserve">Fourniture et pose membrane ep 2mm Type Flagon en laines de 1,50 finies compris fixation laine tous kes 1,50 </t>
  </si>
  <si>
    <t>Fourniture et pose équerre galva contre acrotère béton et étancheité autoprotège Alu 8/100</t>
  </si>
  <si>
    <t>Raccordement sur exutoires existants</t>
  </si>
  <si>
    <t>Pose Profil de finition en tête du relevé compris fixation + joint élastomère</t>
  </si>
  <si>
    <t xml:space="preserve">La couvertine existante en tête de façade est conservée en l'état </t>
  </si>
  <si>
    <t>Réparation des boursoyflures au droit des aciers oxydés côté terrase et réparation à faire avant dépose de l'étancheité existante. 77ml x 1,00ht = 77m² soit 6% de la surface</t>
  </si>
  <si>
    <t>Application d'une peinture en 2 couches Type acrylique chargée …. Lavage HP</t>
  </si>
  <si>
    <t>Bât F</t>
  </si>
  <si>
    <t xml:space="preserve">Mise en place sapine d'accès en terrasse depuis le RDC côté EST ht = 4,50 "compris location" </t>
  </si>
  <si>
    <t>Arrachage étancheité membrane PCV + multicouche d'origine + laine de roche 80mm y compris relevé d'acrotère et évacuation en centre de recyclage</t>
  </si>
  <si>
    <t>Réparation des boursouflures sur façade Bât E compris piquetage et réparation avec mortier spécial - traveaux à réaliser par le lot ravalement de façaede avant dépose de l'étancheité existante</t>
  </si>
  <si>
    <t>Grattage pour descendre les matériaux déposés</t>
  </si>
  <si>
    <t>Mise en place de bennes à gravats</t>
  </si>
  <si>
    <t>Fourniture et pose isolant ep 120mm mouse polyuréthane panneau 1,20 x 2,50 R = 5,5 compris fixation sur bac acier</t>
  </si>
  <si>
    <t>Fourniture et pose "TPO" ep 2mm compris fixation laine tous le 1,50</t>
  </si>
  <si>
    <t>Fourniture et pose équerre galva contre acrotère béton et étancheité autoproteger membrane Alu 8/100</t>
  </si>
  <si>
    <t xml:space="preserve">Couvertine de finition en tôle prelaquée pliée en rives cpurantes developpée 30cm avec 2plis </t>
  </si>
  <si>
    <t>Profil Alu de finition contre voile béton compris fixation + joint élastomère</t>
  </si>
  <si>
    <t>Raccordelents sur exutoires existanes</t>
  </si>
  <si>
    <t xml:space="preserve">Pose de filets de protection en rives courantes </t>
  </si>
  <si>
    <t>Bât E Techniques</t>
  </si>
  <si>
    <t>Dépose du matériel et grattage compris démontage de toutes les machines en terrasse par "lot specialisé"</t>
  </si>
  <si>
    <t xml:space="preserve">Arrachage de l'étancheité existante et de l'isolant en place et évacuation </t>
  </si>
  <si>
    <t>NB: les réparations sur voiles béton côté terrasse seront réalisés avant dépose des …... Et de l'étancheité</t>
  </si>
  <si>
    <t>La dalle béton sera démolie et évacuée</t>
  </si>
  <si>
    <t xml:space="preserve">Grattage pour descentes des matériaux </t>
  </si>
  <si>
    <t xml:space="preserve">Fourniture et pose mousse de polyuréthane sur toute la surface ep 4cm ( le bâtiment est un atelier non chauffé) sur planches béton l'asphalte ep 2cm est conservée comme pure vapeur. </t>
  </si>
  <si>
    <t xml:space="preserve">Fourniture et pose membrane bicouche classique poséee à chaud </t>
  </si>
  <si>
    <t>Relevé d'acrotère avec èquerre de renfort membrane Alu 8/100 contre parois béton</t>
  </si>
  <si>
    <t>Dalle BA de réparitition ep 0,15 sous machines avec résilient ep 15mm posé sur l'étancheité</t>
  </si>
  <si>
    <t xml:space="preserve">Fourniture et pose gravette ep 4cm pompée en protection </t>
  </si>
  <si>
    <t xml:space="preserve">Cheminement avec dalles béton sur plots depuis la porte vers armoire éléctrique ou autre </t>
  </si>
  <si>
    <t>NB: la remise place de tout le matériel sera éalisée par l'entreprise spécialisée</t>
  </si>
  <si>
    <t>NB: les couvertines en tête de façade sont conservées en lieu et place</t>
  </si>
  <si>
    <t>Profil de finition Alu compris fixation + joint contre voile BA</t>
  </si>
  <si>
    <t xml:space="preserve">Grattage por appro matériaux et béton </t>
  </si>
  <si>
    <t>NB: l'accès du personnel à la terrasse refera depuis le RDC par l'escalier de service</t>
  </si>
  <si>
    <t>Bât J auvant sur acceuil HT RDC Zone D3</t>
  </si>
  <si>
    <t>Mise en place Sapine pour accès terrasse ht 4,50</t>
  </si>
  <si>
    <t xml:space="preserve">Garde de coprs de protection en rives "type filet" </t>
  </si>
  <si>
    <t>Arrachage étancheité + isolation et évacuation compris relevés sure bac acier</t>
  </si>
  <si>
    <t>Fourniture et pose mousse polyuréthane et 120mm sur toute la zone compris fixations</t>
  </si>
  <si>
    <t xml:space="preserve">Fourniture et pose membrane "flagon" ep 2mm compris fixation </t>
  </si>
  <si>
    <t>Pose équerre en rive + relevé auto prtégé Alu 8/100</t>
  </si>
  <si>
    <t>Couvertine tôle prelaqué critère …..</t>
  </si>
  <si>
    <t>Bât D2 Terrasse béton sur escalier acceuil ht RDC</t>
  </si>
  <si>
    <t xml:space="preserve">Dépose gravette par pompage </t>
  </si>
  <si>
    <t xml:space="preserve">Arrachage étancheité +isolant compris relevés et évacuation </t>
  </si>
  <si>
    <t xml:space="preserve">Grattage descente matériaux </t>
  </si>
  <si>
    <t>Mise en place bennes à gravats</t>
  </si>
  <si>
    <t>Fourniture et pose isolant ep 120 mm mousse de polyuréthane panneaux 1,2àx2,50</t>
  </si>
  <si>
    <t xml:space="preserve">Etancheité bicouche membrane bitume </t>
  </si>
  <si>
    <t>Relevé d'acrotère membrane Alu 8/100</t>
  </si>
  <si>
    <t>NB: La couvertine sera posée par le lot ITE</t>
  </si>
  <si>
    <t xml:space="preserve">Mise en place gravette par pompage </t>
  </si>
  <si>
    <t>Bât H "Labos"</t>
  </si>
  <si>
    <t>Pose protection en rive par filet ht 1,00</t>
  </si>
  <si>
    <t>Dépose matériel par entreprise spécialisée</t>
  </si>
  <si>
    <t xml:space="preserve">Dépose des garde corps sur plots et stockage au Sol </t>
  </si>
  <si>
    <t>Pompage gravette 15/20 et stockage au sol pour réemploi ep 5cm</t>
  </si>
  <si>
    <t>Dépose isolant sticodur ep 100 mm et évacuation</t>
  </si>
  <si>
    <t>NB: Les dalles BA sont conservées en l'état</t>
  </si>
  <si>
    <t>l'étancheité asphalte est conservée en l'étant comme par vapeur</t>
  </si>
  <si>
    <t>Manutation Grattage pour descente matériaux</t>
  </si>
  <si>
    <t xml:space="preserve">Arrachage Relevé étancheité sur acrotère rives et sur JD et évacuation </t>
  </si>
  <si>
    <t>Founiture et pose chaises métallique sous machine ht 0,40</t>
  </si>
  <si>
    <t>Founiture et pose isolant lousse de ployuréthane ep 120mm sur toute la surface compris collage sur pare vapeur panneaux 1,20 x 2,50 R = 5,5</t>
  </si>
  <si>
    <t>Sur façade de l'asphalte à proxilité des exutoires avant pose isolant (10u X 3m²)</t>
  </si>
  <si>
    <t>Fourniture et pose membrane vicouche classique compris équerre de  renfort en acrotère</t>
  </si>
  <si>
    <t>Membrane Alu 8/100 en rive acrotère sur JD</t>
  </si>
  <si>
    <t>Traitement JD sur le dessus avec fond de joint</t>
  </si>
  <si>
    <t>Dépose exutoire existant et remplacement par diamètre 150 Alu + Raccord avec étancheité</t>
  </si>
  <si>
    <t xml:space="preserve">Remise en place gravette par pompage ep 4cm depuis stockage au sol </t>
  </si>
  <si>
    <t>m3</t>
  </si>
  <si>
    <t xml:space="preserve">Repose garde corps récupérés sur plots </t>
  </si>
  <si>
    <t xml:space="preserve">Manutation materiaux et grattage isolant + étancheité </t>
  </si>
  <si>
    <t>NB: Toutes les sorties en toitures sont comptées dans la surface courante*</t>
  </si>
  <si>
    <t>Traitement bande de rives contre mur béton côté Bât F relevé ht 0,40 moyen avec membrane Alu 8/100 (JD entre F et H)</t>
  </si>
  <si>
    <t xml:space="preserve">Répartition des têtes de voile BA au droit des boursouflures acier oxydés et mortier spécial compris lavage HP sous F2 </t>
  </si>
  <si>
    <t>NB: à réaliser avant reféction de l'étancheité du Bât H</t>
  </si>
  <si>
    <t>Bât Zone F2 sur plancher Béton</t>
  </si>
  <si>
    <t>Arrachage étancheité et isolant 80 mm et relevé acrotère, type membrane autoprotégée et évacuation</t>
  </si>
  <si>
    <t xml:space="preserve">Reprise pare vapeur </t>
  </si>
  <si>
    <t xml:space="preserve">Dépose capotage métallique côté Bât F et mise en dépôt </t>
  </si>
  <si>
    <t xml:space="preserve">Fourniture et pose isolant PV ep 120mm collé sur pare vapeur </t>
  </si>
  <si>
    <t>Fourniture et pose membrane bitume auto protégée</t>
  </si>
  <si>
    <t>Relevé d'acritère Alu 8/100 sur 4 côtés</t>
  </si>
  <si>
    <t xml:space="preserve">Repose capotage contre bâtiment F (récuperé) </t>
  </si>
  <si>
    <t xml:space="preserve">Etancheité sur les têtes de mu béton entre H et F avec membrane sondable   auto protégée compris en collage sur béton </t>
  </si>
  <si>
    <t xml:space="preserve">Manutation et grattage matériaux pour F2 </t>
  </si>
  <si>
    <t>Local Bât GAZ en RDC sur Béton</t>
  </si>
  <si>
    <t>Les groupes de CLIM déposés pour refaire l'étancheité par entreprise spécialisée</t>
  </si>
  <si>
    <t>Arrachage étancheité et isolant avec relevé et évacuation</t>
  </si>
  <si>
    <t>Reprise du pare vapeur</t>
  </si>
  <si>
    <t>Pose isolant mousse PV ep 40 mm</t>
  </si>
  <si>
    <t>Fourniture et pose membrane bicouche auto protégée compris relevé</t>
  </si>
  <si>
    <t xml:space="preserve">Bande de finition Alu chevillé + sont élastonné sur 4 côtés </t>
  </si>
  <si>
    <t>Terrasse RDC devant acceuil et sur AMPHY sur plots zone I et C</t>
  </si>
  <si>
    <t>Balisage zone de travail avec barriers sur plots HT 2,00</t>
  </si>
  <si>
    <t xml:space="preserve">Passerelle provisoire accès acceuil et bâtiment B largeur 1,50 avec G.C </t>
  </si>
  <si>
    <t>Dépose dalles véton 500:500 sur plots et mise sur palettes pour réemploi</t>
  </si>
  <si>
    <t>Dépose isolant "Stirodur" ep 100 mm et évacuation</t>
  </si>
  <si>
    <t>Dépose chape mortier ep 40mm sur Stirodur et évacuation</t>
  </si>
  <si>
    <t xml:space="preserve">Pose Garde corps  "type filet" en rive </t>
  </si>
  <si>
    <t>L'étancheité en asphalte d'origine est conservée comme pare vapeur</t>
  </si>
  <si>
    <t xml:space="preserve">Fourniture et pose isolant mousse PV ep 120mm collé sur l'étancheité existante </t>
  </si>
  <si>
    <t>Fourniture et pose membrane cicouche soudable</t>
  </si>
  <si>
    <t xml:space="preserve">Relevé d'acrotère contre paroi béton en rive avec équerre de renfort et membrane Alu 8/100 </t>
  </si>
  <si>
    <t>Profil Alu de finiton en tête de relevée acrotère contre paroi béton + joint élastomère compris fixation</t>
  </si>
  <si>
    <t>Enlevement terre végétale dans banquette près acceuil ep 40 cm pour réfection de l'étancheité et mise en dépôt pour réemploi</t>
  </si>
  <si>
    <t>Arrachage étancheité et isolant évacuation</t>
  </si>
  <si>
    <t xml:space="preserve">Pose isolant PV ep 120mm collé sur béton + rénovation du pare vapeur </t>
  </si>
  <si>
    <t>Etancheité bicouche soudable</t>
  </si>
  <si>
    <t xml:space="preserve">Relevé d'acrotère ht 0,60 membrane Alu 8/100 </t>
  </si>
  <si>
    <t xml:space="preserve">Finition Profil Alu fixé + joint élastomère </t>
  </si>
  <si>
    <t>Gravette 10/15 + bidim dur étancheité dans banquette à fleurs</t>
  </si>
  <si>
    <t xml:space="preserve">Fourniture plots PVC ht 120 neufs pour dalles 500/500  </t>
  </si>
  <si>
    <t xml:space="preserve">Pose des dalles 500/500 récuperées avec apport dalles neuves 15% compris coupes en rives </t>
  </si>
  <si>
    <t>Essais en eau de toutes le terrasses sur 24ht tout compris avec seuil au droit des exutoires</t>
  </si>
  <si>
    <t>NB: L'eau sera fournit par le MOA</t>
  </si>
  <si>
    <t>ITE Ventillé - DPGF</t>
  </si>
  <si>
    <t>Façade EST B1 RDC + R+1</t>
  </si>
  <si>
    <t xml:space="preserve">Echafaudage 0,60, </t>
  </si>
  <si>
    <t xml:space="preserve">Dépose tôle de finition ep 20cm alvéolée en Alu  </t>
  </si>
  <si>
    <t xml:space="preserve">Dépose couvertine existante </t>
  </si>
  <si>
    <t>Evacuation Tôle Alu</t>
  </si>
  <si>
    <t>Profil de départ perforé larg 30mm</t>
  </si>
  <si>
    <t>Ossature complémentaire Z ep 30mm thermoloquée Noire compris fixation sur ossature horizontale existante 600</t>
  </si>
  <si>
    <t>Fourniture et pose laine de Roche ep 80mm compris fixation</t>
  </si>
  <si>
    <t>Fourniture et pose panneaux en finition ep 8mm Type TRESPA ou similaire avec fixation vis INOX de la couleur du panneaux</t>
  </si>
  <si>
    <t xml:space="preserve">Parec pluie provisoire en tête </t>
  </si>
  <si>
    <t xml:space="preserve">Cornière de finition Alu plélaqué autour vitrage larg 80mm </t>
  </si>
  <si>
    <t xml:space="preserve">Profil Alu Prélaqué posée sure traverses entre vitrage 65x20 </t>
  </si>
  <si>
    <t>NB : La couvertine en finition au dessus de l'ITE sera réalisée par le lot étancheité.</t>
  </si>
  <si>
    <t>Façade B2 SUD</t>
  </si>
  <si>
    <t>Dépose couvertine existante</t>
  </si>
  <si>
    <t>Dépose panneau Alu ep 20 mm</t>
  </si>
  <si>
    <t>Evacuation Tôle</t>
  </si>
  <si>
    <t>Ossature complémentaire Z ep 30mm vertical x 60</t>
  </si>
  <si>
    <t xml:space="preserve">Pose isolant 80mm laine de roche </t>
  </si>
  <si>
    <t>Fourniture et pose panneau 8mm en finition Type TRESPA ou similaire</t>
  </si>
  <si>
    <t>Pare pluie provisoire en tête</t>
  </si>
  <si>
    <t>Cornière de nifition Alu prélaqué autour des vitrage tableau et appars</t>
  </si>
  <si>
    <t>Profil alu prélaqué posé sur les trzvers entre vitrage 65x20</t>
  </si>
  <si>
    <t>* les couvertines seront posées au lot Etancheité</t>
  </si>
  <si>
    <t>Façade OUEST B3 R-1 - RDC - R+1</t>
  </si>
  <si>
    <t>Echafaudage de service lg 0,60</t>
  </si>
  <si>
    <t>Dépose couvertine</t>
  </si>
  <si>
    <t>Dépose panneau alu ep 20mm</t>
  </si>
  <si>
    <t>Ecvacuation tôles</t>
  </si>
  <si>
    <t>Ossature complémentaire ep 30mm verticaux</t>
  </si>
  <si>
    <t>Profil de départ perforé ep 30mm</t>
  </si>
  <si>
    <t>Fourniture et Pose isolant 80mm LR</t>
  </si>
  <si>
    <t>Fourniture et Pose panneaux en finition ep 8mm Type TRESPA ou similaire</t>
  </si>
  <si>
    <t>Pare Pluie Provisoire en tête</t>
  </si>
  <si>
    <t>Cornière de finition alu prélaqué autour vitrage pliée larg 80mm</t>
  </si>
  <si>
    <t>Profil alu posé entre vitrage 65x20</t>
  </si>
  <si>
    <t>Façade NORD B4 au dessus des vitrines Bât A</t>
  </si>
  <si>
    <t>Protection étancheité avec panneau contre plaquée sous l'echafaudage</t>
  </si>
  <si>
    <t>Dépose panneaux Alu ep 2Omm</t>
  </si>
  <si>
    <t>Evacuation panneaux</t>
  </si>
  <si>
    <t>m"</t>
  </si>
  <si>
    <t>Profil de départ perforé 30mm</t>
  </si>
  <si>
    <t>Ossature complémentaire Z ep 30mm verticaux</t>
  </si>
  <si>
    <t>Fourniture et pose isolanr 80mm LR</t>
  </si>
  <si>
    <t>Fourniture et pose panneau de finition ep 8mm type TRESPA</t>
  </si>
  <si>
    <t>Pare pluie provisoire souple</t>
  </si>
  <si>
    <t>Bât B sous face porte à faux côté OUEST</t>
  </si>
  <si>
    <t>Plateforme Ht 1,40 "echaf"</t>
  </si>
  <si>
    <t>Dépose tôle Alu ep 20mm</t>
  </si>
  <si>
    <t xml:space="preserve">Evacuation Tôle </t>
  </si>
  <si>
    <t>Pose isolant ep 80 mm avec fixation à l'horizentale</t>
  </si>
  <si>
    <t>Ossature complémentaire Z ep 30mm x 600</t>
  </si>
  <si>
    <t xml:space="preserve">Fourniture et pose panneau en finition ep 8mm type TRESPA ou autre </t>
  </si>
  <si>
    <t>Profil de finition Alu prélaqué angle bas</t>
  </si>
  <si>
    <t>Dépose Bandeau BA 100/100</t>
  </si>
  <si>
    <t xml:space="preserve">ml </t>
  </si>
  <si>
    <t xml:space="preserve">Mis en peinture 2 couches + accroche type acrylique chargée </t>
  </si>
  <si>
    <t>Peinture sur garde corps face intérieure compris lavage HP et 2 couches</t>
  </si>
  <si>
    <t xml:space="preserve">m² </t>
  </si>
  <si>
    <t xml:space="preserve">Echafaudage de service larg 0,60 </t>
  </si>
  <si>
    <t>Mise en peinture 2 couches + accroche "Type acrylique chargée" VPP pour traitement des tableaux</t>
  </si>
  <si>
    <t>Bât F mise en peinture sur béton - Face F1 et F1' du R+1</t>
  </si>
  <si>
    <t xml:space="preserve">Echafaudage 0,60 </t>
  </si>
  <si>
    <t>Bât F en panneaux sandwich pose verticale Face F3 avec retour</t>
  </si>
  <si>
    <t xml:space="preserve">Sablage peinture existante + lavage HP </t>
  </si>
  <si>
    <t xml:space="preserve">Couche d'accroche sur panneaux galvanisés </t>
  </si>
  <si>
    <t>Bât F mise en peinture sur acrotère</t>
  </si>
  <si>
    <t>En bac acier faces F1 et F2</t>
  </si>
  <si>
    <t xml:space="preserve">Echafaudage ht 5,00 plateforme de travail </t>
  </si>
  <si>
    <t xml:space="preserve">Piquetage des boursouflures eu droit  des aciers oxydés et réparation avec mortier spécial sur ht = 2,30 x 37ml = 85,30 m² à raison de 6% soit </t>
  </si>
  <si>
    <t>Mise en peinture acrylique chargée en 2 couches +1 accroche C1-C3-C4 depuis le toit terrasse</t>
  </si>
  <si>
    <t xml:space="preserve">mise en place échafaudage depuis le RDC face intérieure en C1-C2 et C3 ht 9,70 </t>
  </si>
  <si>
    <t>Lavage HP VPP</t>
  </si>
  <si>
    <t>Peintre 2 couches en finition "Acrylique chargée"+couche d'accroche VPP</t>
  </si>
  <si>
    <t xml:space="preserve">La couvertine existante est conservée en lieu et place </t>
  </si>
  <si>
    <t xml:space="preserve">Réparation de la sous face béton du parap et sur largeur 0,50 au droit des aciers oxydés avec mortier spécial </t>
  </si>
  <si>
    <t xml:space="preserve">mise en peinture 2 couches en parois "Type acrylique" chargée + accroche </t>
  </si>
  <si>
    <t>ANSM VENDARGUES</t>
  </si>
  <si>
    <t>Réhabilitation énergétique du site</t>
  </si>
  <si>
    <t>DCE DPGF - Lot 1 ITE</t>
  </si>
  <si>
    <t>Façade EST B1 RDC et R+1</t>
  </si>
  <si>
    <t>Façade OUEST B3 R-1 / RDC et R+1</t>
  </si>
  <si>
    <t>ISOLATION THERMIQUE PAR L'EXTERIEUR</t>
  </si>
  <si>
    <t>Bâtiment B Façade NORD avec coursives et façades EST et OUEST</t>
  </si>
  <si>
    <t xml:space="preserve">RAVALEMENT DE FACADES </t>
  </si>
  <si>
    <t>DIVERS</t>
  </si>
  <si>
    <t>Complément échafaudage 0,6 m</t>
  </si>
  <si>
    <t xml:space="preserve">Peinture Métal 2 couches + accroche </t>
  </si>
  <si>
    <t xml:space="preserve">Hausse pied à mettre en place depuis l'intérieur du cube surfaces EST-NORD-OUEST ht=80cm entre les tubes </t>
  </si>
  <si>
    <t>Echafaudage 0,60 m</t>
  </si>
  <si>
    <t xml:space="preserve">Dépose tôle de finition ép 20 cm alvéolée en Alu  </t>
  </si>
  <si>
    <t>Fourniture et pose laine de Roche ep 80 mm compris fixation</t>
  </si>
  <si>
    <t>Echafaudage larg 0,60 m</t>
  </si>
  <si>
    <t xml:space="preserve">Pose isolant 80 mm laine de roche </t>
  </si>
  <si>
    <t>Echafaudage de service lg 0,60 m</t>
  </si>
  <si>
    <t>Dépose panneau alu ép 20mm</t>
  </si>
  <si>
    <t>Plateforme Ht 1,40 échafaudage</t>
  </si>
  <si>
    <t>Bât B au R-1 - ITE sur béton avec enduit ep 160 mm - Façade OUEST R-1 A3</t>
  </si>
  <si>
    <t xml:space="preserve">Bât H Labos RDC - Pour ITE 160 mm - ITE sur voiles BA ht moyenne 4,34 avec 10cm de vide avec le TN </t>
  </si>
  <si>
    <t xml:space="preserve">Dépose ossature existante ep 30 mm </t>
  </si>
  <si>
    <t>Peinture plafond des coursives compris lavage HP + 2 couches acryliques + accroche</t>
  </si>
  <si>
    <t>Bât C côté SUD</t>
  </si>
  <si>
    <t>R-1 Porte IS 2 vantaux fourniture et pose 1,62 x 2,36 ht isolée ep 40 mm tôlée 2 faces profil en alu naturel avec rupture thermique compris dépose soignée de l'existant compris quincaillerie</t>
  </si>
  <si>
    <t>Désamiantage</t>
  </si>
  <si>
    <t>Rédaction du plan de retrait</t>
  </si>
  <si>
    <t>Installation de chantier</t>
  </si>
  <si>
    <t>Mise en sécurité : confinement, balisage, consommables, échafaudage, thermosoudé</t>
  </si>
  <si>
    <t>Ens</t>
  </si>
  <si>
    <t>Dépose enduit extérieur</t>
  </si>
  <si>
    <t>Traitement des déchets : transport et tonnage</t>
  </si>
  <si>
    <t>Analyses</t>
  </si>
  <si>
    <t>Nettoyage et repli de chantier</t>
  </si>
  <si>
    <t>Travaux induits - ventilation doublage intérieur existants</t>
  </si>
  <si>
    <t>Carottage doublage Bât. G au Rdc et R+1</t>
  </si>
  <si>
    <t>Carottage doublage Bât. H labos au R-1</t>
  </si>
  <si>
    <t>Carottage doublage Bât. D bureaux au R-1</t>
  </si>
  <si>
    <t>Base de vie</t>
  </si>
  <si>
    <t>ens</t>
  </si>
  <si>
    <t>Raccordement aux réseaux</t>
  </si>
  <si>
    <t>Coffret électrique</t>
  </si>
  <si>
    <t>Panneau de chantier</t>
  </si>
  <si>
    <t>Clôtures de chantier</t>
  </si>
  <si>
    <t>Portail de chantier</t>
  </si>
  <si>
    <t>Bennes de chantier</t>
  </si>
  <si>
    <t>Nettoyage</t>
  </si>
  <si>
    <t>Etudes préparatoires et d'EXE, constat d'huissier, …</t>
  </si>
  <si>
    <t>Dépose PVC diamètre 160 ht 4,30 m</t>
  </si>
  <si>
    <t>Luminaires encastrés dans plafond</t>
  </si>
  <si>
    <t>Projecteurs en façade</t>
  </si>
  <si>
    <t>Caméras de surveillance</t>
  </si>
  <si>
    <t>panneaux de signalétique</t>
  </si>
  <si>
    <t xml:space="preserve">Appareillages de contrôle d'accès : boutons, lecteur, sirène, </t>
  </si>
  <si>
    <t>Extincteurs compris signalétique</t>
  </si>
  <si>
    <t>Barrières à infrarouge</t>
  </si>
  <si>
    <t>Travaux induits - dépose / repose équipements électriques et divers</t>
  </si>
  <si>
    <t>Dépose/repose grilles de ventilation</t>
  </si>
  <si>
    <t>Pose échelle avec sortie toiture compris trappe de condamnation</t>
  </si>
  <si>
    <t xml:space="preserve">Pare-pluie provisoire en tête </t>
  </si>
  <si>
    <t xml:space="preserve">Cornière de finition Alu prélaqué autour vitrage larg 80 mm </t>
  </si>
  <si>
    <t xml:space="preserve">Profil Alu Prélaqué posée sur traverses entre vitrage 65x20 </t>
  </si>
  <si>
    <t>Profil alu prélaqué posé sur les traverses entre vitrage 65x20</t>
  </si>
  <si>
    <t>Fourniture et pose panneau 8 mm en finition Type TRESPA ou similaire</t>
  </si>
  <si>
    <t>Ossature complémentaire Z ep 30 mm vertical x 60</t>
  </si>
  <si>
    <t>Cornière de finition Alu prélaqué autour des vitrages tableau et appuis</t>
  </si>
  <si>
    <t>Façade NORD B4 au-dessus des vitrines Bât A</t>
  </si>
  <si>
    <t>Evacuation tôles</t>
  </si>
  <si>
    <t>Fourniture et pose isolant 80 mm LR</t>
  </si>
  <si>
    <t>Pose isolant ep 80 mm avec fixation à l'horizontale</t>
  </si>
  <si>
    <t xml:space="preserve">Enduit de finition mince avec trame de verre sur ITE et béton tête de mur </t>
  </si>
  <si>
    <t>ITE ep 100 mm collée graphite ép 100 mm et chevillée - VPP</t>
  </si>
  <si>
    <t>Réfection de 2 bandeaux en bac acier au droit des passages véhicule D2 OUEST</t>
  </si>
  <si>
    <t>Dépose bardage existant au droit de l'accueil et bandeaux</t>
  </si>
  <si>
    <t xml:space="preserve">Pose ITE compris collage et chevillage compris profil de départ à +10 cm du TN </t>
  </si>
  <si>
    <t>Echafaudage de service largeur 0,60 ht dernier plateau à - 1,50 de dessus de l'acrotère</t>
  </si>
  <si>
    <t>Réparation des épaufrures au droit des armatures oxydées compris piquetage détourage des aciers non enrobés + mortier spécial avec collage sitalatex ou autre sur = (% de la surface l'ITE)</t>
  </si>
  <si>
    <t xml:space="preserve">Pose ITE ep 160 mm graphite TH32 collée et chevillée </t>
  </si>
  <si>
    <t xml:space="preserve">Façades E1 - E2 - E3 - E4 </t>
  </si>
  <si>
    <t xml:space="preserve">Peinture 2 couches acrylique chargée compris couche d'accroche </t>
  </si>
  <si>
    <t xml:space="preserve">Peinture métal 2 couches en finition idem couleur existante (blanc) </t>
  </si>
  <si>
    <t>Protection des vitrages par un bidim 300 micro scotché sur le vitrage afin de ne pas les abimer pendant les travaux sur tous les vitrages</t>
  </si>
  <si>
    <t>Protection des vitrages par BIDIM idem Bât B</t>
  </si>
  <si>
    <t>Travaux induits Bât B ITE Ventilé</t>
  </si>
  <si>
    <t>Reprise des boursouflure en façade piquetage + collage sikalatex + mortier spécial avant pose ITE 20% de la surface</t>
  </si>
  <si>
    <t>Réparation des parties boursouflées par l'oxydation des aciers sur les 2 faces du garde corps = 20%</t>
  </si>
  <si>
    <t>Réparation boursouflures sur enduit granité piquetage brossage des fers et mortier spécial réparation 20% de la surface de 521 m²</t>
  </si>
  <si>
    <t>Mise en peinture 2 couches + couche d'accroche "Type acrylique chargée" extérieur</t>
  </si>
  <si>
    <t>Mise en peinture 2 couches + couche d'accroche intérieur cube</t>
  </si>
  <si>
    <t>Echafaudage Total : intérieur et extérieur 2 x 666 m²</t>
  </si>
  <si>
    <t xml:space="preserve">Réparation de boursouflure compris piquetage + mortier spécial avec collage sikalatex ou autre (20%) </t>
  </si>
  <si>
    <t>Décroutage des parties abimées avec brossage des armatures oxydées 20% de la surface 310 m² avec réparation mortier spécial réparation compris lavage HP</t>
  </si>
  <si>
    <t>Réparation de la sous-face couvertine en préfa BA d'une largeur de 50 cm et traitement identique aux façades intérieures du bâtiment E</t>
  </si>
  <si>
    <t>Mise en place sapine sur  les 2 faces depuis le terrasse ht à franchir = 2,30 (C4)</t>
  </si>
  <si>
    <t xml:space="preserve">Piquetage des boursouflures au droit des aciers oxydés et réparation avec mortier spécial (20%) </t>
  </si>
  <si>
    <t>Au-dessus de la terrasse, face intérieure au droit de la structure en treillis support de la toiture</t>
  </si>
  <si>
    <t>Mise en peinture Façades C1, C2, C3 et C4</t>
  </si>
  <si>
    <t xml:space="preserve">Bâtiment G - Mise en peinture au dessus du toit terrasse </t>
  </si>
  <si>
    <t>Porte 2 VTX fourniture et pose profil alu naturel avec vitrage 44.2/16/44.2 compris dépose et quincaillerie complète</t>
  </si>
  <si>
    <t xml:space="preserve">Portes IS vitrée tiercée fourniture et pose 1,56 x 2,75ht avec imposte vitrage 44.2/16/44.2 profil alu naturel compris dépose soignée et quincaillerie </t>
  </si>
  <si>
    <t>ind. 3</t>
  </si>
  <si>
    <t>AUTRE / COMPLEMENT</t>
  </si>
  <si>
    <t>Bât F Mise en peinture sous face partie en porte à faux</t>
  </si>
  <si>
    <t>Lavage HF</t>
  </si>
  <si>
    <t>Peinture 2 couches pour métal compris 1 couche d'accroche</t>
  </si>
  <si>
    <t>Ossature complémentaire Z ep 30mm thermolaquée Noire compris fixation sur ossature horizontale existante 600</t>
  </si>
  <si>
    <t>Protection étanchéité avec panneau contre plaquée sous l'échafaudage</t>
  </si>
  <si>
    <t>NB: les vitrages sont déduits</t>
  </si>
  <si>
    <t xml:space="preserve">Enduit de finition mince avec trame de verre couleur proche de l'existant </t>
  </si>
  <si>
    <t>Pose isolant ep 160 mm compris ossature au droit de l'accueil</t>
  </si>
  <si>
    <t>Complément ossature au droit des bandeaux suivant besoin</t>
  </si>
  <si>
    <t xml:space="preserve">Pose sapine ht 2,30 pour descendre sur le terrasse depuis l'échafaudage en façade </t>
  </si>
  <si>
    <t xml:space="preserve">Piquetage des boursouflure au droit des aciers oxydés et réparation avec mortier spécial </t>
  </si>
  <si>
    <t>Protection de l'étanchéité par Bidim + contre plaque sur 1,20 de largeur</t>
  </si>
  <si>
    <t>Porte IS tôlée 2 faces avec isolant ep 40mm en acier thermolaquée compris dépose et quincaillerie complète 1,05 x 2,20 ht</t>
  </si>
  <si>
    <t>Porte IS Face OUEST 1,56x2,20 ht fourniture et pose 2 vantaux en acier thermique isolée 40mm compris dépose soignée et quincaillerie</t>
  </si>
  <si>
    <t>Fourniture et possède boite à eau ALU 300/300/200 au droit de chaque exutoire</t>
  </si>
  <si>
    <t>Dépose barrière et mise en dépôt pour repose compris consigne</t>
  </si>
  <si>
    <t>Nota : Les lignes grisées ne doivent pas être complétées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</si>
</sst>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,##0.00\ &quot;€&quot;"/>
    <numFmt numFmtId="166" formatCode="#,##0.00\ _€"/>
    <numFmt numFmtId="167" formatCode="#,##0\ _€"/>
    <numFmt numFmtId="168" formatCode="0.000"/>
  </numFmts>
  <fonts count="16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  <font>
      <b/>
      <sz val="10"/>
      <color theme="4" tint="-0.249977111117893"/>
      <name val="Century Gothic"/>
      <family val="2"/>
      <scheme val="minor"/>
    </font>
    <font>
      <sz val="11"/>
      <color theme="1"/>
      <name val="Century Gothic"/>
      <family val="2"/>
      <scheme val="minor"/>
    </font>
    <font>
      <i/>
      <sz val="8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BDAD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7" fillId="0" borderId="0"/>
    <xf numFmtId="44" fontId="13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14" fontId="9" fillId="4" borderId="3" xfId="0" applyNumberFormat="1" applyFont="1" applyFill="1" applyBorder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center" vertical="top" wrapText="1"/>
    </xf>
    <xf numFmtId="166" fontId="6" fillId="5" borderId="0" xfId="0" applyNumberFormat="1" applyFont="1" applyFill="1" applyAlignment="1">
      <alignment horizontal="center" vertical="top" wrapText="1"/>
    </xf>
    <xf numFmtId="166" fontId="1" fillId="3" borderId="0" xfId="0" applyNumberFormat="1" applyFont="1" applyFill="1" applyAlignment="1">
      <alignment horizontal="center" vertical="top" wrapText="1"/>
    </xf>
    <xf numFmtId="166" fontId="10" fillId="4" borderId="0" xfId="0" applyNumberFormat="1" applyFont="1" applyFill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167" fontId="6" fillId="4" borderId="1" xfId="0" applyNumberFormat="1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left" vertical="top" wrapText="1"/>
    </xf>
    <xf numFmtId="167" fontId="11" fillId="6" borderId="1" xfId="0" applyNumberFormat="1" applyFont="1" applyFill="1" applyBorder="1" applyAlignment="1">
      <alignment horizontal="center" vertical="top" wrapText="1"/>
    </xf>
    <xf numFmtId="0" fontId="12" fillId="6" borderId="0" xfId="0" applyFont="1" applyFill="1" applyAlignment="1">
      <alignment vertical="top" wrapText="1"/>
    </xf>
    <xf numFmtId="0" fontId="12" fillId="0" borderId="0" xfId="0" applyFont="1" applyAlignment="1">
      <alignment vertical="top" wrapText="1"/>
    </xf>
    <xf numFmtId="0" fontId="11" fillId="6" borderId="0" xfId="0" applyFont="1" applyFill="1" applyAlignment="1">
      <alignment horizontal="center" vertical="top" wrapText="1"/>
    </xf>
    <xf numFmtId="0" fontId="11" fillId="6" borderId="0" xfId="0" applyFont="1" applyFill="1" applyAlignment="1">
      <alignment horizontal="left" vertical="top" wrapText="1"/>
    </xf>
    <xf numFmtId="167" fontId="11" fillId="6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top" wrapText="1"/>
    </xf>
    <xf numFmtId="0" fontId="11" fillId="7" borderId="0" xfId="0" applyFont="1" applyFill="1" applyAlignment="1">
      <alignment horizontal="center" vertical="top" wrapText="1"/>
    </xf>
    <xf numFmtId="0" fontId="11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left" vertical="top" wrapText="1"/>
    </xf>
    <xf numFmtId="167" fontId="11" fillId="7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" fontId="6" fillId="4" borderId="1" xfId="2" applyNumberFormat="1" applyFont="1" applyFill="1" applyBorder="1" applyAlignment="1">
      <alignment horizontal="center" vertical="top" wrapText="1"/>
    </xf>
    <xf numFmtId="1" fontId="11" fillId="6" borderId="1" xfId="2" applyNumberFormat="1" applyFont="1" applyFill="1" applyBorder="1" applyAlignment="1">
      <alignment horizontal="center" vertical="top" wrapText="1"/>
    </xf>
    <xf numFmtId="1" fontId="2" fillId="2" borderId="0" xfId="2" applyNumberFormat="1" applyFont="1" applyFill="1" applyAlignment="1">
      <alignment horizontal="center" vertical="top" wrapText="1"/>
    </xf>
    <xf numFmtId="1" fontId="1" fillId="0" borderId="0" xfId="2" applyNumberFormat="1" applyFont="1" applyAlignment="1">
      <alignment horizontal="center" vertical="top" wrapText="1"/>
    </xf>
    <xf numFmtId="1" fontId="6" fillId="5" borderId="0" xfId="2" applyNumberFormat="1" applyFont="1" applyFill="1" applyAlignment="1">
      <alignment horizontal="center" vertical="top" wrapText="1"/>
    </xf>
    <xf numFmtId="1" fontId="11" fillId="6" borderId="0" xfId="2" applyNumberFormat="1" applyFont="1" applyFill="1" applyAlignment="1">
      <alignment horizontal="center" vertical="top" wrapText="1"/>
    </xf>
    <xf numFmtId="1" fontId="11" fillId="7" borderId="0" xfId="2" applyNumberFormat="1" applyFont="1" applyFill="1" applyAlignment="1">
      <alignment horizontal="center" vertical="top" wrapText="1"/>
    </xf>
    <xf numFmtId="1" fontId="1" fillId="3" borderId="0" xfId="2" applyNumberFormat="1" applyFont="1" applyFill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1" fontId="10" fillId="4" borderId="0" xfId="2" applyNumberFormat="1" applyFont="1" applyFill="1" applyAlignment="1">
      <alignment horizontal="center" vertical="top" wrapText="1"/>
    </xf>
    <xf numFmtId="1" fontId="9" fillId="4" borderId="2" xfId="0" applyNumberFormat="1" applyFont="1" applyFill="1" applyBorder="1" applyAlignment="1">
      <alignment horizontal="center" vertical="top" wrapText="1"/>
    </xf>
    <xf numFmtId="1" fontId="9" fillId="4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 vertical="top" wrapText="1"/>
    </xf>
    <xf numFmtId="1" fontId="6" fillId="5" borderId="0" xfId="0" applyNumberFormat="1" applyFont="1" applyFill="1" applyAlignment="1">
      <alignment horizontal="center" vertical="top" wrapText="1"/>
    </xf>
    <xf numFmtId="1" fontId="6" fillId="4" borderId="1" xfId="0" applyNumberFormat="1" applyFont="1" applyFill="1" applyBorder="1" applyAlignment="1">
      <alignment horizontal="center" vertical="top" wrapText="1"/>
    </xf>
    <xf numFmtId="1" fontId="11" fillId="6" borderId="0" xfId="0" applyNumberFormat="1" applyFont="1" applyFill="1" applyAlignment="1">
      <alignment horizontal="center" vertical="top" wrapText="1"/>
    </xf>
    <xf numFmtId="1" fontId="11" fillId="6" borderId="1" xfId="0" applyNumberFormat="1" applyFont="1" applyFill="1" applyBorder="1" applyAlignment="1">
      <alignment horizontal="center" vertical="top" wrapText="1"/>
    </xf>
    <xf numFmtId="1" fontId="11" fillId="7" borderId="0" xfId="0" applyNumberFormat="1" applyFont="1" applyFill="1" applyAlignment="1">
      <alignment horizontal="center" vertical="top" wrapText="1"/>
    </xf>
    <xf numFmtId="1" fontId="1" fillId="3" borderId="0" xfId="0" applyNumberFormat="1" applyFont="1" applyFill="1" applyAlignment="1">
      <alignment horizontal="center" vertical="top" wrapText="1"/>
    </xf>
    <xf numFmtId="1" fontId="2" fillId="0" borderId="0" xfId="0" applyNumberFormat="1" applyFont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1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" fontId="1" fillId="0" borderId="0" xfId="2" applyNumberFormat="1" applyFont="1" applyAlignment="1">
      <alignment horizontal="center" vertical="center" wrapText="1"/>
    </xf>
    <xf numFmtId="167" fontId="8" fillId="0" borderId="0" xfId="0" applyNumberFormat="1" applyFont="1" applyAlignment="1">
      <alignment horizontal="center" vertical="top" wrapText="1"/>
    </xf>
    <xf numFmtId="168" fontId="1" fillId="0" borderId="0" xfId="0" applyNumberFormat="1" applyFont="1" applyAlignment="1">
      <alignment horizontal="center" vertical="top" wrapText="1"/>
    </xf>
    <xf numFmtId="0" fontId="6" fillId="8" borderId="1" xfId="0" applyFont="1" applyFill="1" applyBorder="1" applyAlignment="1">
      <alignment horizontal="center" vertical="top" wrapText="1"/>
    </xf>
    <xf numFmtId="0" fontId="6" fillId="8" borderId="1" xfId="0" applyFont="1" applyFill="1" applyBorder="1" applyAlignment="1">
      <alignment horizontal="left" vertical="top" wrapText="1"/>
    </xf>
    <xf numFmtId="1" fontId="6" fillId="8" borderId="1" xfId="0" applyNumberFormat="1" applyFont="1" applyFill="1" applyBorder="1" applyAlignment="1">
      <alignment horizontal="center" vertical="top" wrapText="1"/>
    </xf>
    <xf numFmtId="167" fontId="6" fillId="8" borderId="1" xfId="0" applyNumberFormat="1" applyFont="1" applyFill="1" applyBorder="1" applyAlignment="1">
      <alignment horizontal="center" vertical="top" wrapText="1"/>
    </xf>
    <xf numFmtId="1" fontId="6" fillId="8" borderId="1" xfId="2" applyNumberFormat="1" applyFont="1" applyFill="1" applyBorder="1" applyAlignment="1">
      <alignment horizontal="center" vertical="top" wrapText="1"/>
    </xf>
    <xf numFmtId="0" fontId="3" fillId="8" borderId="0" xfId="0" applyFont="1" applyFill="1" applyAlignment="1">
      <alignment vertical="top" wrapText="1"/>
    </xf>
    <xf numFmtId="0" fontId="6" fillId="8" borderId="0" xfId="0" applyFont="1" applyFill="1" applyAlignment="1">
      <alignment horizontal="center" vertical="top" wrapText="1"/>
    </xf>
    <xf numFmtId="0" fontId="6" fillId="8" borderId="0" xfId="0" applyFont="1" applyFill="1" applyAlignment="1">
      <alignment horizontal="left" vertical="top" wrapText="1"/>
    </xf>
    <xf numFmtId="1" fontId="6" fillId="8" borderId="0" xfId="0" applyNumberFormat="1" applyFont="1" applyFill="1" applyAlignment="1">
      <alignment horizontal="center" vertical="top" wrapText="1"/>
    </xf>
    <xf numFmtId="166" fontId="6" fillId="8" borderId="0" xfId="0" applyNumberFormat="1" applyFont="1" applyFill="1" applyAlignment="1">
      <alignment horizontal="center" vertical="top" wrapText="1"/>
    </xf>
    <xf numFmtId="1" fontId="6" fillId="8" borderId="0" xfId="2" applyNumberFormat="1" applyFont="1" applyFill="1" applyAlignment="1">
      <alignment horizontal="center" vertical="top" wrapText="1"/>
    </xf>
    <xf numFmtId="0" fontId="4" fillId="8" borderId="0" xfId="0" applyFont="1" applyFill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1" fontId="3" fillId="4" borderId="0" xfId="0" applyNumberFormat="1" applyFont="1" applyFill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2" fillId="0" borderId="0" xfId="2" applyNumberFormat="1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3" fontId="1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164" fontId="3" fillId="4" borderId="0" xfId="3" applyFont="1" applyFill="1" applyBorder="1" applyAlignment="1">
      <alignment horizontal="center" vertical="center" wrapText="1"/>
    </xf>
    <xf numFmtId="164" fontId="11" fillId="6" borderId="0" xfId="3" applyFont="1" applyFill="1" applyAlignment="1">
      <alignment horizontal="center" vertical="top" wrapText="1"/>
    </xf>
    <xf numFmtId="164" fontId="1" fillId="0" borderId="0" xfId="3" applyFont="1" applyAlignment="1">
      <alignment horizontal="center" vertical="top" wrapText="1"/>
    </xf>
    <xf numFmtId="164" fontId="11" fillId="6" borderId="1" xfId="3" applyFont="1" applyFill="1" applyBorder="1" applyAlignment="1">
      <alignment horizontal="center" vertical="top" wrapText="1"/>
    </xf>
    <xf numFmtId="164" fontId="1" fillId="0" borderId="0" xfId="3" applyFont="1" applyAlignment="1">
      <alignment horizontal="center" vertical="center" wrapText="1"/>
    </xf>
    <xf numFmtId="164" fontId="6" fillId="5" borderId="0" xfId="3" applyFont="1" applyFill="1" applyAlignment="1">
      <alignment horizontal="center" vertical="top" wrapText="1"/>
    </xf>
    <xf numFmtId="164" fontId="1" fillId="3" borderId="0" xfId="3" applyFont="1" applyFill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 wrapText="1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left" vertical="top" wrapText="1"/>
    </xf>
    <xf numFmtId="0" fontId="1" fillId="9" borderId="0" xfId="0" applyFont="1" applyFill="1" applyAlignment="1">
      <alignment horizontal="center" vertical="top" wrapText="1"/>
    </xf>
    <xf numFmtId="1" fontId="1" fillId="9" borderId="0" xfId="0" applyNumberFormat="1" applyFont="1" applyFill="1" applyAlignment="1">
      <alignment horizontal="center" vertical="top" wrapText="1"/>
    </xf>
    <xf numFmtId="167" fontId="8" fillId="9" borderId="0" xfId="0" applyNumberFormat="1" applyFont="1" applyFill="1" applyAlignment="1">
      <alignment horizontal="center" vertical="top" wrapText="1"/>
    </xf>
    <xf numFmtId="164" fontId="1" fillId="9" borderId="0" xfId="3" applyFont="1" applyFill="1" applyAlignment="1">
      <alignment horizontal="center" vertical="top" wrapText="1"/>
    </xf>
    <xf numFmtId="0" fontId="2" fillId="9" borderId="0" xfId="0" applyFont="1" applyFill="1" applyAlignment="1">
      <alignment vertical="top" wrapText="1"/>
    </xf>
    <xf numFmtId="0" fontId="2" fillId="9" borderId="0" xfId="0" applyFont="1" applyFill="1" applyAlignment="1">
      <alignment vertical="center" wrapText="1"/>
    </xf>
    <xf numFmtId="0" fontId="1" fillId="9" borderId="0" xfId="0" applyFont="1" applyFill="1" applyAlignment="1">
      <alignment horizontal="left" vertical="center" wrapText="1"/>
    </xf>
    <xf numFmtId="168" fontId="1" fillId="9" borderId="0" xfId="0" applyNumberFormat="1" applyFont="1" applyFill="1" applyAlignment="1">
      <alignment horizontal="center" vertical="top" wrapText="1"/>
    </xf>
    <xf numFmtId="167" fontId="1" fillId="9" borderId="0" xfId="0" applyNumberFormat="1" applyFont="1" applyFill="1" applyAlignment="1">
      <alignment horizontal="center" vertical="top" wrapText="1"/>
    </xf>
    <xf numFmtId="0" fontId="5" fillId="9" borderId="0" xfId="0" applyFont="1" applyFill="1" applyAlignment="1">
      <alignment horizontal="left" vertical="center" wrapText="1"/>
    </xf>
    <xf numFmtId="1" fontId="1" fillId="9" borderId="0" xfId="0" applyNumberFormat="1" applyFont="1" applyFill="1" applyAlignment="1">
      <alignment horizontal="center" vertical="center" wrapText="1"/>
    </xf>
    <xf numFmtId="167" fontId="1" fillId="9" borderId="0" xfId="0" applyNumberFormat="1" applyFont="1" applyFill="1" applyAlignment="1">
      <alignment horizontal="center" vertical="center" wrapText="1"/>
    </xf>
    <xf numFmtId="0" fontId="15" fillId="3" borderId="0" xfId="0" applyFont="1" applyFill="1" applyAlignment="1">
      <alignment horizontal="left" vertical="top" wrapText="1"/>
    </xf>
  </cellXfs>
  <cellStyles count="4">
    <cellStyle name="Milliers" xfId="3" builtinId="3"/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BD"/>
      <color rgb="FFFBDA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72993</xdr:colOff>
      <xdr:row>0</xdr:row>
      <xdr:rowOff>78855</xdr:rowOff>
    </xdr:from>
    <xdr:to>
      <xdr:col>9</xdr:col>
      <xdr:colOff>677126</xdr:colOff>
      <xdr:row>2</xdr:row>
      <xdr:rowOff>133505</xdr:rowOff>
    </xdr:to>
    <xdr:pic>
      <xdr:nvPicPr>
        <xdr:cNvPr id="5" name="Image 4">
          <a:extLst>
            <a:ext uri="{FF2B5EF4-FFF2-40B4-BE49-F238E27FC236}">
              <a16:creationId xmlns=""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7243" y="78855"/>
          <a:ext cx="604133" cy="4166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0</xdr:row>
      <xdr:rowOff>156210</xdr:rowOff>
    </xdr:from>
    <xdr:to>
      <xdr:col>4</xdr:col>
      <xdr:colOff>41319</xdr:colOff>
      <xdr:row>1</xdr:row>
      <xdr:rowOff>169545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61E015BC-E6CF-4EA0-8BEE-6894FCB228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3754"/>
        <a:stretch/>
      </xdr:blipFill>
      <xdr:spPr>
        <a:xfrm>
          <a:off x="30480" y="156210"/>
          <a:ext cx="696639" cy="1924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72993</xdr:colOff>
      <xdr:row>0</xdr:row>
      <xdr:rowOff>78855</xdr:rowOff>
    </xdr:from>
    <xdr:to>
      <xdr:col>9</xdr:col>
      <xdr:colOff>677126</xdr:colOff>
      <xdr:row>2</xdr:row>
      <xdr:rowOff>133505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CCE6D01A-2C96-4D40-A69D-4DDB95A78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663" y="78855"/>
          <a:ext cx="604133" cy="41279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160020</xdr:rowOff>
    </xdr:from>
    <xdr:to>
      <xdr:col>4</xdr:col>
      <xdr:colOff>10839</xdr:colOff>
      <xdr:row>1</xdr:row>
      <xdr:rowOff>173355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96D04D83-1177-4C1A-9C23-C446E44E7D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3754"/>
        <a:stretch/>
      </xdr:blipFill>
      <xdr:spPr>
        <a:xfrm>
          <a:off x="38100" y="160020"/>
          <a:ext cx="696639" cy="1924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72993</xdr:colOff>
      <xdr:row>0</xdr:row>
      <xdr:rowOff>78855</xdr:rowOff>
    </xdr:from>
    <xdr:to>
      <xdr:col>9</xdr:col>
      <xdr:colOff>677126</xdr:colOff>
      <xdr:row>2</xdr:row>
      <xdr:rowOff>133505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840422C4-C3E0-42F9-A232-288A37383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9763" y="78855"/>
          <a:ext cx="604133" cy="412790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</xdr:colOff>
      <xdr:row>1</xdr:row>
      <xdr:rowOff>34290</xdr:rowOff>
    </xdr:from>
    <xdr:to>
      <xdr:col>3</xdr:col>
      <xdr:colOff>195624</xdr:colOff>
      <xdr:row>2</xdr:row>
      <xdr:rowOff>47625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3AEF03DF-4521-44C8-845D-F1844D8CDD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3754"/>
        <a:stretch/>
      </xdr:blipFill>
      <xdr:spPr>
        <a:xfrm>
          <a:off x="22860" y="213360"/>
          <a:ext cx="696639" cy="1924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72993</xdr:colOff>
      <xdr:row>0</xdr:row>
      <xdr:rowOff>78855</xdr:rowOff>
    </xdr:from>
    <xdr:to>
      <xdr:col>9</xdr:col>
      <xdr:colOff>677126</xdr:colOff>
      <xdr:row>2</xdr:row>
      <xdr:rowOff>133505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A1681FA2-C701-4C2C-A748-74AC6C334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9763" y="78855"/>
          <a:ext cx="604133" cy="412790"/>
        </a:xfrm>
        <a:prstGeom prst="rect">
          <a:avLst/>
        </a:prstGeom>
      </xdr:spPr>
    </xdr:pic>
    <xdr:clientData/>
  </xdr:twoCellAnchor>
  <xdr:twoCellAnchor editAs="oneCell">
    <xdr:from>
      <xdr:col>0</xdr:col>
      <xdr:colOff>45720</xdr:colOff>
      <xdr:row>1</xdr:row>
      <xdr:rowOff>30480</xdr:rowOff>
    </xdr:from>
    <xdr:to>
      <xdr:col>4</xdr:col>
      <xdr:colOff>18459</xdr:colOff>
      <xdr:row>2</xdr:row>
      <xdr:rowOff>43815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0CD15BBA-BEB9-48C3-A8C7-D4D1A52F2B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3754"/>
        <a:stretch/>
      </xdr:blipFill>
      <xdr:spPr>
        <a:xfrm>
          <a:off x="45720" y="209550"/>
          <a:ext cx="696639" cy="1924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72993</xdr:colOff>
      <xdr:row>0</xdr:row>
      <xdr:rowOff>78855</xdr:rowOff>
    </xdr:from>
    <xdr:to>
      <xdr:col>9</xdr:col>
      <xdr:colOff>677126</xdr:colOff>
      <xdr:row>2</xdr:row>
      <xdr:rowOff>133505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A12015C4-F771-4648-8DE4-37AD932DA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9763" y="78855"/>
          <a:ext cx="604133" cy="412790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</xdr:colOff>
      <xdr:row>1</xdr:row>
      <xdr:rowOff>22860</xdr:rowOff>
    </xdr:from>
    <xdr:to>
      <xdr:col>3</xdr:col>
      <xdr:colOff>199434</xdr:colOff>
      <xdr:row>2</xdr:row>
      <xdr:rowOff>36195</xdr:rowOff>
    </xdr:to>
    <xdr:pic>
      <xdr:nvPicPr>
        <xdr:cNvPr id="4" name="Image 3">
          <a:extLst>
            <a:ext uri="{FF2B5EF4-FFF2-40B4-BE49-F238E27FC236}">
              <a16:creationId xmlns="" xmlns:a16="http://schemas.microsoft.com/office/drawing/2014/main" id="{A7D130B0-445A-EA9A-A201-985D3317B7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3754"/>
        <a:stretch/>
      </xdr:blipFill>
      <xdr:spPr>
        <a:xfrm>
          <a:off x="26670" y="201930"/>
          <a:ext cx="696639" cy="19240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72993</xdr:colOff>
      <xdr:row>0</xdr:row>
      <xdr:rowOff>78855</xdr:rowOff>
    </xdr:from>
    <xdr:to>
      <xdr:col>8</xdr:col>
      <xdr:colOff>678396</xdr:colOff>
      <xdr:row>2</xdr:row>
      <xdr:rowOff>133505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0C84892F-D5A7-4A04-9215-FA76F197D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9763" y="78855"/>
          <a:ext cx="604133" cy="412790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</xdr:colOff>
      <xdr:row>1</xdr:row>
      <xdr:rowOff>22860</xdr:rowOff>
    </xdr:from>
    <xdr:to>
      <xdr:col>3</xdr:col>
      <xdr:colOff>171463</xdr:colOff>
      <xdr:row>2</xdr:row>
      <xdr:rowOff>36195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93D7CF0A-FE0A-40A2-BB38-E2A13B79CC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3754"/>
        <a:stretch/>
      </xdr:blipFill>
      <xdr:spPr>
        <a:xfrm>
          <a:off x="26670" y="201930"/>
          <a:ext cx="696639" cy="192405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view="pageBreakPreview" topLeftCell="C1" zoomScaleNormal="100" zoomScaleSheetLayoutView="100" workbookViewId="0">
      <selection activeCell="D12" sqref="D12"/>
    </sheetView>
  </sheetViews>
  <sheetFormatPr baseColWidth="10" defaultColWidth="9" defaultRowHeight="13.5" x14ac:dyDescent="0.3"/>
  <cols>
    <col min="1" max="4" width="2.125" style="7" customWidth="1"/>
    <col min="5" max="5" width="65.375" style="14" customWidth="1"/>
    <col min="6" max="6" width="6.125" style="7" customWidth="1"/>
    <col min="7" max="7" width="7.375" style="7" customWidth="1"/>
    <col min="8" max="8" width="7.5" style="63" customWidth="1"/>
    <col min="9" max="9" width="10.125" style="7" bestFit="1" customWidth="1"/>
    <col min="10" max="10" width="10" style="52" bestFit="1" customWidth="1"/>
    <col min="11" max="11" width="9" style="1"/>
    <col min="12" max="12" width="11.625" style="1" customWidth="1"/>
    <col min="13" max="16384" width="9" style="1"/>
  </cols>
  <sheetData>
    <row r="1" spans="1:10" ht="14.25" customHeight="1" x14ac:dyDescent="0.3">
      <c r="A1" s="106"/>
      <c r="B1" s="106"/>
      <c r="C1" s="106"/>
      <c r="D1" s="106"/>
      <c r="E1" s="15" t="s">
        <v>0</v>
      </c>
      <c r="F1" s="8"/>
      <c r="G1" s="107"/>
      <c r="H1" s="107"/>
      <c r="I1" s="107"/>
      <c r="J1" s="46"/>
    </row>
    <row r="2" spans="1:10" ht="14.25" customHeight="1" x14ac:dyDescent="0.3">
      <c r="A2" s="106"/>
      <c r="B2" s="106"/>
      <c r="C2" s="106"/>
      <c r="D2" s="106"/>
      <c r="E2" s="15" t="s">
        <v>1</v>
      </c>
      <c r="F2" s="9"/>
      <c r="G2" s="9"/>
      <c r="H2" s="54" t="s">
        <v>2</v>
      </c>
      <c r="I2" s="9" t="s">
        <v>3</v>
      </c>
      <c r="J2" s="46"/>
    </row>
    <row r="3" spans="1:10" x14ac:dyDescent="0.3">
      <c r="A3" s="106"/>
      <c r="B3" s="106"/>
      <c r="C3" s="106"/>
      <c r="D3" s="106"/>
      <c r="E3" s="15" t="s">
        <v>4</v>
      </c>
      <c r="F3" s="10"/>
      <c r="G3" s="10"/>
      <c r="H3" s="55" t="s">
        <v>5</v>
      </c>
      <c r="I3" s="19">
        <v>45497</v>
      </c>
      <c r="J3" s="46"/>
    </row>
    <row r="4" spans="1:10" x14ac:dyDescent="0.3">
      <c r="A4" s="2"/>
      <c r="B4" s="2"/>
      <c r="C4" s="2"/>
      <c r="D4" s="2"/>
      <c r="E4" s="13"/>
      <c r="F4" s="2"/>
      <c r="G4" s="2"/>
      <c r="H4" s="56"/>
      <c r="I4" s="2"/>
      <c r="J4" s="47"/>
    </row>
    <row r="5" spans="1:10" s="3" customFormat="1" ht="12.75" customHeight="1" x14ac:dyDescent="0.3">
      <c r="A5" s="108" t="s">
        <v>6</v>
      </c>
      <c r="B5" s="108"/>
      <c r="C5" s="108"/>
      <c r="D5" s="108"/>
      <c r="E5" s="16" t="s">
        <v>7</v>
      </c>
      <c r="F5" s="11" t="s">
        <v>8</v>
      </c>
      <c r="G5" s="11" t="s">
        <v>9</v>
      </c>
      <c r="H5" s="57" t="s">
        <v>10</v>
      </c>
      <c r="I5" s="11" t="s">
        <v>11</v>
      </c>
      <c r="J5" s="48" t="s">
        <v>12</v>
      </c>
    </row>
    <row r="6" spans="1:10" x14ac:dyDescent="0.3">
      <c r="A6" s="2"/>
      <c r="B6" s="2"/>
      <c r="C6" s="2"/>
      <c r="D6" s="2"/>
      <c r="E6" s="13"/>
      <c r="F6" s="2"/>
      <c r="G6" s="2"/>
      <c r="H6" s="56"/>
      <c r="I6" s="20"/>
      <c r="J6" s="47"/>
    </row>
    <row r="7" spans="1:10" s="4" customFormat="1" ht="12.75" x14ac:dyDescent="0.3">
      <c r="A7" s="25">
        <v>3</v>
      </c>
      <c r="B7" s="25"/>
      <c r="C7" s="25"/>
      <c r="D7" s="25"/>
      <c r="E7" s="26" t="s">
        <v>13</v>
      </c>
      <c r="F7" s="25"/>
      <c r="G7" s="25"/>
      <c r="H7" s="58"/>
      <c r="I7" s="27"/>
      <c r="J7" s="44">
        <f>J8+J17+J26+J31+J35+J45+J51+J63+J74+J85+J99+J105+J110</f>
        <v>437800</v>
      </c>
    </row>
    <row r="8" spans="1:10" s="31" customFormat="1" ht="12.75" x14ac:dyDescent="0.3">
      <c r="A8" s="33">
        <v>3</v>
      </c>
      <c r="B8" s="33">
        <v>1</v>
      </c>
      <c r="C8" s="33"/>
      <c r="D8" s="33"/>
      <c r="E8" s="34" t="s">
        <v>14</v>
      </c>
      <c r="F8" s="33"/>
      <c r="G8" s="33"/>
      <c r="H8" s="59"/>
      <c r="I8" s="35"/>
      <c r="J8" s="49">
        <f>SUM(J9:J15)</f>
        <v>16244</v>
      </c>
    </row>
    <row r="9" spans="1:10" x14ac:dyDescent="0.3">
      <c r="A9" s="2">
        <v>3</v>
      </c>
      <c r="B9" s="2">
        <v>1</v>
      </c>
      <c r="C9" s="2">
        <v>1</v>
      </c>
      <c r="D9" s="36">
        <v>1</v>
      </c>
      <c r="E9" s="13" t="s">
        <v>15</v>
      </c>
      <c r="F9" s="2" t="s">
        <v>16</v>
      </c>
      <c r="G9" s="2">
        <v>60</v>
      </c>
      <c r="H9" s="56"/>
      <c r="I9" s="37">
        <v>15</v>
      </c>
      <c r="J9" s="47">
        <f t="shared" ref="J9:J15" si="0">I9*G9</f>
        <v>900</v>
      </c>
    </row>
    <row r="10" spans="1:10" x14ac:dyDescent="0.3">
      <c r="A10" s="2">
        <v>3</v>
      </c>
      <c r="B10" s="2">
        <v>1</v>
      </c>
      <c r="C10" s="2">
        <v>1</v>
      </c>
      <c r="D10" s="36">
        <v>2</v>
      </c>
      <c r="E10" s="13" t="s">
        <v>17</v>
      </c>
      <c r="F10" s="2" t="s">
        <v>16</v>
      </c>
      <c r="G10" s="2">
        <v>96</v>
      </c>
      <c r="H10" s="56"/>
      <c r="I10" s="37">
        <v>4</v>
      </c>
      <c r="J10" s="47">
        <f t="shared" si="0"/>
        <v>384</v>
      </c>
    </row>
    <row r="11" spans="1:10" x14ac:dyDescent="0.3">
      <c r="A11" s="2">
        <v>3</v>
      </c>
      <c r="B11" s="2">
        <v>1</v>
      </c>
      <c r="C11" s="2">
        <v>1</v>
      </c>
      <c r="D11" s="36">
        <v>3</v>
      </c>
      <c r="E11" s="13" t="s">
        <v>18</v>
      </c>
      <c r="F11" s="2" t="s">
        <v>19</v>
      </c>
      <c r="G11" s="2">
        <v>26</v>
      </c>
      <c r="H11" s="56"/>
      <c r="I11" s="37">
        <v>20</v>
      </c>
      <c r="J11" s="47">
        <f t="shared" si="0"/>
        <v>520</v>
      </c>
    </row>
    <row r="12" spans="1:10" ht="27" x14ac:dyDescent="0.3">
      <c r="A12" s="2">
        <v>3</v>
      </c>
      <c r="B12" s="2">
        <v>1</v>
      </c>
      <c r="C12" s="2">
        <v>1</v>
      </c>
      <c r="D12" s="2">
        <v>4</v>
      </c>
      <c r="E12" s="13" t="s">
        <v>20</v>
      </c>
      <c r="F12" s="2" t="s">
        <v>16</v>
      </c>
      <c r="G12" s="2">
        <v>5</v>
      </c>
      <c r="H12" s="56"/>
      <c r="I12" s="37">
        <v>200</v>
      </c>
      <c r="J12" s="47">
        <f t="shared" si="0"/>
        <v>1000</v>
      </c>
    </row>
    <row r="13" spans="1:10" ht="27" x14ac:dyDescent="0.3">
      <c r="A13" s="2">
        <v>3</v>
      </c>
      <c r="B13" s="2">
        <v>1</v>
      </c>
      <c r="C13" s="2">
        <v>1</v>
      </c>
      <c r="D13" s="36">
        <v>5</v>
      </c>
      <c r="E13" s="13" t="s">
        <v>21</v>
      </c>
      <c r="F13" s="2" t="s">
        <v>16</v>
      </c>
      <c r="G13" s="2">
        <v>96</v>
      </c>
      <c r="H13" s="56"/>
      <c r="I13" s="37">
        <v>115</v>
      </c>
      <c r="J13" s="47">
        <f t="shared" si="0"/>
        <v>11040</v>
      </c>
    </row>
    <row r="14" spans="1:10" ht="27" x14ac:dyDescent="0.3">
      <c r="A14" s="2">
        <v>3</v>
      </c>
      <c r="B14" s="2">
        <v>1</v>
      </c>
      <c r="C14" s="2">
        <v>1</v>
      </c>
      <c r="D14" s="36">
        <v>6</v>
      </c>
      <c r="E14" s="13" t="s">
        <v>22</v>
      </c>
      <c r="F14" s="2" t="s">
        <v>16</v>
      </c>
      <c r="G14" s="2">
        <v>96</v>
      </c>
      <c r="H14" s="56"/>
      <c r="I14" s="37">
        <v>25</v>
      </c>
      <c r="J14" s="47">
        <f t="shared" si="0"/>
        <v>2400</v>
      </c>
    </row>
    <row r="15" spans="1:10" x14ac:dyDescent="0.3">
      <c r="A15" s="2"/>
      <c r="B15" s="2"/>
      <c r="C15" s="2"/>
      <c r="D15" s="36"/>
      <c r="E15" s="82" t="s">
        <v>23</v>
      </c>
      <c r="F15" s="2"/>
      <c r="G15" s="2"/>
      <c r="H15" s="56"/>
      <c r="I15" s="37"/>
      <c r="J15" s="47">
        <f t="shared" si="0"/>
        <v>0</v>
      </c>
    </row>
    <row r="16" spans="1:10" x14ac:dyDescent="0.3">
      <c r="A16" s="2"/>
      <c r="B16" s="2"/>
      <c r="C16" s="2"/>
      <c r="D16" s="36"/>
      <c r="E16" s="82"/>
      <c r="F16" s="2"/>
      <c r="G16" s="2"/>
      <c r="H16" s="56"/>
      <c r="I16" s="37"/>
      <c r="J16" s="47"/>
    </row>
    <row r="17" spans="1:10" s="31" customFormat="1" ht="13.5" customHeight="1" x14ac:dyDescent="0.3">
      <c r="A17" s="28">
        <v>3</v>
      </c>
      <c r="B17" s="28">
        <v>2</v>
      </c>
      <c r="C17" s="28"/>
      <c r="D17" s="28"/>
      <c r="E17" s="29"/>
      <c r="F17" s="28"/>
      <c r="G17" s="28"/>
      <c r="H17" s="60"/>
      <c r="I17" s="30"/>
      <c r="J17" s="45">
        <f>SUM(J18:J24)</f>
        <v>20625</v>
      </c>
    </row>
    <row r="18" spans="1:10" s="32" customFormat="1" ht="12.75" x14ac:dyDescent="0.3">
      <c r="A18" s="40">
        <v>3</v>
      </c>
      <c r="B18" s="40">
        <v>2</v>
      </c>
      <c r="C18" s="40">
        <v>1</v>
      </c>
      <c r="D18" s="40"/>
      <c r="E18" s="40" t="s">
        <v>24</v>
      </c>
      <c r="F18" s="40"/>
      <c r="G18" s="40"/>
      <c r="H18" s="40"/>
      <c r="I18" s="40"/>
      <c r="J18" s="40"/>
    </row>
    <row r="19" spans="1:10" s="43" customFormat="1" x14ac:dyDescent="0.3">
      <c r="A19" s="36">
        <v>3</v>
      </c>
      <c r="B19" s="36">
        <v>2</v>
      </c>
      <c r="C19" s="36">
        <v>1</v>
      </c>
      <c r="D19" s="36">
        <v>1</v>
      </c>
      <c r="E19" s="42" t="s">
        <v>25</v>
      </c>
      <c r="F19" s="2" t="s">
        <v>16</v>
      </c>
      <c r="G19" s="2">
        <v>89</v>
      </c>
      <c r="H19" s="56"/>
      <c r="I19" s="37">
        <v>20</v>
      </c>
      <c r="J19" s="47">
        <f>I19*G19</f>
        <v>1780</v>
      </c>
    </row>
    <row r="20" spans="1:10" s="43" customFormat="1" x14ac:dyDescent="0.3">
      <c r="A20" s="36">
        <v>3</v>
      </c>
      <c r="B20" s="36">
        <v>2</v>
      </c>
      <c r="C20" s="36">
        <v>1</v>
      </c>
      <c r="D20" s="36">
        <v>2</v>
      </c>
      <c r="E20" s="42" t="s">
        <v>26</v>
      </c>
      <c r="F20" s="2" t="s">
        <v>16</v>
      </c>
      <c r="G20" s="2">
        <v>173</v>
      </c>
      <c r="H20" s="56"/>
      <c r="I20" s="37"/>
      <c r="J20" s="47">
        <f t="shared" ref="J20:J22" si="1">I20*G20</f>
        <v>0</v>
      </c>
    </row>
    <row r="21" spans="1:10" s="43" customFormat="1" x14ac:dyDescent="0.3">
      <c r="A21" s="36">
        <v>3</v>
      </c>
      <c r="B21" s="36">
        <v>2</v>
      </c>
      <c r="C21" s="36">
        <v>1</v>
      </c>
      <c r="D21" s="36">
        <v>5</v>
      </c>
      <c r="E21" s="42" t="s">
        <v>27</v>
      </c>
      <c r="F21" s="2" t="s">
        <v>16</v>
      </c>
      <c r="G21" s="2">
        <v>132</v>
      </c>
      <c r="H21" s="56"/>
      <c r="I21" s="37">
        <v>110</v>
      </c>
      <c r="J21" s="47">
        <f t="shared" si="1"/>
        <v>14520</v>
      </c>
    </row>
    <row r="22" spans="1:10" s="43" customFormat="1" ht="13.5" customHeight="1" x14ac:dyDescent="0.3">
      <c r="A22" s="36">
        <v>3</v>
      </c>
      <c r="B22" s="36">
        <v>2</v>
      </c>
      <c r="C22" s="36">
        <v>1</v>
      </c>
      <c r="D22" s="36">
        <v>6</v>
      </c>
      <c r="E22" s="42" t="s">
        <v>28</v>
      </c>
      <c r="F22" s="2" t="s">
        <v>16</v>
      </c>
      <c r="G22" s="2">
        <v>173</v>
      </c>
      <c r="H22" s="56"/>
      <c r="I22" s="37">
        <v>25</v>
      </c>
      <c r="J22" s="47">
        <f t="shared" si="1"/>
        <v>4325</v>
      </c>
    </row>
    <row r="23" spans="1:10" s="43" customFormat="1" ht="25.5" x14ac:dyDescent="0.3">
      <c r="A23" s="36"/>
      <c r="B23" s="36"/>
      <c r="C23" s="36"/>
      <c r="D23" s="36"/>
      <c r="E23" s="83" t="s">
        <v>29</v>
      </c>
      <c r="F23" s="2"/>
      <c r="G23" s="56"/>
      <c r="H23" s="69"/>
      <c r="I23" s="37"/>
      <c r="J23" s="47">
        <f>I23*G23</f>
        <v>0</v>
      </c>
    </row>
    <row r="24" spans="1:10" s="43" customFormat="1" x14ac:dyDescent="0.3">
      <c r="A24" s="36"/>
      <c r="B24" s="36"/>
      <c r="C24" s="36"/>
      <c r="D24" s="36"/>
      <c r="E24" s="83" t="s">
        <v>30</v>
      </c>
      <c r="F24" s="2"/>
      <c r="G24" s="56"/>
      <c r="H24" s="69"/>
      <c r="I24" s="37"/>
      <c r="J24" s="47">
        <f>I24*G24</f>
        <v>0</v>
      </c>
    </row>
    <row r="25" spans="1:10" s="43" customFormat="1" x14ac:dyDescent="0.3">
      <c r="A25" s="36"/>
      <c r="B25" s="36"/>
      <c r="C25" s="36"/>
      <c r="D25" s="36"/>
      <c r="E25" s="83"/>
      <c r="F25" s="2"/>
      <c r="G25" s="56"/>
      <c r="H25" s="69"/>
      <c r="I25" s="37"/>
      <c r="J25" s="47"/>
    </row>
    <row r="26" spans="1:10" s="31" customFormat="1" ht="12.75" x14ac:dyDescent="0.3">
      <c r="A26" s="33">
        <v>3</v>
      </c>
      <c r="B26" s="33">
        <v>3</v>
      </c>
      <c r="C26" s="33">
        <v>1</v>
      </c>
      <c r="D26" s="33"/>
      <c r="E26" s="34" t="s">
        <v>31</v>
      </c>
      <c r="F26" s="33"/>
      <c r="G26" s="33"/>
      <c r="H26" s="59"/>
      <c r="I26" s="35"/>
      <c r="J26" s="49">
        <f>SUM(J27:J33)</f>
        <v>17006</v>
      </c>
    </row>
    <row r="27" spans="1:10" x14ac:dyDescent="0.3">
      <c r="A27" s="2">
        <v>3</v>
      </c>
      <c r="B27" s="2">
        <v>3</v>
      </c>
      <c r="C27" s="2">
        <v>1</v>
      </c>
      <c r="D27" s="2">
        <v>1</v>
      </c>
      <c r="E27" s="13" t="s">
        <v>32</v>
      </c>
      <c r="F27" s="2" t="s">
        <v>16</v>
      </c>
      <c r="G27" s="2">
        <v>70</v>
      </c>
      <c r="H27" s="56"/>
      <c r="I27" s="37">
        <v>15</v>
      </c>
      <c r="J27" s="47">
        <f>I27*G27</f>
        <v>1050</v>
      </c>
    </row>
    <row r="28" spans="1:10" x14ac:dyDescent="0.3">
      <c r="A28" s="2">
        <v>3</v>
      </c>
      <c r="B28" s="2">
        <v>3</v>
      </c>
      <c r="C28" s="2">
        <v>1</v>
      </c>
      <c r="D28" s="2">
        <v>2</v>
      </c>
      <c r="E28" s="13" t="s">
        <v>33</v>
      </c>
      <c r="F28" s="2" t="s">
        <v>16</v>
      </c>
      <c r="G28" s="2">
        <v>104</v>
      </c>
      <c r="H28" s="56"/>
      <c r="I28" s="37">
        <v>4</v>
      </c>
      <c r="J28" s="47">
        <f t="shared" ref="J28:J30" si="2">I28*G28</f>
        <v>416</v>
      </c>
    </row>
    <row r="29" spans="1:10" x14ac:dyDescent="0.3">
      <c r="A29" s="2">
        <v>3</v>
      </c>
      <c r="B29" s="2">
        <v>3</v>
      </c>
      <c r="C29" s="2">
        <v>1</v>
      </c>
      <c r="D29" s="2">
        <v>3</v>
      </c>
      <c r="E29" s="13" t="s">
        <v>34</v>
      </c>
      <c r="F29" s="2" t="s">
        <v>16</v>
      </c>
      <c r="G29" s="2">
        <v>104</v>
      </c>
      <c r="H29" s="56"/>
      <c r="I29" s="37">
        <v>115</v>
      </c>
      <c r="J29" s="47">
        <f t="shared" si="2"/>
        <v>11960</v>
      </c>
    </row>
    <row r="30" spans="1:10" x14ac:dyDescent="0.3">
      <c r="A30" s="2">
        <v>3</v>
      </c>
      <c r="B30" s="2">
        <v>3</v>
      </c>
      <c r="C30" s="2">
        <v>1</v>
      </c>
      <c r="D30" s="2">
        <v>4</v>
      </c>
      <c r="E30" s="13" t="s">
        <v>35</v>
      </c>
      <c r="F30" s="2" t="s">
        <v>16</v>
      </c>
      <c r="G30" s="2">
        <v>104</v>
      </c>
      <c r="H30" s="56"/>
      <c r="I30" s="37">
        <v>25</v>
      </c>
      <c r="J30" s="47">
        <f t="shared" si="2"/>
        <v>2600</v>
      </c>
    </row>
    <row r="31" spans="1:10" s="32" customFormat="1" ht="13.5" customHeight="1" x14ac:dyDescent="0.3">
      <c r="A31" s="38">
        <v>3</v>
      </c>
      <c r="B31" s="38">
        <v>3</v>
      </c>
      <c r="C31" s="38">
        <v>2</v>
      </c>
      <c r="D31" s="39"/>
      <c r="E31" s="40" t="s">
        <v>36</v>
      </c>
      <c r="F31" s="38"/>
      <c r="G31" s="38"/>
      <c r="H31" s="61"/>
      <c r="I31" s="41"/>
      <c r="J31" s="50">
        <f>SUM(J32:J33)</f>
        <v>490</v>
      </c>
    </row>
    <row r="32" spans="1:10" x14ac:dyDescent="0.3">
      <c r="A32" s="2">
        <v>3</v>
      </c>
      <c r="B32" s="2">
        <v>3</v>
      </c>
      <c r="C32" s="2">
        <v>2</v>
      </c>
      <c r="D32" s="2">
        <v>1</v>
      </c>
      <c r="E32" s="13" t="s">
        <v>33</v>
      </c>
      <c r="F32" s="2" t="s">
        <v>16</v>
      </c>
      <c r="G32" s="2">
        <v>10</v>
      </c>
      <c r="H32" s="56"/>
      <c r="I32" s="37">
        <v>4</v>
      </c>
      <c r="J32" s="47">
        <f>I32*G32</f>
        <v>40</v>
      </c>
    </row>
    <row r="33" spans="1:10" x14ac:dyDescent="0.3">
      <c r="A33" s="2">
        <v>3</v>
      </c>
      <c r="B33" s="2">
        <v>3</v>
      </c>
      <c r="C33" s="2">
        <v>2</v>
      </c>
      <c r="D33" s="2">
        <v>2</v>
      </c>
      <c r="E33" s="13" t="s">
        <v>37</v>
      </c>
      <c r="F33" s="2" t="s">
        <v>16</v>
      </c>
      <c r="G33" s="2">
        <v>10</v>
      </c>
      <c r="H33" s="56"/>
      <c r="I33" s="37">
        <v>45</v>
      </c>
      <c r="J33" s="47">
        <f t="shared" ref="J33" si="3">I33*G33</f>
        <v>450</v>
      </c>
    </row>
    <row r="34" spans="1:10" x14ac:dyDescent="0.3">
      <c r="A34" s="2"/>
      <c r="B34" s="2"/>
      <c r="C34" s="2"/>
      <c r="D34" s="2"/>
      <c r="E34" s="13"/>
      <c r="F34" s="2"/>
      <c r="G34" s="2"/>
      <c r="H34" s="56"/>
      <c r="I34" s="37"/>
      <c r="J34" s="47"/>
    </row>
    <row r="35" spans="1:10" s="31" customFormat="1" ht="25.5" x14ac:dyDescent="0.3">
      <c r="A35" s="33">
        <v>3</v>
      </c>
      <c r="B35" s="33">
        <v>4</v>
      </c>
      <c r="C35" s="33"/>
      <c r="D35" s="33"/>
      <c r="E35" s="34" t="s">
        <v>38</v>
      </c>
      <c r="F35" s="33"/>
      <c r="G35" s="33"/>
      <c r="H35" s="59"/>
      <c r="I35" s="35"/>
      <c r="J35" s="49">
        <f>SUM(J36:J44)</f>
        <v>124980</v>
      </c>
    </row>
    <row r="36" spans="1:10" x14ac:dyDescent="0.3">
      <c r="A36" s="2">
        <v>3</v>
      </c>
      <c r="B36" s="2">
        <v>4</v>
      </c>
      <c r="C36" s="2">
        <v>1</v>
      </c>
      <c r="D36" s="2"/>
      <c r="E36" s="13" t="s">
        <v>39</v>
      </c>
      <c r="F36" s="2" t="s">
        <v>16</v>
      </c>
      <c r="G36" s="2">
        <v>720</v>
      </c>
      <c r="H36" s="56"/>
      <c r="I36" s="37"/>
      <c r="J36" s="47">
        <f>I36*G36</f>
        <v>0</v>
      </c>
    </row>
    <row r="37" spans="1:10" x14ac:dyDescent="0.3">
      <c r="D37" s="2"/>
      <c r="E37" s="82" t="s">
        <v>40</v>
      </c>
      <c r="F37" s="2"/>
      <c r="G37" s="2"/>
      <c r="H37" s="56"/>
      <c r="I37" s="37"/>
      <c r="J37" s="47">
        <f>I37*G37</f>
        <v>0</v>
      </c>
    </row>
    <row r="38" spans="1:10" x14ac:dyDescent="0.3">
      <c r="A38" s="2">
        <v>3</v>
      </c>
      <c r="B38" s="2">
        <v>4</v>
      </c>
      <c r="C38" s="2">
        <v>2</v>
      </c>
      <c r="D38" s="2"/>
      <c r="E38" s="13" t="s">
        <v>41</v>
      </c>
      <c r="F38" s="2"/>
      <c r="G38" s="2"/>
      <c r="H38" s="56"/>
      <c r="I38" s="37"/>
      <c r="J38" s="47">
        <f t="shared" ref="J38:J41" si="4">I38*G38</f>
        <v>0</v>
      </c>
    </row>
    <row r="39" spans="1:10" x14ac:dyDescent="0.3">
      <c r="A39" s="2">
        <v>3</v>
      </c>
      <c r="B39" s="2">
        <v>4</v>
      </c>
      <c r="C39" s="2">
        <v>3</v>
      </c>
      <c r="D39" s="2"/>
      <c r="E39" s="13" t="s">
        <v>42</v>
      </c>
      <c r="F39" s="7" t="s">
        <v>16</v>
      </c>
      <c r="G39" s="2">
        <v>580</v>
      </c>
      <c r="H39" s="56"/>
      <c r="I39" s="37">
        <v>15</v>
      </c>
      <c r="J39" s="47">
        <f t="shared" si="4"/>
        <v>8700</v>
      </c>
    </row>
    <row r="40" spans="1:10" ht="27" x14ac:dyDescent="0.3">
      <c r="A40" s="2">
        <v>3</v>
      </c>
      <c r="B40" s="2">
        <v>4</v>
      </c>
      <c r="C40" s="2">
        <v>4</v>
      </c>
      <c r="D40" s="2"/>
      <c r="E40" s="13" t="s">
        <v>43</v>
      </c>
      <c r="F40" s="2" t="s">
        <v>16</v>
      </c>
      <c r="G40" s="2">
        <v>46</v>
      </c>
      <c r="H40" s="56"/>
      <c r="I40" s="37">
        <v>100</v>
      </c>
      <c r="J40" s="47">
        <f t="shared" si="4"/>
        <v>4600</v>
      </c>
    </row>
    <row r="41" spans="1:10" x14ac:dyDescent="0.3">
      <c r="A41" s="2">
        <v>3</v>
      </c>
      <c r="B41" s="2">
        <v>4</v>
      </c>
      <c r="C41" s="2">
        <v>5</v>
      </c>
      <c r="D41" s="2"/>
      <c r="E41" s="13" t="s">
        <v>44</v>
      </c>
      <c r="F41" s="2" t="s">
        <v>16</v>
      </c>
      <c r="G41" s="2">
        <v>720</v>
      </c>
      <c r="H41" s="56"/>
      <c r="I41" s="37">
        <v>4</v>
      </c>
      <c r="J41" s="47">
        <f t="shared" si="4"/>
        <v>2880</v>
      </c>
    </row>
    <row r="42" spans="1:10" ht="27" x14ac:dyDescent="0.3">
      <c r="A42" s="36">
        <v>3</v>
      </c>
      <c r="B42" s="36">
        <v>4</v>
      </c>
      <c r="C42" s="36">
        <v>6</v>
      </c>
      <c r="D42" s="2"/>
      <c r="E42" s="13" t="s">
        <v>45</v>
      </c>
      <c r="F42" s="2" t="s">
        <v>16</v>
      </c>
      <c r="G42" s="2">
        <v>40</v>
      </c>
      <c r="H42" s="56"/>
      <c r="I42" s="37">
        <v>200</v>
      </c>
      <c r="J42" s="47">
        <f>I42*G42</f>
        <v>8000</v>
      </c>
    </row>
    <row r="43" spans="1:10" ht="27" x14ac:dyDescent="0.3">
      <c r="A43" s="2">
        <v>3</v>
      </c>
      <c r="B43" s="2">
        <v>4</v>
      </c>
      <c r="C43" s="2">
        <v>7</v>
      </c>
      <c r="D43" s="2"/>
      <c r="E43" s="13" t="s">
        <v>46</v>
      </c>
      <c r="F43" s="2" t="s">
        <v>16</v>
      </c>
      <c r="G43" s="2">
        <v>720</v>
      </c>
      <c r="H43" s="56"/>
      <c r="I43" s="37">
        <v>115</v>
      </c>
      <c r="J43" s="47">
        <f>I43*G43</f>
        <v>82800</v>
      </c>
    </row>
    <row r="44" spans="1:10" x14ac:dyDescent="0.3">
      <c r="A44" s="2">
        <v>3</v>
      </c>
      <c r="B44" s="2">
        <v>4</v>
      </c>
      <c r="C44" s="2">
        <v>8</v>
      </c>
      <c r="D44" s="2"/>
      <c r="E44" s="13" t="s">
        <v>47</v>
      </c>
      <c r="F44" s="2" t="s">
        <v>16</v>
      </c>
      <c r="G44" s="2">
        <v>720</v>
      </c>
      <c r="H44" s="56"/>
      <c r="I44" s="37">
        <v>25</v>
      </c>
      <c r="J44" s="47">
        <f>I44*G44</f>
        <v>18000</v>
      </c>
    </row>
    <row r="45" spans="1:10" s="31" customFormat="1" ht="12.75" x14ac:dyDescent="0.3">
      <c r="A45" s="33">
        <v>3</v>
      </c>
      <c r="B45" s="33">
        <v>5</v>
      </c>
      <c r="C45" s="33"/>
      <c r="D45" s="33"/>
      <c r="E45" s="34" t="s">
        <v>48</v>
      </c>
      <c r="F45" s="33"/>
      <c r="G45" s="33"/>
      <c r="H45" s="59"/>
      <c r="I45" s="35"/>
      <c r="J45" s="49">
        <f>SUM(J46:J49)</f>
        <v>6111</v>
      </c>
    </row>
    <row r="46" spans="1:10" x14ac:dyDescent="0.3">
      <c r="A46" s="2">
        <v>3</v>
      </c>
      <c r="B46" s="2">
        <v>5</v>
      </c>
      <c r="C46" s="2">
        <v>1</v>
      </c>
      <c r="D46" s="2"/>
      <c r="E46" s="13" t="s">
        <v>49</v>
      </c>
      <c r="F46" s="2" t="s">
        <v>16</v>
      </c>
      <c r="G46" s="2">
        <v>33</v>
      </c>
      <c r="H46" s="56"/>
      <c r="I46" s="37">
        <v>15</v>
      </c>
      <c r="J46" s="47">
        <f>I46*G46</f>
        <v>495</v>
      </c>
    </row>
    <row r="47" spans="1:10" s="43" customFormat="1" x14ac:dyDescent="0.3">
      <c r="A47" s="36">
        <v>3</v>
      </c>
      <c r="B47" s="36">
        <v>5</v>
      </c>
      <c r="C47" s="36">
        <v>2</v>
      </c>
      <c r="D47" s="36"/>
      <c r="E47" s="42" t="s">
        <v>50</v>
      </c>
      <c r="F47" s="36" t="s">
        <v>16</v>
      </c>
      <c r="G47" s="36">
        <v>39</v>
      </c>
      <c r="H47" s="65"/>
      <c r="I47" s="66">
        <v>4</v>
      </c>
      <c r="J47" s="67">
        <f t="shared" ref="J47:J49" si="5">I47*G47</f>
        <v>156</v>
      </c>
    </row>
    <row r="48" spans="1:10" s="43" customFormat="1" x14ac:dyDescent="0.3">
      <c r="A48" s="36">
        <v>3</v>
      </c>
      <c r="B48" s="36">
        <v>5</v>
      </c>
      <c r="C48" s="36">
        <v>3</v>
      </c>
      <c r="D48" s="36"/>
      <c r="E48" s="42" t="s">
        <v>51</v>
      </c>
      <c r="F48" s="36" t="s">
        <v>16</v>
      </c>
      <c r="G48" s="36">
        <v>39</v>
      </c>
      <c r="H48" s="65"/>
      <c r="I48" s="66">
        <v>115</v>
      </c>
      <c r="J48" s="67">
        <f t="shared" si="5"/>
        <v>4485</v>
      </c>
    </row>
    <row r="49" spans="1:10" s="43" customFormat="1" x14ac:dyDescent="0.3">
      <c r="A49" s="36">
        <v>3</v>
      </c>
      <c r="B49" s="36">
        <v>5</v>
      </c>
      <c r="C49" s="36">
        <v>4</v>
      </c>
      <c r="D49" s="36"/>
      <c r="E49" s="42" t="s">
        <v>52</v>
      </c>
      <c r="F49" s="36" t="s">
        <v>16</v>
      </c>
      <c r="G49" s="36">
        <v>39</v>
      </c>
      <c r="H49" s="65"/>
      <c r="I49" s="66">
        <v>25</v>
      </c>
      <c r="J49" s="67">
        <f t="shared" si="5"/>
        <v>975</v>
      </c>
    </row>
    <row r="50" spans="1:10" s="43" customFormat="1" x14ac:dyDescent="0.3">
      <c r="A50" s="36"/>
      <c r="B50" s="36"/>
      <c r="C50" s="36"/>
      <c r="D50" s="36"/>
      <c r="E50" s="42"/>
      <c r="F50" s="36"/>
      <c r="G50" s="36"/>
      <c r="H50" s="65"/>
      <c r="I50" s="66"/>
      <c r="J50" s="67"/>
    </row>
    <row r="51" spans="1:10" s="31" customFormat="1" ht="12.75" x14ac:dyDescent="0.3">
      <c r="A51" s="33">
        <v>3</v>
      </c>
      <c r="B51" s="33">
        <v>6</v>
      </c>
      <c r="C51" s="33"/>
      <c r="D51" s="33"/>
      <c r="E51" s="34" t="s">
        <v>53</v>
      </c>
      <c r="F51" s="33"/>
      <c r="G51" s="33"/>
      <c r="H51" s="59"/>
      <c r="I51" s="35"/>
      <c r="J51" s="49">
        <f>SUM(J52:J54)</f>
        <v>23000</v>
      </c>
    </row>
    <row r="52" spans="1:10" x14ac:dyDescent="0.3">
      <c r="A52" s="36">
        <v>3</v>
      </c>
      <c r="B52" s="36">
        <v>6</v>
      </c>
      <c r="C52" s="36">
        <v>1</v>
      </c>
      <c r="D52" s="36"/>
      <c r="E52" s="13" t="s">
        <v>54</v>
      </c>
      <c r="F52" s="2" t="s">
        <v>16</v>
      </c>
      <c r="G52" s="2">
        <v>670</v>
      </c>
      <c r="H52" s="56"/>
      <c r="I52" s="37">
        <v>20</v>
      </c>
      <c r="J52" s="47">
        <f t="shared" ref="J52:J61" si="6">I52*G52</f>
        <v>13400</v>
      </c>
    </row>
    <row r="53" spans="1:10" ht="27" x14ac:dyDescent="0.3">
      <c r="A53" s="36">
        <v>3</v>
      </c>
      <c r="B53" s="36">
        <v>6</v>
      </c>
      <c r="C53" s="36">
        <v>2</v>
      </c>
      <c r="D53" s="36"/>
      <c r="E53" s="13" t="s">
        <v>55</v>
      </c>
      <c r="F53" s="2" t="s">
        <v>16</v>
      </c>
      <c r="G53" s="2">
        <v>12</v>
      </c>
      <c r="H53" s="56"/>
      <c r="I53" s="37">
        <v>100</v>
      </c>
      <c r="J53" s="47">
        <f t="shared" si="6"/>
        <v>1200</v>
      </c>
    </row>
    <row r="54" spans="1:10" ht="13.5" customHeight="1" x14ac:dyDescent="0.3">
      <c r="A54" s="36">
        <v>3</v>
      </c>
      <c r="B54" s="36">
        <v>6</v>
      </c>
      <c r="C54" s="36">
        <v>3</v>
      </c>
      <c r="D54" s="36"/>
      <c r="E54" s="13" t="s">
        <v>56</v>
      </c>
      <c r="F54" s="2" t="s">
        <v>16</v>
      </c>
      <c r="G54" s="2">
        <v>42</v>
      </c>
      <c r="H54" s="56"/>
      <c r="I54" s="68">
        <v>200</v>
      </c>
      <c r="J54" s="47">
        <f t="shared" si="6"/>
        <v>8400</v>
      </c>
    </row>
    <row r="55" spans="1:10" ht="13.5" customHeight="1" x14ac:dyDescent="0.3">
      <c r="A55" s="36">
        <v>3</v>
      </c>
      <c r="B55" s="36">
        <v>6</v>
      </c>
      <c r="C55" s="36">
        <v>4</v>
      </c>
      <c r="D55" s="36"/>
      <c r="E55" s="13" t="s">
        <v>57</v>
      </c>
      <c r="F55" s="2" t="s">
        <v>16</v>
      </c>
      <c r="G55" s="2">
        <v>690</v>
      </c>
      <c r="H55" s="56"/>
      <c r="I55" s="68">
        <v>4</v>
      </c>
      <c r="J55" s="47">
        <f t="shared" si="6"/>
        <v>2760</v>
      </c>
    </row>
    <row r="56" spans="1:10" ht="13.5" customHeight="1" x14ac:dyDescent="0.3">
      <c r="A56" s="36">
        <v>3</v>
      </c>
      <c r="B56" s="36">
        <v>6</v>
      </c>
      <c r="C56" s="36">
        <v>5</v>
      </c>
      <c r="D56" s="36"/>
      <c r="E56" s="13" t="s">
        <v>58</v>
      </c>
      <c r="F56" s="2" t="s">
        <v>16</v>
      </c>
      <c r="G56" s="2">
        <v>690</v>
      </c>
      <c r="H56" s="56"/>
      <c r="I56" s="68">
        <v>115</v>
      </c>
      <c r="J56" s="47">
        <f t="shared" si="6"/>
        <v>79350</v>
      </c>
    </row>
    <row r="57" spans="1:10" ht="13.5" customHeight="1" x14ac:dyDescent="0.3">
      <c r="A57" s="1"/>
      <c r="B57" s="1"/>
      <c r="C57" s="1"/>
      <c r="D57" s="1"/>
      <c r="E57" s="13" t="s">
        <v>59</v>
      </c>
      <c r="F57" s="2"/>
      <c r="G57" s="2"/>
      <c r="H57" s="56"/>
      <c r="I57" s="68"/>
      <c r="J57" s="47">
        <f t="shared" si="6"/>
        <v>0</v>
      </c>
    </row>
    <row r="58" spans="1:10" ht="13.5" customHeight="1" x14ac:dyDescent="0.3">
      <c r="A58" s="36">
        <v>3</v>
      </c>
      <c r="B58" s="36">
        <v>6</v>
      </c>
      <c r="C58" s="36">
        <v>6</v>
      </c>
      <c r="D58" s="36"/>
      <c r="E58" s="13" t="s">
        <v>60</v>
      </c>
      <c r="F58" s="2" t="s">
        <v>16</v>
      </c>
      <c r="G58" s="2">
        <v>46</v>
      </c>
      <c r="H58" s="56"/>
      <c r="I58" s="68">
        <v>100</v>
      </c>
      <c r="J58" s="47">
        <f t="shared" si="6"/>
        <v>4600</v>
      </c>
    </row>
    <row r="59" spans="1:10" ht="13.5" customHeight="1" x14ac:dyDescent="0.3">
      <c r="A59" s="36">
        <v>3</v>
      </c>
      <c r="B59" s="36">
        <v>6</v>
      </c>
      <c r="C59" s="36">
        <v>7</v>
      </c>
      <c r="D59" s="36"/>
      <c r="E59" s="13" t="s">
        <v>61</v>
      </c>
      <c r="F59" s="2" t="s">
        <v>16</v>
      </c>
      <c r="G59" s="2">
        <v>690</v>
      </c>
      <c r="H59" s="56"/>
      <c r="I59" s="68">
        <v>25</v>
      </c>
      <c r="J59" s="47">
        <f t="shared" si="6"/>
        <v>17250</v>
      </c>
    </row>
    <row r="60" spans="1:10" ht="14.65" customHeight="1" x14ac:dyDescent="0.3">
      <c r="A60" s="2"/>
      <c r="B60" s="2"/>
      <c r="C60" s="2"/>
      <c r="D60" s="36"/>
      <c r="E60" s="82" t="s">
        <v>62</v>
      </c>
      <c r="F60" s="2"/>
      <c r="G60" s="2"/>
      <c r="H60" s="56"/>
      <c r="I60" s="68"/>
      <c r="J60" s="47"/>
    </row>
    <row r="61" spans="1:10" ht="25.5" x14ac:dyDescent="0.3">
      <c r="A61" s="36">
        <v>3</v>
      </c>
      <c r="B61" s="36">
        <v>6</v>
      </c>
      <c r="C61" s="36">
        <v>7</v>
      </c>
      <c r="D61" s="36"/>
      <c r="E61" s="82" t="s">
        <v>63</v>
      </c>
      <c r="F61" s="2" t="s">
        <v>19</v>
      </c>
      <c r="G61" s="2">
        <v>80</v>
      </c>
      <c r="H61" s="56"/>
      <c r="I61" s="68">
        <v>55</v>
      </c>
      <c r="J61" s="47">
        <f t="shared" si="6"/>
        <v>4400</v>
      </c>
    </row>
    <row r="62" spans="1:10" ht="14.65" customHeight="1" x14ac:dyDescent="0.3">
      <c r="A62" s="2"/>
      <c r="B62" s="2"/>
      <c r="C62" s="2"/>
      <c r="D62" s="36"/>
      <c r="E62" s="82"/>
      <c r="F62" s="2"/>
      <c r="G62" s="2"/>
      <c r="H62" s="56"/>
      <c r="I62" s="68"/>
      <c r="J62" s="47"/>
    </row>
    <row r="63" spans="1:10" s="32" customFormat="1" ht="13.5" customHeight="1" x14ac:dyDescent="0.3">
      <c r="A63" s="38">
        <v>3</v>
      </c>
      <c r="B63" s="38">
        <v>6</v>
      </c>
      <c r="C63" s="38">
        <v>2</v>
      </c>
      <c r="D63" s="39"/>
      <c r="E63" s="40" t="s">
        <v>64</v>
      </c>
      <c r="F63" s="38"/>
      <c r="G63" s="38"/>
      <c r="H63" s="61"/>
      <c r="I63" s="41"/>
      <c r="J63" s="50">
        <f>SUM(J64:J85)</f>
        <v>90169</v>
      </c>
    </row>
    <row r="64" spans="1:10" ht="14.65" customHeight="1" x14ac:dyDescent="0.3">
      <c r="A64" s="2">
        <v>3</v>
      </c>
      <c r="B64" s="2">
        <v>6</v>
      </c>
      <c r="C64" s="2">
        <v>2</v>
      </c>
      <c r="D64" s="2">
        <v>1</v>
      </c>
      <c r="E64" s="13" t="s">
        <v>49</v>
      </c>
      <c r="F64" s="2" t="s">
        <v>16</v>
      </c>
      <c r="G64" s="2">
        <v>80</v>
      </c>
      <c r="H64" s="56"/>
      <c r="I64" s="68">
        <v>20</v>
      </c>
      <c r="J64" s="47">
        <f t="shared" ref="J64:J72" si="7">I64*G64</f>
        <v>1600</v>
      </c>
    </row>
    <row r="65" spans="1:10" ht="14.65" customHeight="1" x14ac:dyDescent="0.3">
      <c r="A65" s="2">
        <v>3</v>
      </c>
      <c r="B65" s="2">
        <v>6</v>
      </c>
      <c r="C65" s="2">
        <v>2</v>
      </c>
      <c r="D65" s="2">
        <v>2</v>
      </c>
      <c r="E65" s="13" t="s">
        <v>65</v>
      </c>
      <c r="F65" s="2" t="s">
        <v>19</v>
      </c>
      <c r="G65" s="2">
        <v>11</v>
      </c>
      <c r="H65" s="56"/>
      <c r="I65" s="68">
        <v>25</v>
      </c>
      <c r="J65" s="47">
        <f t="shared" si="7"/>
        <v>275</v>
      </c>
    </row>
    <row r="66" spans="1:10" ht="14.65" customHeight="1" x14ac:dyDescent="0.3">
      <c r="A66" s="2">
        <v>3</v>
      </c>
      <c r="B66" s="2">
        <v>6</v>
      </c>
      <c r="C66" s="2">
        <v>2</v>
      </c>
      <c r="D66" s="2">
        <v>3</v>
      </c>
      <c r="E66" s="13" t="s">
        <v>66</v>
      </c>
      <c r="F66" s="2" t="s">
        <v>16</v>
      </c>
      <c r="G66" s="2">
        <v>97</v>
      </c>
      <c r="H66" s="56"/>
      <c r="I66" s="68">
        <v>30</v>
      </c>
      <c r="J66" s="47">
        <f t="shared" si="7"/>
        <v>2910</v>
      </c>
    </row>
    <row r="67" spans="1:10" ht="14.65" customHeight="1" x14ac:dyDescent="0.3">
      <c r="A67" s="2">
        <v>3</v>
      </c>
      <c r="B67" s="2">
        <v>6</v>
      </c>
      <c r="C67" s="2">
        <v>2</v>
      </c>
      <c r="D67" s="2">
        <v>4</v>
      </c>
      <c r="E67" s="13" t="s">
        <v>67</v>
      </c>
      <c r="F67" s="2" t="s">
        <v>16</v>
      </c>
      <c r="G67" s="2">
        <v>97</v>
      </c>
      <c r="H67" s="56"/>
      <c r="I67" s="68">
        <v>15</v>
      </c>
      <c r="J67" s="47">
        <f t="shared" si="7"/>
        <v>1455</v>
      </c>
    </row>
    <row r="68" spans="1:10" ht="14.65" customHeight="1" x14ac:dyDescent="0.3">
      <c r="A68" s="2">
        <v>3</v>
      </c>
      <c r="B68" s="2">
        <v>6</v>
      </c>
      <c r="C68" s="2">
        <v>2</v>
      </c>
      <c r="D68" s="2">
        <v>5</v>
      </c>
      <c r="E68" s="13" t="s">
        <v>68</v>
      </c>
      <c r="F68" s="2" t="s">
        <v>16</v>
      </c>
      <c r="G68" s="2">
        <v>97</v>
      </c>
      <c r="H68" s="56"/>
      <c r="I68" s="68">
        <v>50</v>
      </c>
      <c r="J68" s="47">
        <f t="shared" si="7"/>
        <v>4850</v>
      </c>
    </row>
    <row r="69" spans="1:10" ht="14.65" customHeight="1" x14ac:dyDescent="0.3">
      <c r="A69" s="2">
        <v>3</v>
      </c>
      <c r="B69" s="2">
        <v>6</v>
      </c>
      <c r="C69" s="2">
        <v>2</v>
      </c>
      <c r="D69" s="2">
        <v>6</v>
      </c>
      <c r="E69" s="13" t="s">
        <v>69</v>
      </c>
      <c r="F69" s="2" t="s">
        <v>16</v>
      </c>
      <c r="G69" s="2">
        <v>97</v>
      </c>
      <c r="H69" s="56"/>
      <c r="I69" s="68">
        <v>55</v>
      </c>
      <c r="J69" s="47">
        <f t="shared" si="7"/>
        <v>5335</v>
      </c>
    </row>
    <row r="70" spans="1:10" ht="14.65" customHeight="1" x14ac:dyDescent="0.3">
      <c r="A70" s="2">
        <v>3</v>
      </c>
      <c r="B70" s="2">
        <v>6</v>
      </c>
      <c r="C70" s="2">
        <v>2</v>
      </c>
      <c r="D70" s="2">
        <v>7</v>
      </c>
      <c r="E70" s="13" t="s">
        <v>70</v>
      </c>
      <c r="F70" s="2" t="s">
        <v>16</v>
      </c>
      <c r="G70" s="2">
        <v>103</v>
      </c>
      <c r="H70" s="56"/>
      <c r="I70" s="68">
        <v>48</v>
      </c>
      <c r="J70" s="47">
        <f t="shared" si="7"/>
        <v>4944</v>
      </c>
    </row>
    <row r="71" spans="1:10" ht="14.65" customHeight="1" x14ac:dyDescent="0.3">
      <c r="A71" s="2">
        <v>3</v>
      </c>
      <c r="B71" s="2">
        <v>6</v>
      </c>
      <c r="C71" s="2">
        <v>2</v>
      </c>
      <c r="D71" s="2">
        <v>8</v>
      </c>
      <c r="E71" s="13" t="s">
        <v>71</v>
      </c>
      <c r="F71" s="2" t="s">
        <v>16</v>
      </c>
      <c r="G71" s="2">
        <v>6</v>
      </c>
      <c r="H71" s="56"/>
      <c r="I71" s="68">
        <v>50</v>
      </c>
      <c r="J71" s="47">
        <f t="shared" si="7"/>
        <v>300</v>
      </c>
    </row>
    <row r="72" spans="1:10" ht="14.65" customHeight="1" x14ac:dyDescent="0.3">
      <c r="A72" s="2">
        <v>3</v>
      </c>
      <c r="B72" s="2">
        <v>6</v>
      </c>
      <c r="C72" s="2">
        <v>2</v>
      </c>
      <c r="D72" s="2">
        <v>9</v>
      </c>
      <c r="E72" s="13" t="s">
        <v>72</v>
      </c>
      <c r="F72" s="2" t="s">
        <v>19</v>
      </c>
      <c r="G72" s="2">
        <v>12</v>
      </c>
      <c r="H72" s="56"/>
      <c r="I72" s="68">
        <v>100</v>
      </c>
      <c r="J72" s="47">
        <f t="shared" si="7"/>
        <v>1200</v>
      </c>
    </row>
    <row r="73" spans="1:10" ht="14.65" customHeight="1" x14ac:dyDescent="0.3">
      <c r="A73" s="2"/>
      <c r="B73" s="2"/>
      <c r="C73" s="2"/>
      <c r="D73" s="2"/>
      <c r="E73" s="13"/>
      <c r="F73" s="2"/>
      <c r="G73" s="2"/>
      <c r="H73" s="56"/>
      <c r="I73" s="68"/>
      <c r="J73" s="47"/>
    </row>
    <row r="74" spans="1:10" s="32" customFormat="1" ht="13.5" customHeight="1" x14ac:dyDescent="0.3">
      <c r="A74" s="38">
        <v>3</v>
      </c>
      <c r="B74" s="38">
        <v>6</v>
      </c>
      <c r="C74" s="38">
        <v>3</v>
      </c>
      <c r="D74" s="39"/>
      <c r="E74" s="40" t="s">
        <v>73</v>
      </c>
      <c r="F74" s="38"/>
      <c r="G74" s="38"/>
      <c r="H74" s="61"/>
      <c r="I74" s="41"/>
      <c r="J74" s="50">
        <f>SUM(J75:J99)</f>
        <v>58250</v>
      </c>
    </row>
    <row r="75" spans="1:10" ht="14.65" customHeight="1" x14ac:dyDescent="0.3">
      <c r="A75" s="2">
        <v>3</v>
      </c>
      <c r="B75" s="2">
        <v>6</v>
      </c>
      <c r="C75" s="2">
        <v>3</v>
      </c>
      <c r="D75" s="2">
        <v>1</v>
      </c>
      <c r="E75" s="13" t="s">
        <v>74</v>
      </c>
      <c r="F75" s="2" t="s">
        <v>16</v>
      </c>
      <c r="G75" s="2">
        <v>25</v>
      </c>
      <c r="H75" s="56"/>
      <c r="I75" s="68">
        <v>30</v>
      </c>
      <c r="J75" s="47">
        <f t="shared" ref="J75:J82" si="8">I75*G75</f>
        <v>750</v>
      </c>
    </row>
    <row r="76" spans="1:10" ht="14.65" customHeight="1" x14ac:dyDescent="0.3">
      <c r="A76" s="2">
        <v>3</v>
      </c>
      <c r="B76" s="2">
        <v>6</v>
      </c>
      <c r="C76" s="2">
        <v>3</v>
      </c>
      <c r="D76" s="2">
        <v>2</v>
      </c>
      <c r="E76" s="13" t="s">
        <v>75</v>
      </c>
      <c r="F76" s="2" t="s">
        <v>16</v>
      </c>
      <c r="G76" s="2">
        <v>86</v>
      </c>
      <c r="H76" s="56"/>
      <c r="I76" s="68">
        <v>20</v>
      </c>
      <c r="J76" s="47">
        <f t="shared" si="8"/>
        <v>1720</v>
      </c>
    </row>
    <row r="77" spans="1:10" ht="14.65" customHeight="1" x14ac:dyDescent="0.3">
      <c r="A77" s="2">
        <v>3</v>
      </c>
      <c r="B77" s="2">
        <v>6</v>
      </c>
      <c r="C77" s="2">
        <v>3</v>
      </c>
      <c r="D77" s="2">
        <v>3</v>
      </c>
      <c r="E77" s="13" t="s">
        <v>76</v>
      </c>
      <c r="F77" s="2" t="s">
        <v>16</v>
      </c>
      <c r="G77" s="2">
        <v>7</v>
      </c>
      <c r="H77" s="56"/>
      <c r="I77" s="68">
        <v>50</v>
      </c>
      <c r="J77" s="47">
        <f t="shared" si="8"/>
        <v>350</v>
      </c>
    </row>
    <row r="78" spans="1:10" ht="14.65" customHeight="1" x14ac:dyDescent="0.3">
      <c r="A78" s="2">
        <v>3</v>
      </c>
      <c r="B78" s="2">
        <v>6</v>
      </c>
      <c r="C78" s="2">
        <v>3</v>
      </c>
      <c r="D78" s="2">
        <v>4</v>
      </c>
      <c r="E78" s="13" t="s">
        <v>77</v>
      </c>
      <c r="F78" s="2" t="s">
        <v>16</v>
      </c>
      <c r="G78" s="2">
        <v>18</v>
      </c>
      <c r="H78" s="56"/>
      <c r="I78" s="68">
        <v>40</v>
      </c>
      <c r="J78" s="47">
        <f t="shared" si="8"/>
        <v>720</v>
      </c>
    </row>
    <row r="79" spans="1:10" ht="14.65" customHeight="1" x14ac:dyDescent="0.3">
      <c r="A79" s="2">
        <v>3</v>
      </c>
      <c r="B79" s="2">
        <v>6</v>
      </c>
      <c r="C79" s="2">
        <v>3</v>
      </c>
      <c r="D79" s="2">
        <v>5</v>
      </c>
      <c r="E79" s="13" t="s">
        <v>78</v>
      </c>
      <c r="F79" s="2" t="s">
        <v>16</v>
      </c>
      <c r="G79" s="2">
        <v>25</v>
      </c>
      <c r="H79" s="56"/>
      <c r="I79" s="68">
        <v>48</v>
      </c>
      <c r="J79" s="47">
        <f t="shared" si="8"/>
        <v>1200</v>
      </c>
    </row>
    <row r="80" spans="1:10" ht="14.65" customHeight="1" x14ac:dyDescent="0.3">
      <c r="A80" s="2">
        <v>3</v>
      </c>
      <c r="B80" s="2">
        <v>6</v>
      </c>
      <c r="C80" s="2">
        <v>3</v>
      </c>
      <c r="D80" s="2">
        <v>6</v>
      </c>
      <c r="E80" s="13" t="s">
        <v>79</v>
      </c>
      <c r="F80" s="2" t="s">
        <v>19</v>
      </c>
      <c r="G80" s="2">
        <v>21</v>
      </c>
      <c r="H80" s="56"/>
      <c r="I80" s="68">
        <v>50</v>
      </c>
      <c r="J80" s="47">
        <f t="shared" si="8"/>
        <v>1050</v>
      </c>
    </row>
    <row r="81" spans="1:10" ht="14.65" customHeight="1" x14ac:dyDescent="0.3">
      <c r="A81" s="2">
        <v>3</v>
      </c>
      <c r="B81" s="2">
        <v>6</v>
      </c>
      <c r="C81" s="2">
        <v>3</v>
      </c>
      <c r="D81" s="2">
        <v>7</v>
      </c>
      <c r="E81" s="13" t="s">
        <v>80</v>
      </c>
      <c r="F81" s="2" t="s">
        <v>19</v>
      </c>
      <c r="G81" s="2">
        <v>24</v>
      </c>
      <c r="H81" s="56"/>
      <c r="I81" s="68">
        <v>40</v>
      </c>
      <c r="J81" s="47">
        <f t="shared" si="8"/>
        <v>960</v>
      </c>
    </row>
    <row r="82" spans="1:10" ht="14.65" customHeight="1" x14ac:dyDescent="0.3">
      <c r="A82" s="2"/>
      <c r="B82" s="2"/>
      <c r="C82" s="2"/>
      <c r="D82" s="2"/>
      <c r="E82" s="82" t="s">
        <v>81</v>
      </c>
      <c r="F82" s="2"/>
      <c r="G82" s="2"/>
      <c r="H82" s="56"/>
      <c r="I82" s="68"/>
      <c r="J82" s="47">
        <f t="shared" si="8"/>
        <v>0</v>
      </c>
    </row>
    <row r="83" spans="1:10" ht="14.65" customHeight="1" x14ac:dyDescent="0.3">
      <c r="A83" s="2"/>
      <c r="B83" s="2"/>
      <c r="C83" s="2"/>
      <c r="D83" s="2"/>
      <c r="E83" s="82"/>
      <c r="F83" s="2"/>
      <c r="G83" s="2"/>
      <c r="H83" s="56"/>
      <c r="I83" s="68"/>
      <c r="J83" s="47"/>
    </row>
    <row r="84" spans="1:10" ht="14.65" customHeight="1" x14ac:dyDescent="0.3">
      <c r="A84" s="33"/>
      <c r="B84" s="33"/>
      <c r="C84" s="33"/>
      <c r="D84" s="33"/>
      <c r="E84" s="34" t="s">
        <v>82</v>
      </c>
      <c r="F84" s="33"/>
      <c r="G84" s="33"/>
      <c r="H84" s="33"/>
      <c r="I84" s="33"/>
      <c r="J84" s="33"/>
    </row>
    <row r="85" spans="1:10" s="31" customFormat="1" ht="12.75" x14ac:dyDescent="0.3">
      <c r="A85" s="33">
        <v>3</v>
      </c>
      <c r="B85" s="33">
        <v>7</v>
      </c>
      <c r="C85" s="33"/>
      <c r="D85" s="33"/>
      <c r="E85" s="34" t="s">
        <v>83</v>
      </c>
      <c r="F85" s="33"/>
      <c r="G85" s="33"/>
      <c r="H85" s="59"/>
      <c r="I85" s="35"/>
      <c r="J85" s="49">
        <f>SUM(J86:J89)</f>
        <v>2300</v>
      </c>
    </row>
    <row r="86" spans="1:10" x14ac:dyDescent="0.3">
      <c r="A86" s="2">
        <v>3</v>
      </c>
      <c r="B86" s="2">
        <v>7</v>
      </c>
      <c r="C86" s="2">
        <v>1</v>
      </c>
      <c r="D86" s="2"/>
      <c r="E86" s="13" t="s">
        <v>84</v>
      </c>
      <c r="F86" s="2" t="s">
        <v>85</v>
      </c>
      <c r="G86" s="2">
        <v>1</v>
      </c>
      <c r="H86" s="56"/>
      <c r="I86" s="37">
        <v>600</v>
      </c>
      <c r="J86" s="47">
        <f>I86*G86</f>
        <v>600</v>
      </c>
    </row>
    <row r="87" spans="1:10" s="43" customFormat="1" x14ac:dyDescent="0.3">
      <c r="A87" s="36">
        <v>3</v>
      </c>
      <c r="B87" s="36">
        <v>7</v>
      </c>
      <c r="C87" s="36">
        <v>2</v>
      </c>
      <c r="D87" s="36"/>
      <c r="E87" s="42" t="s">
        <v>86</v>
      </c>
      <c r="F87" s="36" t="s">
        <v>19</v>
      </c>
      <c r="G87" s="36">
        <v>12</v>
      </c>
      <c r="H87" s="65"/>
      <c r="I87" s="66">
        <v>50</v>
      </c>
      <c r="J87" s="67">
        <f t="shared" ref="J87:J97" si="9">I87*G87</f>
        <v>600</v>
      </c>
    </row>
    <row r="88" spans="1:10" s="43" customFormat="1" x14ac:dyDescent="0.3">
      <c r="A88" s="36">
        <v>3</v>
      </c>
      <c r="B88" s="36">
        <v>7</v>
      </c>
      <c r="C88" s="36">
        <v>3</v>
      </c>
      <c r="D88" s="36"/>
      <c r="E88" s="42" t="s">
        <v>87</v>
      </c>
      <c r="F88" s="36" t="s">
        <v>16</v>
      </c>
      <c r="G88" s="36">
        <v>8</v>
      </c>
      <c r="H88" s="65"/>
      <c r="I88" s="66">
        <v>40</v>
      </c>
      <c r="J88" s="67">
        <f t="shared" si="9"/>
        <v>320</v>
      </c>
    </row>
    <row r="89" spans="1:10" s="43" customFormat="1" x14ac:dyDescent="0.3">
      <c r="A89" s="36">
        <v>3</v>
      </c>
      <c r="B89" s="36">
        <v>7</v>
      </c>
      <c r="C89" s="36">
        <v>4</v>
      </c>
      <c r="D89" s="36"/>
      <c r="E89" s="42" t="s">
        <v>88</v>
      </c>
      <c r="F89" s="36" t="s">
        <v>19</v>
      </c>
      <c r="G89" s="36">
        <v>12</v>
      </c>
      <c r="H89" s="65"/>
      <c r="I89" s="66">
        <v>65</v>
      </c>
      <c r="J89" s="67">
        <f t="shared" si="9"/>
        <v>780</v>
      </c>
    </row>
    <row r="90" spans="1:10" s="43" customFormat="1" x14ac:dyDescent="0.3">
      <c r="A90" s="2">
        <v>3</v>
      </c>
      <c r="B90" s="2">
        <v>7</v>
      </c>
      <c r="C90" s="2">
        <v>5</v>
      </c>
      <c r="D90" s="36"/>
      <c r="E90" s="42" t="s">
        <v>89</v>
      </c>
      <c r="F90" s="36" t="s">
        <v>85</v>
      </c>
      <c r="G90" s="36">
        <v>1</v>
      </c>
      <c r="H90" s="65"/>
      <c r="I90" s="66">
        <v>500</v>
      </c>
      <c r="J90" s="67">
        <f t="shared" si="9"/>
        <v>500</v>
      </c>
    </row>
    <row r="91" spans="1:10" s="43" customFormat="1" x14ac:dyDescent="0.3">
      <c r="A91" s="36">
        <v>3</v>
      </c>
      <c r="B91" s="36">
        <v>7</v>
      </c>
      <c r="C91" s="36">
        <v>6</v>
      </c>
      <c r="D91" s="36"/>
      <c r="E91" s="42" t="s">
        <v>90</v>
      </c>
      <c r="F91" s="36" t="s">
        <v>19</v>
      </c>
      <c r="G91" s="36">
        <v>4</v>
      </c>
      <c r="H91" s="65"/>
      <c r="I91" s="66">
        <v>50</v>
      </c>
      <c r="J91" s="67">
        <f t="shared" si="9"/>
        <v>200</v>
      </c>
    </row>
    <row r="92" spans="1:10" s="43" customFormat="1" x14ac:dyDescent="0.3">
      <c r="A92" s="36">
        <v>3</v>
      </c>
      <c r="B92" s="36">
        <v>7</v>
      </c>
      <c r="C92" s="36">
        <v>7</v>
      </c>
      <c r="D92" s="36"/>
      <c r="E92" s="42" t="s">
        <v>91</v>
      </c>
      <c r="F92" s="36" t="s">
        <v>92</v>
      </c>
      <c r="G92" s="36">
        <v>1</v>
      </c>
      <c r="H92" s="65"/>
      <c r="I92" s="66">
        <v>700</v>
      </c>
      <c r="J92" s="67">
        <f t="shared" si="9"/>
        <v>700</v>
      </c>
    </row>
    <row r="93" spans="1:10" s="43" customFormat="1" x14ac:dyDescent="0.3">
      <c r="A93" s="36">
        <v>3</v>
      </c>
      <c r="B93" s="36">
        <v>7</v>
      </c>
      <c r="C93" s="36">
        <v>8</v>
      </c>
      <c r="D93" s="36"/>
      <c r="E93" s="42" t="s">
        <v>93</v>
      </c>
      <c r="F93" s="36" t="s">
        <v>16</v>
      </c>
      <c r="G93" s="36">
        <v>6</v>
      </c>
      <c r="H93" s="65"/>
      <c r="I93" s="66">
        <v>50</v>
      </c>
      <c r="J93" s="67">
        <f t="shared" si="9"/>
        <v>300</v>
      </c>
    </row>
    <row r="94" spans="1:10" s="43" customFormat="1" x14ac:dyDescent="0.3">
      <c r="A94" s="2">
        <v>3</v>
      </c>
      <c r="B94" s="2">
        <v>7</v>
      </c>
      <c r="C94" s="2">
        <v>9</v>
      </c>
      <c r="D94" s="36"/>
      <c r="E94" s="42" t="s">
        <v>94</v>
      </c>
      <c r="F94" s="36" t="s">
        <v>19</v>
      </c>
      <c r="G94" s="36">
        <v>12</v>
      </c>
      <c r="H94" s="65"/>
      <c r="I94" s="66">
        <v>720</v>
      </c>
      <c r="J94" s="67">
        <f t="shared" si="9"/>
        <v>8640</v>
      </c>
    </row>
    <row r="95" spans="1:10" s="43" customFormat="1" x14ac:dyDescent="0.3">
      <c r="A95" s="36">
        <v>3</v>
      </c>
      <c r="B95" s="36">
        <v>7</v>
      </c>
      <c r="C95" s="36">
        <v>10</v>
      </c>
      <c r="D95" s="36"/>
      <c r="E95" s="42" t="s">
        <v>95</v>
      </c>
      <c r="F95" s="36" t="s">
        <v>16</v>
      </c>
      <c r="G95" s="36">
        <v>6</v>
      </c>
      <c r="H95" s="65"/>
      <c r="I95" s="66">
        <v>60</v>
      </c>
      <c r="J95" s="67">
        <f t="shared" si="9"/>
        <v>360</v>
      </c>
    </row>
    <row r="96" spans="1:10" s="43" customFormat="1" x14ac:dyDescent="0.3">
      <c r="A96" s="36">
        <v>3</v>
      </c>
      <c r="B96" s="36">
        <v>7</v>
      </c>
      <c r="C96" s="36">
        <v>11</v>
      </c>
      <c r="D96" s="36"/>
      <c r="E96" s="42" t="s">
        <v>96</v>
      </c>
      <c r="F96" s="36" t="s">
        <v>16</v>
      </c>
      <c r="G96" s="36">
        <v>10</v>
      </c>
      <c r="H96" s="65"/>
      <c r="I96" s="66">
        <v>40</v>
      </c>
      <c r="J96" s="67">
        <f t="shared" si="9"/>
        <v>400</v>
      </c>
    </row>
    <row r="97" spans="1:10" s="43" customFormat="1" x14ac:dyDescent="0.3">
      <c r="A97" s="36">
        <v>3</v>
      </c>
      <c r="B97" s="36">
        <v>7</v>
      </c>
      <c r="C97" s="36">
        <v>12</v>
      </c>
      <c r="D97" s="36"/>
      <c r="E97" s="42" t="s">
        <v>97</v>
      </c>
      <c r="F97" s="36" t="s">
        <v>85</v>
      </c>
      <c r="G97" s="36">
        <v>4</v>
      </c>
      <c r="H97" s="65"/>
      <c r="I97" s="66">
        <v>200</v>
      </c>
      <c r="J97" s="67">
        <f t="shared" si="9"/>
        <v>800</v>
      </c>
    </row>
    <row r="98" spans="1:10" s="43" customFormat="1" x14ac:dyDescent="0.3">
      <c r="A98" s="36"/>
      <c r="B98" s="36"/>
      <c r="C98" s="36"/>
      <c r="D98" s="36"/>
      <c r="E98" s="42"/>
      <c r="F98" s="36"/>
      <c r="G98" s="36"/>
      <c r="H98" s="65"/>
      <c r="I98" s="66"/>
      <c r="J98" s="67"/>
    </row>
    <row r="99" spans="1:10" s="31" customFormat="1" ht="12.6" customHeight="1" x14ac:dyDescent="0.3">
      <c r="C99" s="33"/>
      <c r="D99" s="33"/>
      <c r="E99" s="34" t="s">
        <v>98</v>
      </c>
      <c r="F99" s="33"/>
      <c r="G99" s="33"/>
      <c r="H99" s="59"/>
      <c r="I99" s="35"/>
      <c r="J99" s="49">
        <f>SUM(J101:J109)</f>
        <v>35000</v>
      </c>
    </row>
    <row r="100" spans="1:10" s="31" customFormat="1" ht="12.6" customHeight="1" x14ac:dyDescent="0.3">
      <c r="A100" s="33">
        <v>3</v>
      </c>
      <c r="B100" s="33">
        <v>8</v>
      </c>
      <c r="C100" s="33">
        <v>1</v>
      </c>
      <c r="D100" s="33"/>
      <c r="E100" s="34" t="s">
        <v>99</v>
      </c>
      <c r="F100" s="33"/>
      <c r="G100" s="33"/>
      <c r="H100" s="59"/>
      <c r="I100" s="35"/>
      <c r="J100" s="49"/>
    </row>
    <row r="101" spans="1:10" ht="27" x14ac:dyDescent="0.3">
      <c r="A101" s="2">
        <v>3</v>
      </c>
      <c r="B101" s="2">
        <v>8</v>
      </c>
      <c r="C101" s="2">
        <v>2</v>
      </c>
      <c r="D101" s="2">
        <v>1</v>
      </c>
      <c r="E101" s="13" t="s">
        <v>100</v>
      </c>
      <c r="F101" s="2" t="s">
        <v>92</v>
      </c>
      <c r="G101" s="2">
        <v>1</v>
      </c>
      <c r="H101" s="56"/>
      <c r="I101" s="37">
        <v>2800</v>
      </c>
      <c r="J101" s="47">
        <f>I101*G101</f>
        <v>2800</v>
      </c>
    </row>
    <row r="102" spans="1:10" s="43" customFormat="1" x14ac:dyDescent="0.3">
      <c r="A102" s="36"/>
      <c r="B102" s="36"/>
      <c r="C102" s="36"/>
      <c r="D102" s="36"/>
      <c r="E102" s="84" t="s">
        <v>101</v>
      </c>
      <c r="F102" s="36"/>
      <c r="G102" s="36"/>
      <c r="H102" s="65"/>
      <c r="I102" s="66"/>
      <c r="J102" s="67">
        <f t="shared" ref="J102:J103" si="10">I102*G102</f>
        <v>0</v>
      </c>
    </row>
    <row r="103" spans="1:10" s="43" customFormat="1" ht="27" x14ac:dyDescent="0.3">
      <c r="A103" s="36">
        <v>3</v>
      </c>
      <c r="B103" s="36">
        <v>8</v>
      </c>
      <c r="C103" s="36">
        <v>2</v>
      </c>
      <c r="D103" s="36">
        <v>2</v>
      </c>
      <c r="E103" s="42" t="s">
        <v>102</v>
      </c>
      <c r="F103" s="36" t="s">
        <v>92</v>
      </c>
      <c r="G103" s="36">
        <v>2</v>
      </c>
      <c r="H103" s="65"/>
      <c r="I103" s="66">
        <v>2800</v>
      </c>
      <c r="J103" s="67">
        <f t="shared" si="10"/>
        <v>5600</v>
      </c>
    </row>
    <row r="104" spans="1:10" s="43" customFormat="1" x14ac:dyDescent="0.3">
      <c r="A104" s="36"/>
      <c r="B104" s="36"/>
      <c r="C104" s="36"/>
      <c r="D104" s="36"/>
      <c r="E104" s="42"/>
      <c r="F104" s="36"/>
      <c r="G104" s="36"/>
      <c r="H104" s="65"/>
      <c r="I104" s="66"/>
      <c r="J104" s="67"/>
    </row>
    <row r="105" spans="1:10" s="31" customFormat="1" ht="12.6" customHeight="1" x14ac:dyDescent="0.3">
      <c r="A105" s="33">
        <v>3</v>
      </c>
      <c r="B105" s="33">
        <v>8</v>
      </c>
      <c r="C105" s="33">
        <v>2</v>
      </c>
      <c r="D105" s="33"/>
      <c r="E105" s="34" t="s">
        <v>103</v>
      </c>
      <c r="F105" s="33"/>
      <c r="G105" s="33"/>
      <c r="H105" s="59"/>
      <c r="I105" s="35"/>
      <c r="J105" s="49">
        <f>SUM(J106:J108)</f>
        <v>13300</v>
      </c>
    </row>
    <row r="106" spans="1:10" ht="27" x14ac:dyDescent="0.3">
      <c r="A106" s="2">
        <v>3</v>
      </c>
      <c r="B106" s="2">
        <v>8</v>
      </c>
      <c r="C106" s="2">
        <v>2</v>
      </c>
      <c r="D106" s="2">
        <v>1</v>
      </c>
      <c r="E106" s="13" t="s">
        <v>104</v>
      </c>
      <c r="F106" s="2" t="s">
        <v>92</v>
      </c>
      <c r="G106" s="2">
        <v>3</v>
      </c>
      <c r="H106" s="56"/>
      <c r="I106" s="37">
        <v>2800</v>
      </c>
      <c r="J106" s="47">
        <f>I106*G106</f>
        <v>8400</v>
      </c>
    </row>
    <row r="107" spans="1:10" s="43" customFormat="1" ht="27" x14ac:dyDescent="0.3">
      <c r="A107" s="36">
        <v>3</v>
      </c>
      <c r="B107" s="36">
        <v>8</v>
      </c>
      <c r="C107" s="36">
        <v>2</v>
      </c>
      <c r="D107" s="36">
        <v>2</v>
      </c>
      <c r="E107" s="42" t="s">
        <v>105</v>
      </c>
      <c r="F107" s="36" t="s">
        <v>92</v>
      </c>
      <c r="G107" s="36">
        <v>1</v>
      </c>
      <c r="H107" s="65"/>
      <c r="I107" s="66">
        <v>2100</v>
      </c>
      <c r="J107" s="67">
        <f t="shared" ref="J107:J108" si="11">I107*G107</f>
        <v>2100</v>
      </c>
    </row>
    <row r="108" spans="1:10" s="43" customFormat="1" ht="27" x14ac:dyDescent="0.3">
      <c r="A108" s="36">
        <v>3</v>
      </c>
      <c r="B108" s="36">
        <v>8</v>
      </c>
      <c r="C108" s="36">
        <v>2</v>
      </c>
      <c r="D108" s="36">
        <v>3</v>
      </c>
      <c r="E108" s="42" t="s">
        <v>106</v>
      </c>
      <c r="F108" s="36" t="s">
        <v>92</v>
      </c>
      <c r="G108" s="36">
        <v>1</v>
      </c>
      <c r="H108" s="65"/>
      <c r="I108" s="66">
        <v>2800</v>
      </c>
      <c r="J108" s="67">
        <f t="shared" si="11"/>
        <v>2800</v>
      </c>
    </row>
    <row r="109" spans="1:10" s="43" customFormat="1" x14ac:dyDescent="0.3">
      <c r="A109" s="36"/>
      <c r="B109" s="36"/>
      <c r="C109" s="36"/>
      <c r="D109" s="36"/>
      <c r="E109" s="42"/>
      <c r="F109" s="36"/>
      <c r="G109" s="36"/>
      <c r="H109" s="65"/>
      <c r="I109" s="66"/>
      <c r="J109" s="67"/>
    </row>
    <row r="110" spans="1:10" s="31" customFormat="1" ht="12.6" customHeight="1" x14ac:dyDescent="0.3">
      <c r="A110" s="33">
        <v>3</v>
      </c>
      <c r="B110" s="33">
        <v>8</v>
      </c>
      <c r="C110" s="33">
        <v>3</v>
      </c>
      <c r="D110" s="33"/>
      <c r="E110" s="34" t="s">
        <v>107</v>
      </c>
      <c r="F110" s="33"/>
      <c r="G110" s="33"/>
      <c r="H110" s="59"/>
      <c r="I110" s="35"/>
      <c r="J110" s="49">
        <f>SUM(J111:J118)</f>
        <v>30325</v>
      </c>
    </row>
    <row r="111" spans="1:10" x14ac:dyDescent="0.3">
      <c r="A111" s="2">
        <v>3</v>
      </c>
      <c r="B111" s="2">
        <v>8</v>
      </c>
      <c r="C111" s="2">
        <v>3</v>
      </c>
      <c r="D111" s="2">
        <v>1</v>
      </c>
      <c r="E111" s="13" t="s">
        <v>108</v>
      </c>
      <c r="F111" s="2" t="s">
        <v>19</v>
      </c>
      <c r="G111" s="2">
        <v>55</v>
      </c>
      <c r="H111" s="56"/>
      <c r="I111" s="37">
        <v>30</v>
      </c>
      <c r="J111" s="47">
        <f>I111*G111</f>
        <v>1650</v>
      </c>
    </row>
    <row r="112" spans="1:10" s="43" customFormat="1" x14ac:dyDescent="0.3">
      <c r="A112" s="36">
        <v>3</v>
      </c>
      <c r="B112" s="36">
        <v>8</v>
      </c>
      <c r="C112" s="36">
        <v>3</v>
      </c>
      <c r="D112" s="36">
        <v>2</v>
      </c>
      <c r="E112" s="42" t="s">
        <v>109</v>
      </c>
      <c r="F112" s="36" t="s">
        <v>92</v>
      </c>
      <c r="G112" s="36">
        <v>12</v>
      </c>
      <c r="H112" s="65"/>
      <c r="I112" s="66">
        <v>40</v>
      </c>
      <c r="J112" s="67">
        <f t="shared" ref="J112:J118" si="12">I112*G112</f>
        <v>480</v>
      </c>
    </row>
    <row r="113" spans="1:10" s="43" customFormat="1" x14ac:dyDescent="0.3">
      <c r="A113" s="36">
        <v>3</v>
      </c>
      <c r="B113" s="36">
        <v>8</v>
      </c>
      <c r="C113" s="36">
        <v>3</v>
      </c>
      <c r="D113" s="36">
        <v>3</v>
      </c>
      <c r="E113" s="42" t="s">
        <v>110</v>
      </c>
      <c r="F113" s="36" t="s">
        <v>92</v>
      </c>
      <c r="G113" s="36">
        <v>48</v>
      </c>
      <c r="H113" s="65"/>
      <c r="I113" s="66">
        <v>200</v>
      </c>
      <c r="J113" s="67">
        <f t="shared" si="12"/>
        <v>9600</v>
      </c>
    </row>
    <row r="114" spans="1:10" s="43" customFormat="1" x14ac:dyDescent="0.3">
      <c r="A114" s="2">
        <v>3</v>
      </c>
      <c r="B114" s="2">
        <v>8</v>
      </c>
      <c r="C114" s="2">
        <v>3</v>
      </c>
      <c r="D114" s="2">
        <v>4</v>
      </c>
      <c r="E114" s="42" t="s">
        <v>111</v>
      </c>
      <c r="F114" s="36" t="s">
        <v>92</v>
      </c>
      <c r="G114" s="36">
        <v>12</v>
      </c>
      <c r="H114" s="65"/>
      <c r="I114" s="66">
        <v>200</v>
      </c>
      <c r="J114" s="67">
        <f t="shared" si="12"/>
        <v>2400</v>
      </c>
    </row>
    <row r="115" spans="1:10" s="43" customFormat="1" x14ac:dyDescent="0.3">
      <c r="A115" s="36">
        <v>3</v>
      </c>
      <c r="B115" s="36">
        <v>8</v>
      </c>
      <c r="C115" s="36">
        <v>3</v>
      </c>
      <c r="D115" s="36">
        <v>5</v>
      </c>
      <c r="E115" s="42" t="s">
        <v>112</v>
      </c>
      <c r="F115" s="36" t="s">
        <v>19</v>
      </c>
      <c r="G115" s="36">
        <v>55</v>
      </c>
      <c r="H115" s="65"/>
      <c r="I115" s="66">
        <v>60</v>
      </c>
      <c r="J115" s="67">
        <f t="shared" si="12"/>
        <v>3300</v>
      </c>
    </row>
    <row r="116" spans="1:10" s="43" customFormat="1" x14ac:dyDescent="0.3">
      <c r="A116" s="36">
        <v>3</v>
      </c>
      <c r="B116" s="36">
        <v>8</v>
      </c>
      <c r="C116" s="36">
        <v>3</v>
      </c>
      <c r="D116" s="36">
        <v>6</v>
      </c>
      <c r="E116" s="42" t="s">
        <v>113</v>
      </c>
      <c r="F116" s="36" t="s">
        <v>92</v>
      </c>
      <c r="G116" s="36">
        <v>12</v>
      </c>
      <c r="H116" s="65"/>
      <c r="I116" s="66">
        <v>80</v>
      </c>
      <c r="J116" s="67">
        <f t="shared" si="12"/>
        <v>960</v>
      </c>
    </row>
    <row r="117" spans="1:10" s="43" customFormat="1" ht="27" x14ac:dyDescent="0.3">
      <c r="A117" s="2">
        <v>3</v>
      </c>
      <c r="B117" s="2">
        <v>8</v>
      </c>
      <c r="C117" s="2">
        <v>3</v>
      </c>
      <c r="D117" s="2">
        <v>7</v>
      </c>
      <c r="E117" s="42" t="s">
        <v>114</v>
      </c>
      <c r="F117" s="36" t="s">
        <v>19</v>
      </c>
      <c r="G117" s="36">
        <v>55</v>
      </c>
      <c r="H117" s="65"/>
      <c r="I117" s="66">
        <v>35</v>
      </c>
      <c r="J117" s="67">
        <f t="shared" si="12"/>
        <v>1925</v>
      </c>
    </row>
    <row r="118" spans="1:10" s="43" customFormat="1" ht="27" x14ac:dyDescent="0.3">
      <c r="A118" s="36">
        <v>3</v>
      </c>
      <c r="B118" s="36">
        <v>8</v>
      </c>
      <c r="C118" s="36">
        <v>3</v>
      </c>
      <c r="D118" s="36">
        <v>8</v>
      </c>
      <c r="E118" s="42" t="s">
        <v>115</v>
      </c>
      <c r="F118" s="36" t="s">
        <v>19</v>
      </c>
      <c r="G118" s="36">
        <v>182</v>
      </c>
      <c r="H118" s="65"/>
      <c r="I118" s="66">
        <v>55</v>
      </c>
      <c r="J118" s="67">
        <f t="shared" si="12"/>
        <v>10010</v>
      </c>
    </row>
    <row r="119" spans="1:10" s="43" customFormat="1" x14ac:dyDescent="0.3">
      <c r="A119" s="36"/>
      <c r="B119" s="36"/>
      <c r="C119" s="36"/>
      <c r="D119" s="36"/>
      <c r="E119" s="42"/>
      <c r="F119" s="36"/>
      <c r="G119" s="36"/>
      <c r="H119" s="65"/>
      <c r="I119" s="66"/>
      <c r="J119" s="67"/>
    </row>
    <row r="120" spans="1:10" s="3" customFormat="1" ht="12.75" x14ac:dyDescent="0.3">
      <c r="A120" s="11" t="s">
        <v>116</v>
      </c>
      <c r="B120" s="11"/>
      <c r="C120" s="11"/>
      <c r="D120" s="11"/>
      <c r="E120" s="16" t="s">
        <v>117</v>
      </c>
      <c r="F120" s="11"/>
      <c r="G120" s="11"/>
      <c r="H120" s="57"/>
      <c r="I120" s="22"/>
      <c r="J120" s="48">
        <f>J7</f>
        <v>437800</v>
      </c>
    </row>
    <row r="121" spans="1:10" x14ac:dyDescent="0.3">
      <c r="A121" s="5" t="s">
        <v>116</v>
      </c>
      <c r="B121" s="5"/>
      <c r="C121" s="5"/>
      <c r="D121" s="5"/>
      <c r="E121" s="17" t="s">
        <v>118</v>
      </c>
      <c r="F121" s="5"/>
      <c r="G121" s="5"/>
      <c r="H121" s="62"/>
      <c r="I121" s="23"/>
      <c r="J121" s="51">
        <f>J120*0.2</f>
        <v>87560</v>
      </c>
    </row>
    <row r="122" spans="1:10" s="4" customFormat="1" ht="12.75" x14ac:dyDescent="0.3">
      <c r="A122" s="11" t="s">
        <v>116</v>
      </c>
      <c r="B122" s="11"/>
      <c r="C122" s="11"/>
      <c r="D122" s="11"/>
      <c r="E122" s="16" t="s">
        <v>119</v>
      </c>
      <c r="F122" s="11"/>
      <c r="G122" s="11"/>
      <c r="H122" s="57"/>
      <c r="I122" s="22"/>
      <c r="J122" s="48">
        <f>J120+J121</f>
        <v>525360</v>
      </c>
    </row>
    <row r="123" spans="1:10" s="6" customFormat="1" x14ac:dyDescent="0.3">
      <c r="A123" s="7"/>
      <c r="B123" s="7"/>
      <c r="C123" s="7"/>
      <c r="D123" s="7"/>
      <c r="E123" s="14"/>
      <c r="F123" s="7"/>
      <c r="G123" s="7"/>
      <c r="H123" s="63"/>
      <c r="I123" s="7"/>
      <c r="J123" s="52"/>
    </row>
    <row r="124" spans="1:10" s="75" customFormat="1" ht="12.75" x14ac:dyDescent="0.3">
      <c r="A124" s="70">
        <v>4</v>
      </c>
      <c r="B124" s="70"/>
      <c r="C124" s="70"/>
      <c r="D124" s="70"/>
      <c r="E124" s="71" t="s">
        <v>120</v>
      </c>
      <c r="F124" s="70"/>
      <c r="G124" s="70"/>
      <c r="H124" s="72"/>
      <c r="I124" s="73"/>
      <c r="J124" s="74">
        <f>J125</f>
        <v>0</v>
      </c>
    </row>
    <row r="125" spans="1:10" x14ac:dyDescent="0.3">
      <c r="A125" s="2">
        <v>4</v>
      </c>
      <c r="B125" s="2">
        <v>1</v>
      </c>
      <c r="C125" s="2"/>
      <c r="D125" s="2"/>
      <c r="E125" s="13"/>
      <c r="F125" s="2"/>
      <c r="G125" s="2"/>
      <c r="H125" s="56"/>
      <c r="I125" s="37"/>
      <c r="J125" s="47">
        <f>I125*G125</f>
        <v>0</v>
      </c>
    </row>
    <row r="126" spans="1:10" x14ac:dyDescent="0.3">
      <c r="A126" s="2"/>
      <c r="B126" s="2"/>
      <c r="C126" s="2"/>
      <c r="D126" s="2"/>
      <c r="E126" s="13"/>
      <c r="F126" s="2"/>
      <c r="G126" s="2"/>
      <c r="H126" s="56"/>
      <c r="I126" s="37"/>
      <c r="J126" s="47"/>
    </row>
    <row r="127" spans="1:10" s="81" customFormat="1" ht="12.75" x14ac:dyDescent="0.3">
      <c r="A127" s="76" t="s">
        <v>116</v>
      </c>
      <c r="B127" s="76"/>
      <c r="C127" s="76"/>
      <c r="D127" s="76"/>
      <c r="E127" s="77" t="s">
        <v>121</v>
      </c>
      <c r="F127" s="76"/>
      <c r="G127" s="76"/>
      <c r="H127" s="78"/>
      <c r="I127" s="79"/>
      <c r="J127" s="80">
        <f>J120+J124</f>
        <v>437800</v>
      </c>
    </row>
    <row r="128" spans="1:10" x14ac:dyDescent="0.3">
      <c r="A128" s="5" t="s">
        <v>116</v>
      </c>
      <c r="B128" s="5"/>
      <c r="C128" s="5"/>
      <c r="D128" s="5"/>
      <c r="E128" s="17" t="s">
        <v>118</v>
      </c>
      <c r="F128" s="5"/>
      <c r="G128" s="5"/>
      <c r="H128" s="62"/>
      <c r="I128" s="23"/>
      <c r="J128" s="51">
        <f>J127*0.2</f>
        <v>87560</v>
      </c>
    </row>
    <row r="129" spans="1:10" s="75" customFormat="1" ht="12.75" x14ac:dyDescent="0.3">
      <c r="A129" s="76" t="s">
        <v>116</v>
      </c>
      <c r="B129" s="76"/>
      <c r="C129" s="76"/>
      <c r="D129" s="76"/>
      <c r="E129" s="77" t="s">
        <v>122</v>
      </c>
      <c r="F129" s="76"/>
      <c r="G129" s="76"/>
      <c r="H129" s="78"/>
      <c r="I129" s="79"/>
      <c r="J129" s="80">
        <f>J127+J128</f>
        <v>525360</v>
      </c>
    </row>
    <row r="130" spans="1:10" x14ac:dyDescent="0.3">
      <c r="A130" s="2"/>
      <c r="B130" s="2"/>
      <c r="C130" s="2"/>
      <c r="D130" s="2"/>
      <c r="E130" s="13"/>
      <c r="F130" s="2"/>
      <c r="G130" s="2"/>
      <c r="H130" s="56"/>
      <c r="I130" s="37"/>
      <c r="J130" s="47"/>
    </row>
    <row r="131" spans="1:10" s="4" customFormat="1" x14ac:dyDescent="0.3">
      <c r="A131" s="109" t="s">
        <v>123</v>
      </c>
      <c r="B131" s="109"/>
      <c r="C131" s="109"/>
      <c r="D131" s="109"/>
      <c r="E131" s="18"/>
      <c r="F131" s="12"/>
      <c r="G131" s="12"/>
      <c r="H131" s="64"/>
      <c r="I131" s="24"/>
      <c r="J131" s="53"/>
    </row>
    <row r="132" spans="1:10" s="4" customFormat="1" x14ac:dyDescent="0.3">
      <c r="A132" s="2"/>
      <c r="B132" s="2"/>
      <c r="C132" s="2"/>
      <c r="D132" s="2"/>
      <c r="E132" s="13"/>
      <c r="F132" s="2"/>
      <c r="G132" s="2"/>
      <c r="H132" s="56"/>
      <c r="I132" s="21"/>
      <c r="J132" s="47"/>
    </row>
  </sheetData>
  <mergeCells count="4">
    <mergeCell ref="A1:D3"/>
    <mergeCell ref="G1:I1"/>
    <mergeCell ref="A5:D5"/>
    <mergeCell ref="A131:D131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79" fitToHeight="0" orientation="portrait" horizontalDpi="300" verticalDpi="300" r:id="rId1"/>
  <headerFooter>
    <oddFooter>&amp;L&amp;8&amp;F&amp;R&amp;8&amp;P / &amp;N</oddFooter>
  </headerFooter>
  <rowBreaks count="3" manualBreakCount="3">
    <brk id="44" min="1" max="9" man="1"/>
    <brk id="53" min="1" max="9" man="1"/>
    <brk id="120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BreakPreview" topLeftCell="A26" zoomScaleNormal="100" zoomScaleSheetLayoutView="100" workbookViewId="0">
      <selection activeCell="E18" sqref="E18"/>
    </sheetView>
  </sheetViews>
  <sheetFormatPr baseColWidth="10" defaultColWidth="9" defaultRowHeight="13.5" x14ac:dyDescent="0.3"/>
  <cols>
    <col min="1" max="3" width="2.125" style="7" customWidth="1"/>
    <col min="4" max="4" width="2.625" style="7" customWidth="1"/>
    <col min="5" max="5" width="65.375" style="14" customWidth="1"/>
    <col min="6" max="6" width="6.125" style="7" customWidth="1"/>
    <col min="7" max="7" width="7.375" style="7" customWidth="1"/>
    <col min="8" max="8" width="7.5" style="63" customWidth="1"/>
    <col min="9" max="9" width="10.125" style="7" bestFit="1" customWidth="1"/>
    <col min="10" max="10" width="10" style="52" bestFit="1" customWidth="1"/>
    <col min="11" max="11" width="9" style="1"/>
    <col min="12" max="12" width="11.625" style="1" customWidth="1"/>
    <col min="13" max="16384" width="9" style="1"/>
  </cols>
  <sheetData>
    <row r="1" spans="1:10" ht="14.25" customHeight="1" x14ac:dyDescent="0.3">
      <c r="A1" s="106"/>
      <c r="B1" s="106"/>
      <c r="C1" s="106"/>
      <c r="D1" s="106"/>
      <c r="E1" s="15" t="s">
        <v>0</v>
      </c>
      <c r="F1" s="8"/>
      <c r="G1" s="107"/>
      <c r="H1" s="107"/>
      <c r="I1" s="107"/>
      <c r="J1" s="46"/>
    </row>
    <row r="2" spans="1:10" ht="14.25" customHeight="1" x14ac:dyDescent="0.3">
      <c r="A2" s="106"/>
      <c r="B2" s="106"/>
      <c r="C2" s="106"/>
      <c r="D2" s="106"/>
      <c r="E2" s="15" t="s">
        <v>1</v>
      </c>
      <c r="F2" s="9"/>
      <c r="G2" s="9"/>
      <c r="H2" s="54" t="s">
        <v>2</v>
      </c>
      <c r="I2" s="9" t="s">
        <v>3</v>
      </c>
      <c r="J2" s="46"/>
    </row>
    <row r="3" spans="1:10" x14ac:dyDescent="0.3">
      <c r="A3" s="106"/>
      <c r="B3" s="106"/>
      <c r="C3" s="106"/>
      <c r="D3" s="106"/>
      <c r="E3" s="15" t="s">
        <v>124</v>
      </c>
      <c r="F3" s="10"/>
      <c r="G3" s="10"/>
      <c r="H3" s="55"/>
      <c r="I3" s="19"/>
      <c r="J3" s="46"/>
    </row>
    <row r="4" spans="1:10" x14ac:dyDescent="0.3">
      <c r="A4" s="2"/>
      <c r="B4" s="2"/>
      <c r="C4" s="2"/>
      <c r="D4" s="2"/>
      <c r="E4" s="13"/>
      <c r="F4" s="2"/>
      <c r="G4" s="2"/>
      <c r="H4" s="56"/>
      <c r="I4" s="2"/>
      <c r="J4" s="47"/>
    </row>
    <row r="5" spans="1:10" s="3" customFormat="1" ht="12.75" customHeight="1" x14ac:dyDescent="0.3">
      <c r="A5" s="108" t="s">
        <v>6</v>
      </c>
      <c r="B5" s="108"/>
      <c r="C5" s="108"/>
      <c r="D5" s="108"/>
      <c r="E5" s="16" t="s">
        <v>7</v>
      </c>
      <c r="F5" s="11" t="s">
        <v>8</v>
      </c>
      <c r="G5" s="11" t="s">
        <v>9</v>
      </c>
      <c r="H5" s="57" t="s">
        <v>10</v>
      </c>
      <c r="I5" s="11" t="s">
        <v>11</v>
      </c>
      <c r="J5" s="48" t="s">
        <v>12</v>
      </c>
    </row>
    <row r="6" spans="1:10" x14ac:dyDescent="0.3">
      <c r="A6" s="2"/>
      <c r="B6" s="2"/>
      <c r="C6" s="2"/>
      <c r="D6" s="2"/>
      <c r="E6" s="13"/>
      <c r="F6" s="2"/>
      <c r="G6" s="2"/>
      <c r="H6" s="56"/>
      <c r="I6" s="20"/>
      <c r="J6" s="47"/>
    </row>
    <row r="7" spans="1:10" s="4" customFormat="1" ht="12.75" x14ac:dyDescent="0.3">
      <c r="A7" s="25">
        <v>3</v>
      </c>
      <c r="B7" s="25"/>
      <c r="C7" s="25"/>
      <c r="D7" s="25"/>
      <c r="E7" s="26" t="s">
        <v>13</v>
      </c>
      <c r="F7" s="25"/>
      <c r="G7" s="25"/>
      <c r="H7" s="58"/>
      <c r="I7" s="27"/>
      <c r="J7" s="44">
        <f>J8+J21</f>
        <v>149348</v>
      </c>
    </row>
    <row r="8" spans="1:10" s="31" customFormat="1" ht="12.75" x14ac:dyDescent="0.3">
      <c r="A8" s="33">
        <v>3</v>
      </c>
      <c r="B8" s="33">
        <v>1</v>
      </c>
      <c r="C8" s="33"/>
      <c r="D8" s="33"/>
      <c r="E8" s="34" t="s">
        <v>125</v>
      </c>
      <c r="F8" s="33"/>
      <c r="G8" s="33"/>
      <c r="H8" s="59"/>
      <c r="I8" s="35"/>
      <c r="J8" s="49">
        <f>SUM(J9:J18)</f>
        <v>90600</v>
      </c>
    </row>
    <row r="9" spans="1:10" x14ac:dyDescent="0.3">
      <c r="A9" s="2">
        <v>3</v>
      </c>
      <c r="B9" s="2">
        <v>1</v>
      </c>
      <c r="C9" s="2">
        <v>1</v>
      </c>
      <c r="D9" s="7">
        <v>1</v>
      </c>
      <c r="E9" s="13" t="s">
        <v>126</v>
      </c>
      <c r="F9" s="2" t="s">
        <v>92</v>
      </c>
      <c r="G9" s="2">
        <v>2</v>
      </c>
      <c r="H9" s="56"/>
      <c r="I9" s="37">
        <v>5000</v>
      </c>
      <c r="J9" s="47">
        <f t="shared" ref="J9:J19" si="0">I9*G9</f>
        <v>10000</v>
      </c>
    </row>
    <row r="10" spans="1:10" x14ac:dyDescent="0.3">
      <c r="A10" s="2">
        <v>3</v>
      </c>
      <c r="B10" s="2">
        <v>1</v>
      </c>
      <c r="C10" s="2">
        <v>1</v>
      </c>
      <c r="D10" s="36">
        <v>2</v>
      </c>
      <c r="E10" s="13" t="s">
        <v>127</v>
      </c>
      <c r="F10" s="2" t="s">
        <v>19</v>
      </c>
      <c r="G10" s="2">
        <v>40</v>
      </c>
      <c r="H10" s="56"/>
      <c r="I10" s="37">
        <v>50</v>
      </c>
      <c r="J10" s="47">
        <f t="shared" si="0"/>
        <v>2000</v>
      </c>
    </row>
    <row r="11" spans="1:10" x14ac:dyDescent="0.3">
      <c r="A11" s="2">
        <v>3</v>
      </c>
      <c r="B11" s="2">
        <v>1</v>
      </c>
      <c r="C11" s="2">
        <v>1</v>
      </c>
      <c r="D11" s="36">
        <v>3</v>
      </c>
      <c r="E11" s="13" t="s">
        <v>128</v>
      </c>
      <c r="F11" s="2" t="s">
        <v>92</v>
      </c>
      <c r="G11" s="2">
        <v>2</v>
      </c>
      <c r="H11" s="56"/>
      <c r="I11" s="37">
        <v>1200</v>
      </c>
      <c r="J11" s="47">
        <f t="shared" si="0"/>
        <v>2400</v>
      </c>
    </row>
    <row r="12" spans="1:10" x14ac:dyDescent="0.3">
      <c r="A12" s="2">
        <v>3</v>
      </c>
      <c r="B12" s="2">
        <v>1</v>
      </c>
      <c r="C12" s="2">
        <v>1</v>
      </c>
      <c r="D12" s="7">
        <v>4</v>
      </c>
      <c r="E12" s="13" t="s">
        <v>129</v>
      </c>
      <c r="F12" s="2" t="s">
        <v>19</v>
      </c>
      <c r="G12" s="2">
        <v>158</v>
      </c>
      <c r="H12" s="56"/>
      <c r="I12" s="37">
        <v>10</v>
      </c>
      <c r="J12" s="47">
        <f t="shared" si="0"/>
        <v>1580</v>
      </c>
    </row>
    <row r="13" spans="1:10" x14ac:dyDescent="0.3">
      <c r="A13" s="2">
        <v>3</v>
      </c>
      <c r="B13" s="2">
        <v>1</v>
      </c>
      <c r="C13" s="2">
        <v>1</v>
      </c>
      <c r="D13" s="36">
        <v>5</v>
      </c>
      <c r="E13" s="13" t="s">
        <v>130</v>
      </c>
      <c r="F13" s="2" t="s">
        <v>92</v>
      </c>
      <c r="G13" s="2">
        <v>1</v>
      </c>
      <c r="H13" s="56"/>
      <c r="I13" s="37">
        <v>4500</v>
      </c>
      <c r="J13" s="47">
        <f t="shared" si="0"/>
        <v>4500</v>
      </c>
    </row>
    <row r="14" spans="1:10" x14ac:dyDescent="0.3">
      <c r="A14" s="2">
        <v>3</v>
      </c>
      <c r="B14" s="2">
        <v>1</v>
      </c>
      <c r="C14" s="2">
        <v>1</v>
      </c>
      <c r="D14" s="36">
        <v>6</v>
      </c>
      <c r="E14" s="13" t="s">
        <v>131</v>
      </c>
      <c r="F14" s="2" t="s">
        <v>92</v>
      </c>
      <c r="G14" s="2">
        <v>1</v>
      </c>
      <c r="H14" s="56"/>
      <c r="I14" s="37">
        <v>5000</v>
      </c>
      <c r="J14" s="47">
        <f t="shared" si="0"/>
        <v>5000</v>
      </c>
    </row>
    <row r="15" spans="1:10" ht="27" x14ac:dyDescent="0.3">
      <c r="A15" s="2">
        <v>3</v>
      </c>
      <c r="B15" s="2">
        <v>1</v>
      </c>
      <c r="C15" s="2">
        <v>1</v>
      </c>
      <c r="D15" s="2">
        <v>7</v>
      </c>
      <c r="E15" s="13" t="s">
        <v>132</v>
      </c>
      <c r="F15" s="2" t="s">
        <v>16</v>
      </c>
      <c r="G15" s="2">
        <v>1093</v>
      </c>
      <c r="H15" s="56"/>
      <c r="I15" s="37">
        <v>50</v>
      </c>
      <c r="J15" s="47">
        <f t="shared" si="0"/>
        <v>54650</v>
      </c>
    </row>
    <row r="16" spans="1:10" x14ac:dyDescent="0.3">
      <c r="A16" s="2">
        <v>3</v>
      </c>
      <c r="B16" s="2">
        <v>1</v>
      </c>
      <c r="C16" s="2">
        <v>1</v>
      </c>
      <c r="D16" s="36">
        <v>8</v>
      </c>
      <c r="E16" s="13" t="s">
        <v>133</v>
      </c>
      <c r="F16" s="2" t="s">
        <v>16</v>
      </c>
      <c r="G16" s="2">
        <v>240</v>
      </c>
      <c r="H16" s="56"/>
      <c r="I16" s="37">
        <v>20</v>
      </c>
      <c r="J16" s="47">
        <f t="shared" si="0"/>
        <v>4800</v>
      </c>
    </row>
    <row r="17" spans="1:10" x14ac:dyDescent="0.3">
      <c r="A17" s="2">
        <v>3</v>
      </c>
      <c r="B17" s="2">
        <v>1</v>
      </c>
      <c r="C17" s="2">
        <v>1</v>
      </c>
      <c r="D17" s="36">
        <v>9</v>
      </c>
      <c r="E17" s="13" t="s">
        <v>134</v>
      </c>
      <c r="F17" s="2" t="s">
        <v>16</v>
      </c>
      <c r="G17" s="2">
        <v>54</v>
      </c>
      <c r="H17" s="56"/>
      <c r="I17" s="37">
        <v>75</v>
      </c>
      <c r="J17" s="47">
        <f t="shared" si="0"/>
        <v>4050</v>
      </c>
    </row>
    <row r="18" spans="1:10" x14ac:dyDescent="0.3">
      <c r="A18" s="2">
        <v>3</v>
      </c>
      <c r="B18" s="2">
        <v>1</v>
      </c>
      <c r="C18" s="2">
        <v>1</v>
      </c>
      <c r="D18" s="2">
        <v>10</v>
      </c>
      <c r="E18" s="13" t="s">
        <v>135</v>
      </c>
      <c r="F18" s="2" t="s">
        <v>16</v>
      </c>
      <c r="G18" s="2">
        <v>54</v>
      </c>
      <c r="H18" s="56"/>
      <c r="I18" s="37">
        <v>30</v>
      </c>
      <c r="J18" s="47">
        <f t="shared" si="0"/>
        <v>1620</v>
      </c>
    </row>
    <row r="19" spans="1:10" x14ac:dyDescent="0.3">
      <c r="A19" s="2">
        <v>3</v>
      </c>
      <c r="B19" s="2">
        <v>1</v>
      </c>
      <c r="C19" s="2">
        <v>1</v>
      </c>
      <c r="D19" s="36">
        <v>11</v>
      </c>
      <c r="E19" s="13" t="s">
        <v>136</v>
      </c>
      <c r="F19" s="2" t="s">
        <v>16</v>
      </c>
      <c r="G19" s="2">
        <v>1093</v>
      </c>
      <c r="H19" s="56"/>
      <c r="I19" s="37">
        <v>33</v>
      </c>
      <c r="J19" s="47">
        <f t="shared" si="0"/>
        <v>36069</v>
      </c>
    </row>
    <row r="20" spans="1:10" x14ac:dyDescent="0.3">
      <c r="A20" s="2"/>
      <c r="B20" s="2"/>
      <c r="C20" s="2"/>
      <c r="D20" s="36"/>
      <c r="E20" s="82"/>
      <c r="F20" s="2"/>
      <c r="G20" s="2"/>
      <c r="H20" s="56"/>
      <c r="I20" s="37"/>
      <c r="J20" s="47"/>
    </row>
    <row r="21" spans="1:10" s="31" customFormat="1" ht="13.5" customHeight="1" x14ac:dyDescent="0.3">
      <c r="A21" s="28">
        <v>3</v>
      </c>
      <c r="B21" s="28">
        <v>2</v>
      </c>
      <c r="C21" s="28"/>
      <c r="D21" s="28"/>
      <c r="E21" s="29" t="s">
        <v>137</v>
      </c>
      <c r="F21" s="28"/>
      <c r="G21" s="28"/>
      <c r="H21" s="60"/>
      <c r="I21" s="30"/>
      <c r="J21" s="45">
        <f>SUM(J22:J27)</f>
        <v>58748</v>
      </c>
    </row>
    <row r="22" spans="1:10" s="43" customFormat="1" ht="27" x14ac:dyDescent="0.3">
      <c r="A22" s="36">
        <v>3</v>
      </c>
      <c r="B22" s="36">
        <v>2</v>
      </c>
      <c r="C22" s="36">
        <v>1</v>
      </c>
      <c r="D22" s="36">
        <v>1</v>
      </c>
      <c r="E22" s="42" t="s">
        <v>138</v>
      </c>
      <c r="F22" s="2" t="s">
        <v>19</v>
      </c>
      <c r="G22" s="2">
        <v>206</v>
      </c>
      <c r="H22" s="56"/>
      <c r="I22" s="37">
        <v>31</v>
      </c>
      <c r="J22" s="47">
        <f>I22*G22</f>
        <v>6386</v>
      </c>
    </row>
    <row r="23" spans="1:10" s="43" customFormat="1" x14ac:dyDescent="0.3">
      <c r="A23" s="36">
        <v>3</v>
      </c>
      <c r="B23" s="36">
        <v>2</v>
      </c>
      <c r="C23" s="36">
        <v>1</v>
      </c>
      <c r="D23" s="36">
        <v>2</v>
      </c>
      <c r="E23" s="42" t="s">
        <v>139</v>
      </c>
      <c r="F23" s="2" t="s">
        <v>16</v>
      </c>
      <c r="G23" s="2">
        <v>1093</v>
      </c>
      <c r="H23" s="56"/>
      <c r="I23" s="37">
        <v>34</v>
      </c>
      <c r="J23" s="47">
        <f t="shared" ref="J23:J25" si="1">I23*G23</f>
        <v>37162</v>
      </c>
    </row>
    <row r="24" spans="1:10" s="43" customFormat="1" x14ac:dyDescent="0.3">
      <c r="A24" s="36">
        <v>3</v>
      </c>
      <c r="B24" s="36">
        <v>2</v>
      </c>
      <c r="C24" s="36">
        <v>1</v>
      </c>
      <c r="D24" s="36">
        <v>5</v>
      </c>
      <c r="E24" s="42" t="s">
        <v>140</v>
      </c>
      <c r="F24" s="2" t="s">
        <v>16</v>
      </c>
      <c r="G24" s="2">
        <v>240</v>
      </c>
      <c r="H24" s="56"/>
      <c r="I24" s="37">
        <v>20</v>
      </c>
      <c r="J24" s="47">
        <f t="shared" si="1"/>
        <v>4800</v>
      </c>
    </row>
    <row r="25" spans="1:10" s="43" customFormat="1" ht="13.5" customHeight="1" x14ac:dyDescent="0.3">
      <c r="A25" s="36">
        <v>3</v>
      </c>
      <c r="B25" s="36">
        <v>2</v>
      </c>
      <c r="C25" s="36">
        <v>1</v>
      </c>
      <c r="D25" s="36">
        <v>6</v>
      </c>
      <c r="E25" s="42" t="s">
        <v>141</v>
      </c>
      <c r="F25" s="2" t="s">
        <v>16</v>
      </c>
      <c r="G25" s="2">
        <v>240</v>
      </c>
      <c r="H25" s="56"/>
      <c r="I25" s="37">
        <v>20</v>
      </c>
      <c r="J25" s="47">
        <f t="shared" si="1"/>
        <v>4800</v>
      </c>
    </row>
    <row r="26" spans="1:10" s="43" customFormat="1" x14ac:dyDescent="0.3">
      <c r="A26" s="36">
        <v>3</v>
      </c>
      <c r="B26" s="36">
        <v>2</v>
      </c>
      <c r="C26" s="36">
        <v>1</v>
      </c>
      <c r="D26" s="36">
        <v>8</v>
      </c>
      <c r="E26" s="83" t="s">
        <v>142</v>
      </c>
      <c r="F26" s="2" t="s">
        <v>19</v>
      </c>
      <c r="G26" s="56">
        <v>140</v>
      </c>
      <c r="H26" s="69"/>
      <c r="I26" s="37">
        <v>30</v>
      </c>
      <c r="J26" s="47">
        <f>I26*G26</f>
        <v>4200</v>
      </c>
    </row>
    <row r="27" spans="1:10" s="43" customFormat="1" x14ac:dyDescent="0.3">
      <c r="A27" s="36">
        <v>3</v>
      </c>
      <c r="B27" s="36">
        <v>2</v>
      </c>
      <c r="C27" s="36">
        <v>1</v>
      </c>
      <c r="D27" s="36">
        <v>9</v>
      </c>
      <c r="E27" s="83" t="s">
        <v>143</v>
      </c>
      <c r="F27" s="2" t="s">
        <v>19</v>
      </c>
      <c r="G27" s="56">
        <v>28</v>
      </c>
      <c r="H27" s="69"/>
      <c r="I27" s="37">
        <v>50</v>
      </c>
      <c r="J27" s="47">
        <f>I27*G27</f>
        <v>1400</v>
      </c>
    </row>
    <row r="28" spans="1:10" s="43" customFormat="1" x14ac:dyDescent="0.3">
      <c r="A28" s="36">
        <v>3</v>
      </c>
      <c r="B28" s="36">
        <v>2</v>
      </c>
      <c r="C28" s="36">
        <v>1</v>
      </c>
      <c r="D28" s="36">
        <v>10</v>
      </c>
      <c r="E28" s="42" t="s">
        <v>144</v>
      </c>
      <c r="F28" s="2" t="s">
        <v>92</v>
      </c>
      <c r="G28" s="56">
        <v>10</v>
      </c>
      <c r="H28" s="69"/>
      <c r="I28" s="37">
        <v>100</v>
      </c>
      <c r="J28" s="47">
        <f>I28*G28</f>
        <v>1000</v>
      </c>
    </row>
    <row r="29" spans="1:10" s="43" customFormat="1" x14ac:dyDescent="0.3">
      <c r="A29" s="36"/>
      <c r="B29" s="36"/>
      <c r="C29" s="36"/>
      <c r="D29" s="36"/>
      <c r="E29" s="83" t="s">
        <v>145</v>
      </c>
      <c r="F29" s="2"/>
      <c r="G29" s="56"/>
      <c r="H29" s="69"/>
      <c r="I29" s="37"/>
      <c r="J29" s="47"/>
    </row>
    <row r="30" spans="1:10" s="43" customFormat="1" x14ac:dyDescent="0.3">
      <c r="A30" s="36"/>
      <c r="B30" s="36"/>
      <c r="C30" s="36"/>
      <c r="D30" s="36"/>
      <c r="E30" s="83"/>
      <c r="F30" s="2"/>
      <c r="G30" s="56"/>
      <c r="H30" s="69"/>
      <c r="I30" s="37"/>
      <c r="J30" s="47"/>
    </row>
    <row r="31" spans="1:10" s="43" customFormat="1" x14ac:dyDescent="0.3">
      <c r="A31" s="36"/>
      <c r="B31" s="36"/>
      <c r="C31" s="36"/>
      <c r="D31" s="36"/>
      <c r="E31" s="42"/>
      <c r="F31" s="36"/>
      <c r="G31" s="36"/>
      <c r="H31" s="65"/>
      <c r="I31" s="66"/>
      <c r="J31" s="67"/>
    </row>
    <row r="32" spans="1:10" s="3" customFormat="1" ht="12.75" x14ac:dyDescent="0.3">
      <c r="A32" s="11" t="s">
        <v>116</v>
      </c>
      <c r="B32" s="11"/>
      <c r="C32" s="11"/>
      <c r="D32" s="11"/>
      <c r="E32" s="16" t="s">
        <v>117</v>
      </c>
      <c r="F32" s="11"/>
      <c r="G32" s="11"/>
      <c r="H32" s="57"/>
      <c r="I32" s="22"/>
      <c r="J32" s="48">
        <f>J7</f>
        <v>149348</v>
      </c>
    </row>
    <row r="33" spans="1:10" x14ac:dyDescent="0.3">
      <c r="A33" s="5" t="s">
        <v>116</v>
      </c>
      <c r="B33" s="5"/>
      <c r="C33" s="5"/>
      <c r="D33" s="5"/>
      <c r="E33" s="17" t="s">
        <v>118</v>
      </c>
      <c r="F33" s="5"/>
      <c r="G33" s="5"/>
      <c r="H33" s="62"/>
      <c r="I33" s="23"/>
      <c r="J33" s="51">
        <f>J32*0.2</f>
        <v>29869.600000000002</v>
      </c>
    </row>
    <row r="34" spans="1:10" s="4" customFormat="1" ht="12.75" x14ac:dyDescent="0.3">
      <c r="A34" s="11" t="s">
        <v>116</v>
      </c>
      <c r="B34" s="11"/>
      <c r="C34" s="11"/>
      <c r="D34" s="11"/>
      <c r="E34" s="16" t="s">
        <v>119</v>
      </c>
      <c r="F34" s="11"/>
      <c r="G34" s="11"/>
      <c r="H34" s="57"/>
      <c r="I34" s="22"/>
      <c r="J34" s="48">
        <f>J32+J33</f>
        <v>179217.6</v>
      </c>
    </row>
    <row r="35" spans="1:10" s="6" customFormat="1" x14ac:dyDescent="0.3">
      <c r="A35" s="7"/>
      <c r="B35" s="7"/>
      <c r="C35" s="7"/>
      <c r="D35" s="7"/>
      <c r="E35" s="14"/>
      <c r="F35" s="7"/>
      <c r="G35" s="7"/>
      <c r="H35" s="63"/>
      <c r="I35" s="7"/>
      <c r="J35" s="52"/>
    </row>
    <row r="36" spans="1:10" s="75" customFormat="1" ht="12.75" x14ac:dyDescent="0.3">
      <c r="A36" s="70">
        <v>4</v>
      </c>
      <c r="B36" s="70"/>
      <c r="C36" s="70"/>
      <c r="D36" s="70"/>
      <c r="E36" s="71" t="s">
        <v>120</v>
      </c>
      <c r="F36" s="70"/>
      <c r="G36" s="70"/>
      <c r="H36" s="72"/>
      <c r="I36" s="73"/>
      <c r="J36" s="74">
        <f>J37</f>
        <v>0</v>
      </c>
    </row>
    <row r="37" spans="1:10" x14ac:dyDescent="0.3">
      <c r="A37" s="2">
        <v>4</v>
      </c>
      <c r="B37" s="2">
        <v>1</v>
      </c>
      <c r="C37" s="2"/>
      <c r="D37" s="2"/>
      <c r="E37" s="13"/>
      <c r="F37" s="2"/>
      <c r="G37" s="2"/>
      <c r="H37" s="56"/>
      <c r="I37" s="37"/>
      <c r="J37" s="47">
        <f>I37*G37</f>
        <v>0</v>
      </c>
    </row>
    <row r="38" spans="1:10" x14ac:dyDescent="0.3">
      <c r="A38" s="2"/>
      <c r="B38" s="2"/>
      <c r="C38" s="2"/>
      <c r="D38" s="2"/>
      <c r="E38" s="13"/>
      <c r="F38" s="2"/>
      <c r="G38" s="2"/>
      <c r="H38" s="56"/>
      <c r="I38" s="37"/>
      <c r="J38" s="47"/>
    </row>
    <row r="39" spans="1:10" s="81" customFormat="1" ht="12.75" x14ac:dyDescent="0.3">
      <c r="A39" s="76" t="s">
        <v>116</v>
      </c>
      <c r="B39" s="76"/>
      <c r="C39" s="76"/>
      <c r="D39" s="76"/>
      <c r="E39" s="77" t="s">
        <v>121</v>
      </c>
      <c r="F39" s="76"/>
      <c r="G39" s="76"/>
      <c r="H39" s="78"/>
      <c r="I39" s="79"/>
      <c r="J39" s="80">
        <f>J32+J36</f>
        <v>149348</v>
      </c>
    </row>
    <row r="40" spans="1:10" x14ac:dyDescent="0.3">
      <c r="A40" s="5" t="s">
        <v>116</v>
      </c>
      <c r="B40" s="5"/>
      <c r="C40" s="5"/>
      <c r="D40" s="5"/>
      <c r="E40" s="17" t="s">
        <v>118</v>
      </c>
      <c r="F40" s="5"/>
      <c r="G40" s="5"/>
      <c r="H40" s="62"/>
      <c r="I40" s="23"/>
      <c r="J40" s="51">
        <f>J39*0.2</f>
        <v>29869.600000000002</v>
      </c>
    </row>
    <row r="41" spans="1:10" s="75" customFormat="1" ht="12.75" x14ac:dyDescent="0.3">
      <c r="A41" s="76" t="s">
        <v>116</v>
      </c>
      <c r="B41" s="76"/>
      <c r="C41" s="76"/>
      <c r="D41" s="76"/>
      <c r="E41" s="77" t="s">
        <v>122</v>
      </c>
      <c r="F41" s="76"/>
      <c r="G41" s="76"/>
      <c r="H41" s="78"/>
      <c r="I41" s="79"/>
      <c r="J41" s="80">
        <f>J39+J40</f>
        <v>179217.6</v>
      </c>
    </row>
    <row r="42" spans="1:10" x14ac:dyDescent="0.3">
      <c r="A42" s="2"/>
      <c r="B42" s="2"/>
      <c r="C42" s="2"/>
      <c r="D42" s="2"/>
      <c r="E42" s="13"/>
      <c r="F42" s="2"/>
      <c r="G42" s="2"/>
      <c r="H42" s="56"/>
      <c r="I42" s="37"/>
      <c r="J42" s="47"/>
    </row>
    <row r="43" spans="1:10" s="4" customFormat="1" x14ac:dyDescent="0.3">
      <c r="A43" s="109" t="s">
        <v>123</v>
      </c>
      <c r="B43" s="109"/>
      <c r="C43" s="109"/>
      <c r="D43" s="109"/>
      <c r="E43" s="18"/>
      <c r="F43" s="12"/>
      <c r="G43" s="12"/>
      <c r="H43" s="64"/>
      <c r="I43" s="24"/>
      <c r="J43" s="53"/>
    </row>
    <row r="44" spans="1:10" s="4" customFormat="1" x14ac:dyDescent="0.3">
      <c r="A44" s="2"/>
      <c r="B44" s="2"/>
      <c r="C44" s="2"/>
      <c r="D44" s="2"/>
      <c r="E44" s="13"/>
      <c r="F44" s="2"/>
      <c r="G44" s="2"/>
      <c r="H44" s="56"/>
      <c r="I44" s="21"/>
      <c r="J44" s="47"/>
    </row>
  </sheetData>
  <mergeCells count="4">
    <mergeCell ref="A1:D3"/>
    <mergeCell ref="G1:I1"/>
    <mergeCell ref="A5:D5"/>
    <mergeCell ref="A43:D43"/>
  </mergeCells>
  <printOptions horizontalCentered="1"/>
  <pageMargins left="0.23622047244094491" right="0.23622047244094491" top="0.35433070866141736" bottom="0.51181102362204722" header="0.31496062992125984" footer="0.31496062992125984"/>
  <pageSetup paperSize="9" scale="79" fitToHeight="0" orientation="portrait" horizontalDpi="300" verticalDpi="300" r:id="rId1"/>
  <headerFooter>
    <oddFooter>&amp;L&amp;8&amp;F&amp;R&amp;8&amp;P / &amp;N</oddFooter>
  </headerFooter>
  <rowBreaks count="1" manualBreakCount="1">
    <brk id="32" min="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BreakPreview" zoomScaleNormal="100" zoomScaleSheetLayoutView="100" workbookViewId="0">
      <selection sqref="A1:D3"/>
    </sheetView>
  </sheetViews>
  <sheetFormatPr baseColWidth="10" defaultColWidth="9" defaultRowHeight="13.5" x14ac:dyDescent="0.3"/>
  <cols>
    <col min="1" max="3" width="2.125" style="7" customWidth="1"/>
    <col min="4" max="4" width="2.625" style="7" customWidth="1"/>
    <col min="5" max="5" width="65.375" style="14" customWidth="1"/>
    <col min="6" max="6" width="6.125" style="7" customWidth="1"/>
    <col min="7" max="7" width="7.375" style="7" customWidth="1"/>
    <col min="8" max="8" width="7.5" style="63" customWidth="1"/>
    <col min="9" max="9" width="10.125" style="7" bestFit="1" customWidth="1"/>
    <col min="10" max="10" width="10" style="52" bestFit="1" customWidth="1"/>
    <col min="11" max="11" width="9" style="1"/>
    <col min="12" max="12" width="11.625" style="1" customWidth="1"/>
    <col min="13" max="16384" width="9" style="1"/>
  </cols>
  <sheetData>
    <row r="1" spans="1:10" ht="14.25" customHeight="1" x14ac:dyDescent="0.3">
      <c r="A1" s="106"/>
      <c r="B1" s="106"/>
      <c r="C1" s="106"/>
      <c r="D1" s="106"/>
      <c r="E1" s="15" t="s">
        <v>0</v>
      </c>
      <c r="F1" s="8"/>
      <c r="G1" s="107"/>
      <c r="H1" s="107"/>
      <c r="I1" s="107"/>
      <c r="J1" s="46"/>
    </row>
    <row r="2" spans="1:10" ht="14.25" customHeight="1" x14ac:dyDescent="0.3">
      <c r="A2" s="106"/>
      <c r="B2" s="106"/>
      <c r="C2" s="106"/>
      <c r="D2" s="106"/>
      <c r="E2" s="15" t="s">
        <v>1</v>
      </c>
      <c r="F2" s="9"/>
      <c r="G2" s="9"/>
      <c r="H2" s="54" t="s">
        <v>2</v>
      </c>
      <c r="I2" s="9" t="s">
        <v>3</v>
      </c>
      <c r="J2" s="46"/>
    </row>
    <row r="3" spans="1:10" x14ac:dyDescent="0.3">
      <c r="A3" s="106"/>
      <c r="B3" s="106"/>
      <c r="C3" s="106"/>
      <c r="D3" s="106"/>
      <c r="E3" s="15" t="s">
        <v>146</v>
      </c>
      <c r="F3" s="10"/>
      <c r="G3" s="10"/>
      <c r="H3" s="55"/>
      <c r="I3" s="19"/>
      <c r="J3" s="46"/>
    </row>
    <row r="4" spans="1:10" x14ac:dyDescent="0.3">
      <c r="A4" s="2"/>
      <c r="B4" s="2"/>
      <c r="C4" s="2"/>
      <c r="D4" s="2"/>
      <c r="E4" s="13"/>
      <c r="F4" s="2"/>
      <c r="G4" s="2"/>
      <c r="H4" s="56"/>
      <c r="I4" s="2"/>
      <c r="J4" s="47"/>
    </row>
    <row r="5" spans="1:10" s="3" customFormat="1" ht="12.75" customHeight="1" x14ac:dyDescent="0.3">
      <c r="A5" s="108" t="s">
        <v>6</v>
      </c>
      <c r="B5" s="108"/>
      <c r="C5" s="108"/>
      <c r="D5" s="108"/>
      <c r="E5" s="16" t="s">
        <v>7</v>
      </c>
      <c r="F5" s="11" t="s">
        <v>8</v>
      </c>
      <c r="G5" s="11" t="s">
        <v>9</v>
      </c>
      <c r="H5" s="57" t="s">
        <v>10</v>
      </c>
      <c r="I5" s="11" t="s">
        <v>11</v>
      </c>
      <c r="J5" s="48" t="s">
        <v>12</v>
      </c>
    </row>
    <row r="6" spans="1:10" x14ac:dyDescent="0.3">
      <c r="A6" s="2"/>
      <c r="B6" s="2"/>
      <c r="C6" s="2"/>
      <c r="D6" s="2"/>
      <c r="E6" s="13"/>
      <c r="F6" s="2"/>
      <c r="G6" s="2"/>
      <c r="H6" s="56"/>
      <c r="I6" s="20"/>
      <c r="J6" s="47"/>
    </row>
    <row r="7" spans="1:10" s="4" customFormat="1" ht="12.75" x14ac:dyDescent="0.3">
      <c r="A7" s="25">
        <v>3</v>
      </c>
      <c r="B7" s="25"/>
      <c r="C7" s="25"/>
      <c r="D7" s="25"/>
      <c r="E7" s="26" t="s">
        <v>13</v>
      </c>
      <c r="F7" s="25"/>
      <c r="G7" s="25"/>
      <c r="H7" s="58"/>
      <c r="I7" s="27"/>
      <c r="J7" s="44">
        <f>J8</f>
        <v>11520</v>
      </c>
    </row>
    <row r="8" spans="1:10" s="31" customFormat="1" ht="12.75" x14ac:dyDescent="0.3">
      <c r="A8" s="33">
        <v>3</v>
      </c>
      <c r="B8" s="33">
        <v>1</v>
      </c>
      <c r="C8" s="33"/>
      <c r="D8" s="33"/>
      <c r="E8" s="34" t="s">
        <v>147</v>
      </c>
      <c r="F8" s="33"/>
      <c r="G8" s="33"/>
      <c r="H8" s="59"/>
      <c r="I8" s="35"/>
      <c r="J8" s="49">
        <f>SUM(J9:J11)</f>
        <v>11520</v>
      </c>
    </row>
    <row r="9" spans="1:10" ht="54" x14ac:dyDescent="0.3">
      <c r="A9" s="2">
        <v>3</v>
      </c>
      <c r="B9" s="2">
        <v>1</v>
      </c>
      <c r="C9" s="2">
        <v>1</v>
      </c>
      <c r="D9" s="2"/>
      <c r="E9" s="13" t="s">
        <v>148</v>
      </c>
      <c r="F9" s="2" t="s">
        <v>92</v>
      </c>
      <c r="G9" s="2">
        <v>48</v>
      </c>
      <c r="H9" s="56"/>
      <c r="I9" s="37">
        <v>240</v>
      </c>
      <c r="J9" s="47">
        <f t="shared" ref="J9:J11" si="0">I9*G9</f>
        <v>11520</v>
      </c>
    </row>
    <row r="10" spans="1:10" x14ac:dyDescent="0.3">
      <c r="A10" s="2"/>
      <c r="B10" s="2"/>
      <c r="C10" s="2"/>
      <c r="D10" s="36"/>
      <c r="E10" s="13"/>
      <c r="F10" s="2"/>
      <c r="G10" s="2"/>
      <c r="H10" s="56"/>
      <c r="I10" s="37"/>
      <c r="J10" s="47">
        <f t="shared" si="0"/>
        <v>0</v>
      </c>
    </row>
    <row r="11" spans="1:10" x14ac:dyDescent="0.3">
      <c r="A11" s="2"/>
      <c r="B11" s="2"/>
      <c r="C11" s="2"/>
      <c r="D11" s="36"/>
      <c r="E11" s="82" t="s">
        <v>149</v>
      </c>
      <c r="F11" s="2"/>
      <c r="G11" s="2"/>
      <c r="H11" s="56"/>
      <c r="I11" s="37"/>
      <c r="J11" s="47">
        <f t="shared" si="0"/>
        <v>0</v>
      </c>
    </row>
    <row r="12" spans="1:10" x14ac:dyDescent="0.3">
      <c r="A12" s="2"/>
      <c r="B12" s="2"/>
      <c r="C12" s="2"/>
      <c r="D12" s="36"/>
      <c r="E12" s="82"/>
      <c r="F12" s="2"/>
      <c r="G12" s="2"/>
      <c r="H12" s="56"/>
      <c r="I12" s="37"/>
      <c r="J12" s="47"/>
    </row>
    <row r="13" spans="1:10" x14ac:dyDescent="0.3">
      <c r="A13" s="2"/>
      <c r="B13" s="2"/>
      <c r="C13" s="2"/>
      <c r="D13" s="36"/>
      <c r="E13" s="85" t="s">
        <v>150</v>
      </c>
      <c r="F13" s="2"/>
      <c r="G13" s="2"/>
      <c r="H13" s="56"/>
      <c r="I13" s="37"/>
      <c r="J13" s="47"/>
    </row>
    <row r="14" spans="1:10" ht="38.25" x14ac:dyDescent="0.3">
      <c r="A14" s="2"/>
      <c r="B14" s="2"/>
      <c r="C14" s="2"/>
      <c r="D14" s="36"/>
      <c r="E14" s="82" t="s">
        <v>151</v>
      </c>
      <c r="F14" s="2"/>
      <c r="G14" s="2"/>
      <c r="H14" s="56"/>
      <c r="I14" s="37"/>
      <c r="J14" s="47"/>
    </row>
    <row r="15" spans="1:10" ht="25.5" x14ac:dyDescent="0.3">
      <c r="A15" s="2"/>
      <c r="B15" s="2"/>
      <c r="C15" s="2"/>
      <c r="D15" s="36"/>
      <c r="E15" s="82" t="s">
        <v>152</v>
      </c>
      <c r="F15" s="2"/>
      <c r="G15" s="2"/>
      <c r="H15" s="56"/>
      <c r="I15" s="37"/>
      <c r="J15" s="47"/>
    </row>
    <row r="16" spans="1:10" x14ac:dyDescent="0.3">
      <c r="A16" s="2"/>
      <c r="B16" s="2"/>
      <c r="C16" s="2"/>
      <c r="D16" s="36"/>
      <c r="E16" s="82"/>
      <c r="F16" s="2"/>
      <c r="G16" s="2"/>
      <c r="H16" s="56"/>
      <c r="I16" s="37"/>
      <c r="J16" s="47"/>
    </row>
    <row r="17" spans="1:10" s="43" customFormat="1" x14ac:dyDescent="0.3">
      <c r="A17" s="36"/>
      <c r="B17" s="36"/>
      <c r="C17" s="36"/>
      <c r="D17" s="36"/>
      <c r="E17" s="83"/>
      <c r="F17" s="2"/>
      <c r="G17" s="56"/>
      <c r="H17" s="69"/>
      <c r="I17" s="37"/>
      <c r="J17" s="47"/>
    </row>
    <row r="18" spans="1:10" s="43" customFormat="1" x14ac:dyDescent="0.3">
      <c r="A18" s="36"/>
      <c r="B18" s="36"/>
      <c r="C18" s="36"/>
      <c r="D18" s="36"/>
      <c r="E18" s="42"/>
      <c r="F18" s="36"/>
      <c r="G18" s="36"/>
      <c r="H18" s="65"/>
      <c r="I18" s="66"/>
      <c r="J18" s="67"/>
    </row>
    <row r="19" spans="1:10" s="3" customFormat="1" ht="12.75" x14ac:dyDescent="0.3">
      <c r="A19" s="11" t="s">
        <v>116</v>
      </c>
      <c r="B19" s="11"/>
      <c r="C19" s="11"/>
      <c r="D19" s="11"/>
      <c r="E19" s="16" t="s">
        <v>117</v>
      </c>
      <c r="F19" s="11"/>
      <c r="G19" s="11"/>
      <c r="H19" s="57"/>
      <c r="I19" s="22"/>
      <c r="J19" s="48">
        <f>J7</f>
        <v>11520</v>
      </c>
    </row>
    <row r="20" spans="1:10" x14ac:dyDescent="0.3">
      <c r="A20" s="5" t="s">
        <v>116</v>
      </c>
      <c r="B20" s="5"/>
      <c r="C20" s="5"/>
      <c r="D20" s="5"/>
      <c r="E20" s="17" t="s">
        <v>118</v>
      </c>
      <c r="F20" s="5"/>
      <c r="G20" s="5"/>
      <c r="H20" s="62"/>
      <c r="I20" s="23"/>
      <c r="J20" s="51">
        <f>J19*0.2</f>
        <v>2304</v>
      </c>
    </row>
    <row r="21" spans="1:10" s="4" customFormat="1" ht="12.75" x14ac:dyDescent="0.3">
      <c r="A21" s="11" t="s">
        <v>116</v>
      </c>
      <c r="B21" s="11"/>
      <c r="C21" s="11"/>
      <c r="D21" s="11"/>
      <c r="E21" s="16" t="s">
        <v>119</v>
      </c>
      <c r="F21" s="11"/>
      <c r="G21" s="11"/>
      <c r="H21" s="57"/>
      <c r="I21" s="22"/>
      <c r="J21" s="48">
        <f>J19+J20</f>
        <v>13824</v>
      </c>
    </row>
    <row r="22" spans="1:10" s="6" customFormat="1" x14ac:dyDescent="0.3">
      <c r="A22" s="7"/>
      <c r="B22" s="7"/>
      <c r="C22" s="7"/>
      <c r="D22" s="7"/>
      <c r="E22" s="14"/>
      <c r="F22" s="7"/>
      <c r="G22" s="7"/>
      <c r="H22" s="63"/>
      <c r="I22" s="7"/>
      <c r="J22" s="52"/>
    </row>
    <row r="23" spans="1:10" s="75" customFormat="1" ht="12.75" x14ac:dyDescent="0.3">
      <c r="A23" s="70">
        <v>4</v>
      </c>
      <c r="B23" s="70"/>
      <c r="C23" s="70"/>
      <c r="D23" s="70"/>
      <c r="E23" s="71" t="s">
        <v>120</v>
      </c>
      <c r="F23" s="70"/>
      <c r="G23" s="70"/>
      <c r="H23" s="72"/>
      <c r="I23" s="73"/>
      <c r="J23" s="74">
        <f>J24</f>
        <v>0</v>
      </c>
    </row>
    <row r="24" spans="1:10" x14ac:dyDescent="0.3">
      <c r="A24" s="2">
        <v>4</v>
      </c>
      <c r="B24" s="2">
        <v>1</v>
      </c>
      <c r="C24" s="2"/>
      <c r="D24" s="2"/>
      <c r="E24" s="13"/>
      <c r="F24" s="2"/>
      <c r="G24" s="2"/>
      <c r="H24" s="56"/>
      <c r="I24" s="37"/>
      <c r="J24" s="47">
        <f>I24*G24</f>
        <v>0</v>
      </c>
    </row>
    <row r="25" spans="1:10" x14ac:dyDescent="0.3">
      <c r="A25" s="2"/>
      <c r="B25" s="2"/>
      <c r="C25" s="2"/>
      <c r="D25" s="2"/>
      <c r="E25" s="13"/>
      <c r="F25" s="2"/>
      <c r="G25" s="2"/>
      <c r="H25" s="56"/>
      <c r="I25" s="37"/>
      <c r="J25" s="47"/>
    </row>
    <row r="26" spans="1:10" s="81" customFormat="1" ht="12.75" x14ac:dyDescent="0.3">
      <c r="A26" s="76" t="s">
        <v>116</v>
      </c>
      <c r="B26" s="76"/>
      <c r="C26" s="76"/>
      <c r="D26" s="76"/>
      <c r="E26" s="77" t="s">
        <v>121</v>
      </c>
      <c r="F26" s="76"/>
      <c r="G26" s="76"/>
      <c r="H26" s="78"/>
      <c r="I26" s="79"/>
      <c r="J26" s="80">
        <f>J19+J23</f>
        <v>11520</v>
      </c>
    </row>
    <row r="27" spans="1:10" x14ac:dyDescent="0.3">
      <c r="A27" s="5" t="s">
        <v>116</v>
      </c>
      <c r="B27" s="5"/>
      <c r="C27" s="5"/>
      <c r="D27" s="5"/>
      <c r="E27" s="17" t="s">
        <v>118</v>
      </c>
      <c r="F27" s="5"/>
      <c r="G27" s="5"/>
      <c r="H27" s="62"/>
      <c r="I27" s="23"/>
      <c r="J27" s="51">
        <f>J26*0.2</f>
        <v>2304</v>
      </c>
    </row>
    <row r="28" spans="1:10" s="75" customFormat="1" ht="12.75" x14ac:dyDescent="0.3">
      <c r="A28" s="76" t="s">
        <v>116</v>
      </c>
      <c r="B28" s="76"/>
      <c r="C28" s="76"/>
      <c r="D28" s="76"/>
      <c r="E28" s="77" t="s">
        <v>122</v>
      </c>
      <c r="F28" s="76"/>
      <c r="G28" s="76"/>
      <c r="H28" s="78"/>
      <c r="I28" s="79"/>
      <c r="J28" s="80">
        <f>J26+J27</f>
        <v>13824</v>
      </c>
    </row>
    <row r="29" spans="1:10" x14ac:dyDescent="0.3">
      <c r="A29" s="2"/>
      <c r="B29" s="2"/>
      <c r="C29" s="2"/>
      <c r="D29" s="2"/>
      <c r="E29" s="13"/>
      <c r="F29" s="2"/>
      <c r="G29" s="2"/>
      <c r="H29" s="56"/>
      <c r="I29" s="37"/>
      <c r="J29" s="47"/>
    </row>
    <row r="30" spans="1:10" s="4" customFormat="1" x14ac:dyDescent="0.3">
      <c r="A30" s="109" t="s">
        <v>123</v>
      </c>
      <c r="B30" s="109"/>
      <c r="C30" s="109"/>
      <c r="D30" s="109"/>
      <c r="E30" s="18"/>
      <c r="F30" s="12"/>
      <c r="G30" s="12"/>
      <c r="H30" s="64"/>
      <c r="I30" s="24"/>
      <c r="J30" s="53"/>
    </row>
    <row r="31" spans="1:10" s="4" customFormat="1" x14ac:dyDescent="0.3">
      <c r="A31" s="2"/>
      <c r="B31" s="2"/>
      <c r="C31" s="2"/>
      <c r="D31" s="2"/>
      <c r="E31" s="13"/>
      <c r="F31" s="2"/>
      <c r="G31" s="2"/>
      <c r="H31" s="56"/>
      <c r="I31" s="21"/>
      <c r="J31" s="47"/>
    </row>
  </sheetData>
  <mergeCells count="4">
    <mergeCell ref="A1:D3"/>
    <mergeCell ref="G1:I1"/>
    <mergeCell ref="A5:D5"/>
    <mergeCell ref="A30:D30"/>
  </mergeCells>
  <printOptions horizontalCentered="1"/>
  <pageMargins left="0.23622047244094491" right="0.23622047244094491" top="0.35433070866141736" bottom="0.51181102362204722" header="0.31496062992125984" footer="0.31496062992125984"/>
  <pageSetup paperSize="9" scale="79" fitToHeight="0" orientation="portrait" horizontalDpi="300" verticalDpi="300" r:id="rId1"/>
  <headerFooter>
    <oddFooter>&amp;L&amp;8&amp;F&amp;R&amp;8&amp;P / &amp;N</oddFooter>
  </headerFooter>
  <rowBreaks count="1" manualBreakCount="1">
    <brk id="19" min="1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view="pageBreakPreview" zoomScaleNormal="100" zoomScaleSheetLayoutView="100" workbookViewId="0">
      <selection activeCell="E11" sqref="E11"/>
    </sheetView>
  </sheetViews>
  <sheetFormatPr baseColWidth="10" defaultColWidth="9" defaultRowHeight="13.5" x14ac:dyDescent="0.3"/>
  <cols>
    <col min="1" max="3" width="2.125" style="7" customWidth="1"/>
    <col min="4" max="4" width="2.625" style="7" customWidth="1"/>
    <col min="5" max="5" width="65.375" style="14" customWidth="1"/>
    <col min="6" max="6" width="6.125" style="7" customWidth="1"/>
    <col min="7" max="7" width="7.375" style="7" customWidth="1"/>
    <col min="8" max="8" width="7.5" style="63" customWidth="1"/>
    <col min="9" max="9" width="10.125" style="7" bestFit="1" customWidth="1"/>
    <col min="10" max="10" width="10" style="52" bestFit="1" customWidth="1"/>
    <col min="11" max="11" width="9" style="1"/>
    <col min="12" max="12" width="11.625" style="1" customWidth="1"/>
    <col min="13" max="16384" width="9" style="1"/>
  </cols>
  <sheetData>
    <row r="1" spans="1:10" ht="14.25" customHeight="1" x14ac:dyDescent="0.3">
      <c r="A1" s="106"/>
      <c r="B1" s="106"/>
      <c r="C1" s="106"/>
      <c r="D1" s="106"/>
      <c r="E1" s="15" t="s">
        <v>0</v>
      </c>
      <c r="F1" s="8"/>
      <c r="G1" s="107"/>
      <c r="H1" s="107"/>
      <c r="I1" s="107"/>
      <c r="J1" s="46"/>
    </row>
    <row r="2" spans="1:10" ht="14.25" customHeight="1" x14ac:dyDescent="0.3">
      <c r="A2" s="106"/>
      <c r="B2" s="106"/>
      <c r="C2" s="106"/>
      <c r="D2" s="106"/>
      <c r="E2" s="15" t="s">
        <v>1</v>
      </c>
      <c r="F2" s="9"/>
      <c r="G2" s="9"/>
      <c r="H2" s="54" t="s">
        <v>2</v>
      </c>
      <c r="I2" s="9" t="s">
        <v>3</v>
      </c>
      <c r="J2" s="46"/>
    </row>
    <row r="3" spans="1:10" x14ac:dyDescent="0.3">
      <c r="A3" s="106"/>
      <c r="B3" s="106"/>
      <c r="C3" s="106"/>
      <c r="D3" s="106"/>
      <c r="E3" s="15" t="s">
        <v>153</v>
      </c>
      <c r="F3" s="10"/>
      <c r="G3" s="10"/>
      <c r="H3" s="55"/>
      <c r="I3" s="19"/>
      <c r="J3" s="46"/>
    </row>
    <row r="4" spans="1:10" x14ac:dyDescent="0.3">
      <c r="A4" s="2"/>
      <c r="B4" s="2"/>
      <c r="C4" s="2"/>
      <c r="D4" s="2"/>
      <c r="E4" s="13"/>
      <c r="F4" s="2"/>
      <c r="G4" s="2"/>
      <c r="H4" s="56"/>
      <c r="I4" s="2"/>
      <c r="J4" s="47"/>
    </row>
    <row r="5" spans="1:10" s="3" customFormat="1" ht="12.75" customHeight="1" x14ac:dyDescent="0.3">
      <c r="A5" s="108" t="s">
        <v>6</v>
      </c>
      <c r="B5" s="108"/>
      <c r="C5" s="108"/>
      <c r="D5" s="108"/>
      <c r="E5" s="16" t="s">
        <v>7</v>
      </c>
      <c r="F5" s="11" t="s">
        <v>8</v>
      </c>
      <c r="G5" s="11" t="s">
        <v>9</v>
      </c>
      <c r="H5" s="57" t="s">
        <v>10</v>
      </c>
      <c r="I5" s="11" t="s">
        <v>11</v>
      </c>
      <c r="J5" s="48" t="s">
        <v>12</v>
      </c>
    </row>
    <row r="6" spans="1:10" x14ac:dyDescent="0.3">
      <c r="A6" s="2"/>
      <c r="B6" s="2"/>
      <c r="C6" s="2"/>
      <c r="D6" s="2"/>
      <c r="E6" s="13"/>
      <c r="F6" s="2"/>
      <c r="G6" s="2"/>
      <c r="H6" s="56"/>
      <c r="I6" s="20"/>
      <c r="J6" s="47"/>
    </row>
    <row r="7" spans="1:10" s="4" customFormat="1" ht="12.75" x14ac:dyDescent="0.3">
      <c r="A7" s="25">
        <v>3</v>
      </c>
      <c r="B7" s="25"/>
      <c r="C7" s="25"/>
      <c r="D7" s="25"/>
      <c r="E7" s="26" t="s">
        <v>13</v>
      </c>
      <c r="F7" s="25"/>
      <c r="G7" s="25"/>
      <c r="H7" s="58"/>
      <c r="I7" s="27"/>
      <c r="J7" s="44">
        <f>J8+J24+J38+J57+J66+J77+J102+J113+J121</f>
        <v>272598</v>
      </c>
    </row>
    <row r="8" spans="1:10" s="31" customFormat="1" ht="12.75" x14ac:dyDescent="0.3">
      <c r="A8" s="33">
        <v>3</v>
      </c>
      <c r="B8" s="33">
        <v>1</v>
      </c>
      <c r="C8" s="33"/>
      <c r="D8" s="33"/>
      <c r="E8" s="34" t="s">
        <v>154</v>
      </c>
      <c r="F8" s="33"/>
      <c r="G8" s="33"/>
      <c r="H8" s="59"/>
      <c r="I8" s="35"/>
      <c r="J8" s="49">
        <f>SUM(J9:J18)</f>
        <v>59539</v>
      </c>
    </row>
    <row r="9" spans="1:10" x14ac:dyDescent="0.3">
      <c r="A9" s="2">
        <v>3</v>
      </c>
      <c r="B9" s="2">
        <v>1</v>
      </c>
      <c r="C9" s="2">
        <v>1</v>
      </c>
      <c r="E9" s="13" t="s">
        <v>155</v>
      </c>
      <c r="F9" s="2" t="s">
        <v>19</v>
      </c>
      <c r="G9" s="2">
        <v>11</v>
      </c>
      <c r="H9" s="56"/>
      <c r="I9" s="37">
        <v>350</v>
      </c>
      <c r="J9" s="47">
        <f t="shared" ref="J9:J22" si="0">I9*G9</f>
        <v>3850</v>
      </c>
    </row>
    <row r="10" spans="1:10" ht="40.5" x14ac:dyDescent="0.3">
      <c r="A10" s="2">
        <v>3</v>
      </c>
      <c r="B10" s="2">
        <v>1</v>
      </c>
      <c r="C10" s="2">
        <v>2</v>
      </c>
      <c r="E10" s="13" t="s">
        <v>156</v>
      </c>
      <c r="F10" s="2" t="s">
        <v>16</v>
      </c>
      <c r="G10" s="2">
        <v>376</v>
      </c>
      <c r="H10" s="56"/>
      <c r="I10" s="37">
        <v>50</v>
      </c>
      <c r="J10" s="47">
        <f>I10*G10</f>
        <v>18800</v>
      </c>
    </row>
    <row r="11" spans="1:10" x14ac:dyDescent="0.3">
      <c r="C11" s="2"/>
      <c r="E11" s="82" t="s">
        <v>157</v>
      </c>
      <c r="F11" s="2"/>
      <c r="G11" s="2"/>
      <c r="H11" s="56"/>
      <c r="I11" s="37"/>
      <c r="J11" s="47"/>
    </row>
    <row r="12" spans="1:10" ht="27" x14ac:dyDescent="0.3">
      <c r="A12" s="2">
        <v>3</v>
      </c>
      <c r="B12" s="2">
        <v>1</v>
      </c>
      <c r="C12" s="2">
        <v>3</v>
      </c>
      <c r="E12" s="13" t="s">
        <v>158</v>
      </c>
      <c r="F12" s="2" t="s">
        <v>19</v>
      </c>
      <c r="G12" s="2">
        <v>77</v>
      </c>
      <c r="H12" s="56"/>
      <c r="I12" s="37">
        <v>30</v>
      </c>
      <c r="J12" s="47">
        <f t="shared" si="0"/>
        <v>2310</v>
      </c>
    </row>
    <row r="13" spans="1:10" x14ac:dyDescent="0.3">
      <c r="A13" s="2">
        <v>3</v>
      </c>
      <c r="B13" s="2">
        <v>1</v>
      </c>
      <c r="C13" s="2">
        <v>4</v>
      </c>
      <c r="E13" s="13" t="s">
        <v>159</v>
      </c>
      <c r="F13" s="2" t="s">
        <v>92</v>
      </c>
      <c r="G13" s="2">
        <v>1</v>
      </c>
      <c r="H13" s="56"/>
      <c r="I13" s="37">
        <v>2000</v>
      </c>
      <c r="J13" s="47">
        <f t="shared" si="0"/>
        <v>2000</v>
      </c>
    </row>
    <row r="14" spans="1:10" x14ac:dyDescent="0.3">
      <c r="A14" s="2">
        <v>3</v>
      </c>
      <c r="B14" s="2">
        <v>1</v>
      </c>
      <c r="C14" s="2">
        <v>5</v>
      </c>
      <c r="E14" s="13" t="s">
        <v>160</v>
      </c>
      <c r="F14" s="2" t="s">
        <v>92</v>
      </c>
      <c r="G14" s="2">
        <v>1</v>
      </c>
      <c r="H14" s="56"/>
      <c r="I14" s="37">
        <v>4500</v>
      </c>
      <c r="J14" s="47">
        <f t="shared" si="0"/>
        <v>4500</v>
      </c>
    </row>
    <row r="15" spans="1:10" ht="27" x14ac:dyDescent="0.3">
      <c r="A15" s="2">
        <v>3</v>
      </c>
      <c r="B15" s="2">
        <v>1</v>
      </c>
      <c r="C15" s="2">
        <v>6</v>
      </c>
      <c r="E15" s="13" t="s">
        <v>161</v>
      </c>
      <c r="F15" s="2" t="s">
        <v>16</v>
      </c>
      <c r="G15" s="2">
        <v>376</v>
      </c>
      <c r="H15" s="56"/>
      <c r="I15" s="37">
        <v>33</v>
      </c>
      <c r="J15" s="47">
        <f t="shared" si="0"/>
        <v>12408</v>
      </c>
    </row>
    <row r="16" spans="1:10" ht="27" x14ac:dyDescent="0.3">
      <c r="A16" s="2">
        <v>3</v>
      </c>
      <c r="B16" s="2">
        <v>1</v>
      </c>
      <c r="C16" s="2">
        <v>7</v>
      </c>
      <c r="E16" s="13" t="s">
        <v>162</v>
      </c>
      <c r="F16" s="2" t="s">
        <v>16</v>
      </c>
      <c r="G16" s="2">
        <v>376</v>
      </c>
      <c r="H16" s="56"/>
      <c r="I16" s="37">
        <v>34</v>
      </c>
      <c r="J16" s="47">
        <f t="shared" si="0"/>
        <v>12784</v>
      </c>
    </row>
    <row r="17" spans="1:10" x14ac:dyDescent="0.3">
      <c r="A17" s="2">
        <v>3</v>
      </c>
      <c r="B17" s="2">
        <v>1</v>
      </c>
      <c r="C17" s="2">
        <v>8</v>
      </c>
      <c r="E17" s="13" t="s">
        <v>163</v>
      </c>
      <c r="F17" s="2" t="s">
        <v>19</v>
      </c>
      <c r="G17" s="2">
        <v>77</v>
      </c>
      <c r="H17" s="56"/>
      <c r="I17" s="37">
        <v>31</v>
      </c>
      <c r="J17" s="47">
        <f t="shared" si="0"/>
        <v>2387</v>
      </c>
    </row>
    <row r="18" spans="1:10" x14ac:dyDescent="0.3">
      <c r="A18" s="2">
        <v>3</v>
      </c>
      <c r="B18" s="2">
        <v>1</v>
      </c>
      <c r="C18" s="2">
        <v>9</v>
      </c>
      <c r="E18" s="13" t="s">
        <v>164</v>
      </c>
      <c r="F18" s="2" t="s">
        <v>92</v>
      </c>
      <c r="G18" s="2">
        <v>5</v>
      </c>
      <c r="H18" s="56"/>
      <c r="I18" s="37">
        <v>100</v>
      </c>
      <c r="J18" s="47">
        <f t="shared" si="0"/>
        <v>500</v>
      </c>
    </row>
    <row r="19" spans="1:10" x14ac:dyDescent="0.3">
      <c r="A19" s="2">
        <v>3</v>
      </c>
      <c r="B19" s="2">
        <v>1</v>
      </c>
      <c r="C19" s="2">
        <v>10</v>
      </c>
      <c r="E19" s="13" t="s">
        <v>165</v>
      </c>
      <c r="F19" s="2" t="s">
        <v>19</v>
      </c>
      <c r="G19" s="2">
        <v>77</v>
      </c>
      <c r="H19" s="56"/>
      <c r="I19" s="37">
        <v>30</v>
      </c>
      <c r="J19" s="47">
        <f t="shared" si="0"/>
        <v>2310</v>
      </c>
    </row>
    <row r="20" spans="1:10" x14ac:dyDescent="0.3">
      <c r="A20" s="1"/>
      <c r="B20" s="1"/>
      <c r="C20" s="1"/>
      <c r="E20" s="82" t="s">
        <v>166</v>
      </c>
      <c r="F20" s="2"/>
      <c r="G20" s="2"/>
      <c r="H20" s="56"/>
      <c r="I20" s="37"/>
      <c r="J20" s="47"/>
    </row>
    <row r="21" spans="1:10" ht="27" x14ac:dyDescent="0.3">
      <c r="A21" s="2">
        <v>3</v>
      </c>
      <c r="B21" s="2">
        <v>1</v>
      </c>
      <c r="C21" s="2">
        <v>11</v>
      </c>
      <c r="E21" s="13" t="s">
        <v>167</v>
      </c>
      <c r="F21" s="2" t="s">
        <v>16</v>
      </c>
      <c r="G21" s="2">
        <v>5</v>
      </c>
      <c r="H21" s="56"/>
      <c r="I21" s="37">
        <v>100</v>
      </c>
      <c r="J21" s="47">
        <f t="shared" si="0"/>
        <v>500</v>
      </c>
    </row>
    <row r="22" spans="1:10" x14ac:dyDescent="0.3">
      <c r="A22" s="2">
        <v>3</v>
      </c>
      <c r="B22" s="2">
        <v>1</v>
      </c>
      <c r="C22" s="2">
        <v>12</v>
      </c>
      <c r="E22" s="13" t="s">
        <v>168</v>
      </c>
      <c r="F22" s="2" t="s">
        <v>16</v>
      </c>
      <c r="G22" s="2">
        <v>77</v>
      </c>
      <c r="H22" s="56"/>
      <c r="I22" s="37">
        <v>30</v>
      </c>
      <c r="J22" s="47">
        <f t="shared" si="0"/>
        <v>2310</v>
      </c>
    </row>
    <row r="23" spans="1:10" x14ac:dyDescent="0.3">
      <c r="A23" s="2"/>
      <c r="B23" s="2"/>
      <c r="C23" s="2"/>
      <c r="D23" s="36"/>
      <c r="E23" s="82"/>
      <c r="F23" s="2"/>
      <c r="G23" s="2"/>
      <c r="H23" s="56"/>
      <c r="I23" s="37"/>
      <c r="J23" s="47"/>
    </row>
    <row r="24" spans="1:10" s="31" customFormat="1" ht="13.5" customHeight="1" x14ac:dyDescent="0.3">
      <c r="A24" s="28">
        <v>3</v>
      </c>
      <c r="B24" s="28">
        <v>2</v>
      </c>
      <c r="C24" s="28"/>
      <c r="D24" s="28"/>
      <c r="E24" s="29" t="s">
        <v>169</v>
      </c>
      <c r="F24" s="28"/>
      <c r="G24" s="28"/>
      <c r="H24" s="60"/>
      <c r="I24" s="30"/>
      <c r="J24" s="45">
        <f>SUM(J25:J30)</f>
        <v>131927</v>
      </c>
    </row>
    <row r="25" spans="1:10" s="43" customFormat="1" x14ac:dyDescent="0.3">
      <c r="A25" s="36">
        <v>3</v>
      </c>
      <c r="B25" s="36">
        <v>2</v>
      </c>
      <c r="C25" s="36">
        <v>1</v>
      </c>
      <c r="D25" s="36"/>
      <c r="E25" s="42" t="s">
        <v>170</v>
      </c>
      <c r="F25" s="2" t="s">
        <v>92</v>
      </c>
      <c r="G25" s="2">
        <v>1</v>
      </c>
      <c r="H25" s="56"/>
      <c r="I25" s="37">
        <v>2000</v>
      </c>
      <c r="J25" s="47">
        <f>I25*G25</f>
        <v>2000</v>
      </c>
    </row>
    <row r="26" spans="1:10" s="43" customFormat="1" ht="27" x14ac:dyDescent="0.3">
      <c r="A26" s="36">
        <v>3</v>
      </c>
      <c r="B26" s="36">
        <v>2</v>
      </c>
      <c r="C26" s="36">
        <v>2</v>
      </c>
      <c r="D26" s="36"/>
      <c r="E26" s="42" t="s">
        <v>171</v>
      </c>
      <c r="F26" s="2" t="s">
        <v>16</v>
      </c>
      <c r="G26" s="2">
        <v>1369</v>
      </c>
      <c r="H26" s="56"/>
      <c r="I26" s="37">
        <v>50</v>
      </c>
      <c r="J26" s="47">
        <f t="shared" ref="J26:J28" si="1">I26*G26</f>
        <v>68450</v>
      </c>
    </row>
    <row r="27" spans="1:10" s="43" customFormat="1" ht="38.25" x14ac:dyDescent="0.3">
      <c r="D27" s="36"/>
      <c r="E27" s="83" t="s">
        <v>172</v>
      </c>
      <c r="F27" s="2"/>
      <c r="G27" s="2"/>
      <c r="H27" s="56"/>
      <c r="I27" s="37"/>
      <c r="J27" s="47"/>
    </row>
    <row r="28" spans="1:10" s="43" customFormat="1" ht="13.5" customHeight="1" x14ac:dyDescent="0.3">
      <c r="A28" s="36">
        <v>3</v>
      </c>
      <c r="B28" s="36">
        <v>2</v>
      </c>
      <c r="C28" s="36">
        <v>3</v>
      </c>
      <c r="D28" s="36"/>
      <c r="E28" s="42" t="s">
        <v>173</v>
      </c>
      <c r="F28" s="2" t="s">
        <v>92</v>
      </c>
      <c r="G28" s="2">
        <v>1</v>
      </c>
      <c r="H28" s="56"/>
      <c r="I28" s="37">
        <v>7300</v>
      </c>
      <c r="J28" s="47">
        <f t="shared" si="1"/>
        <v>7300</v>
      </c>
    </row>
    <row r="29" spans="1:10" s="43" customFormat="1" x14ac:dyDescent="0.3">
      <c r="A29" s="36">
        <v>3</v>
      </c>
      <c r="B29" s="36">
        <v>2</v>
      </c>
      <c r="C29" s="36">
        <v>4</v>
      </c>
      <c r="D29" s="36"/>
      <c r="E29" s="83" t="s">
        <v>174</v>
      </c>
      <c r="F29" s="2" t="s">
        <v>92</v>
      </c>
      <c r="G29" s="56">
        <v>1</v>
      </c>
      <c r="H29" s="69"/>
      <c r="I29" s="37">
        <v>9000</v>
      </c>
      <c r="J29" s="47">
        <f>I29*G29</f>
        <v>9000</v>
      </c>
    </row>
    <row r="30" spans="1:10" s="43" customFormat="1" ht="25.5" x14ac:dyDescent="0.3">
      <c r="A30" s="36">
        <v>3</v>
      </c>
      <c r="B30" s="36">
        <v>2</v>
      </c>
      <c r="C30" s="36">
        <v>5</v>
      </c>
      <c r="D30" s="36"/>
      <c r="E30" s="83" t="s">
        <v>175</v>
      </c>
      <c r="F30" s="2" t="s">
        <v>16</v>
      </c>
      <c r="G30" s="56">
        <v>1369</v>
      </c>
      <c r="H30" s="69"/>
      <c r="I30" s="37">
        <v>33</v>
      </c>
      <c r="J30" s="47">
        <f>I30*G30</f>
        <v>45177</v>
      </c>
    </row>
    <row r="31" spans="1:10" s="43" customFormat="1" x14ac:dyDescent="0.3">
      <c r="A31" s="36">
        <v>3</v>
      </c>
      <c r="B31" s="36">
        <v>2</v>
      </c>
      <c r="C31" s="36">
        <v>6</v>
      </c>
      <c r="D31" s="36"/>
      <c r="E31" s="42" t="s">
        <v>176</v>
      </c>
      <c r="F31" s="2" t="s">
        <v>16</v>
      </c>
      <c r="G31" s="56">
        <v>1369</v>
      </c>
      <c r="H31" s="69"/>
      <c r="I31" s="37">
        <v>34</v>
      </c>
      <c r="J31" s="47">
        <f>I31*G31</f>
        <v>46546</v>
      </c>
    </row>
    <row r="32" spans="1:10" s="43" customFormat="1" ht="27" x14ac:dyDescent="0.3">
      <c r="A32" s="36">
        <v>3</v>
      </c>
      <c r="B32" s="36">
        <v>2</v>
      </c>
      <c r="C32" s="36">
        <v>7</v>
      </c>
      <c r="D32" s="36"/>
      <c r="E32" s="42" t="s">
        <v>177</v>
      </c>
      <c r="F32" s="2" t="s">
        <v>19</v>
      </c>
      <c r="G32" s="56">
        <v>66</v>
      </c>
      <c r="H32" s="69"/>
      <c r="I32" s="37">
        <v>31</v>
      </c>
      <c r="J32" s="47">
        <f t="shared" ref="J32:J36" si="2">I32*G32</f>
        <v>2046</v>
      </c>
    </row>
    <row r="33" spans="1:10" s="43" customFormat="1" ht="27" x14ac:dyDescent="0.3">
      <c r="A33" s="36">
        <v>3</v>
      </c>
      <c r="B33" s="36">
        <v>2</v>
      </c>
      <c r="C33" s="36">
        <v>8</v>
      </c>
      <c r="D33" s="36"/>
      <c r="E33" s="42" t="s">
        <v>178</v>
      </c>
      <c r="F33" s="2" t="s">
        <v>19</v>
      </c>
      <c r="G33" s="56">
        <v>115</v>
      </c>
      <c r="H33" s="69"/>
      <c r="I33" s="37">
        <v>45</v>
      </c>
      <c r="J33" s="47">
        <f t="shared" si="2"/>
        <v>5175</v>
      </c>
    </row>
    <row r="34" spans="1:10" s="43" customFormat="1" x14ac:dyDescent="0.3">
      <c r="A34" s="36">
        <v>3</v>
      </c>
      <c r="B34" s="36">
        <v>2</v>
      </c>
      <c r="C34" s="36">
        <v>9</v>
      </c>
      <c r="D34" s="36"/>
      <c r="E34" s="42" t="s">
        <v>179</v>
      </c>
      <c r="F34" s="2" t="s">
        <v>19</v>
      </c>
      <c r="G34" s="56">
        <v>66</v>
      </c>
      <c r="H34" s="69"/>
      <c r="I34" s="37">
        <v>30</v>
      </c>
      <c r="J34" s="47">
        <f t="shared" si="2"/>
        <v>1980</v>
      </c>
    </row>
    <row r="35" spans="1:10" s="43" customFormat="1" x14ac:dyDescent="0.3">
      <c r="A35" s="36">
        <v>3</v>
      </c>
      <c r="B35" s="36">
        <v>2</v>
      </c>
      <c r="C35" s="36">
        <v>10</v>
      </c>
      <c r="D35" s="36"/>
      <c r="E35" s="42" t="s">
        <v>180</v>
      </c>
      <c r="F35" s="2" t="s">
        <v>92</v>
      </c>
      <c r="G35" s="56">
        <v>4</v>
      </c>
      <c r="H35" s="69"/>
      <c r="I35" s="37">
        <v>100</v>
      </c>
      <c r="J35" s="47">
        <f t="shared" si="2"/>
        <v>400</v>
      </c>
    </row>
    <row r="36" spans="1:10" s="43" customFormat="1" x14ac:dyDescent="0.3">
      <c r="A36" s="36">
        <v>3</v>
      </c>
      <c r="B36" s="36">
        <v>2</v>
      </c>
      <c r="C36" s="36">
        <v>11</v>
      </c>
      <c r="D36" s="36"/>
      <c r="E36" s="42" t="s">
        <v>181</v>
      </c>
      <c r="F36" s="2" t="s">
        <v>19</v>
      </c>
      <c r="G36" s="56">
        <v>115</v>
      </c>
      <c r="H36" s="69"/>
      <c r="I36" s="37">
        <v>10</v>
      </c>
      <c r="J36" s="47">
        <f t="shared" si="2"/>
        <v>1150</v>
      </c>
    </row>
    <row r="37" spans="1:10" s="43" customFormat="1" x14ac:dyDescent="0.3">
      <c r="A37" s="36"/>
      <c r="B37" s="36"/>
      <c r="C37" s="36"/>
      <c r="D37" s="36"/>
      <c r="E37" s="42"/>
      <c r="F37" s="2"/>
      <c r="G37" s="56"/>
      <c r="H37" s="69"/>
      <c r="I37" s="37"/>
      <c r="J37" s="47"/>
    </row>
    <row r="38" spans="1:10" s="31" customFormat="1" ht="13.5" customHeight="1" x14ac:dyDescent="0.3">
      <c r="A38" s="28">
        <v>3</v>
      </c>
      <c r="B38" s="28">
        <v>3</v>
      </c>
      <c r="C38" s="28"/>
      <c r="D38" s="28"/>
      <c r="E38" s="29" t="s">
        <v>182</v>
      </c>
      <c r="F38" s="28"/>
      <c r="G38" s="28"/>
      <c r="H38" s="60"/>
      <c r="I38" s="30"/>
      <c r="J38" s="45">
        <f>SUM(J39:J44)</f>
        <v>27000</v>
      </c>
    </row>
    <row r="39" spans="1:10" s="43" customFormat="1" ht="25.5" x14ac:dyDescent="0.3">
      <c r="D39" s="36"/>
      <c r="E39" s="83" t="s">
        <v>183</v>
      </c>
      <c r="F39" s="2"/>
      <c r="G39" s="2"/>
      <c r="H39" s="56"/>
      <c r="I39" s="37"/>
      <c r="J39" s="47"/>
    </row>
    <row r="40" spans="1:10" s="43" customFormat="1" x14ac:dyDescent="0.3">
      <c r="A40" s="36">
        <v>3</v>
      </c>
      <c r="B40" s="36">
        <v>3</v>
      </c>
      <c r="C40" s="36">
        <v>1</v>
      </c>
      <c r="D40" s="36"/>
      <c r="E40" s="42" t="s">
        <v>184</v>
      </c>
      <c r="F40" s="2" t="s">
        <v>16</v>
      </c>
      <c r="G40" s="2">
        <v>340</v>
      </c>
      <c r="H40" s="56"/>
      <c r="I40" s="37">
        <v>50</v>
      </c>
      <c r="J40" s="47">
        <f t="shared" ref="J40" si="3">I40*G40</f>
        <v>17000</v>
      </c>
    </row>
    <row r="41" spans="1:10" s="43" customFormat="1" ht="25.5" x14ac:dyDescent="0.3">
      <c r="A41" s="36"/>
      <c r="B41" s="36"/>
      <c r="C41" s="36"/>
      <c r="D41" s="36"/>
      <c r="E41" s="83" t="s">
        <v>185</v>
      </c>
      <c r="F41" s="2"/>
      <c r="G41" s="2"/>
      <c r="H41" s="56"/>
      <c r="I41" s="37"/>
      <c r="J41" s="47"/>
    </row>
    <row r="42" spans="1:10" s="43" customFormat="1" ht="13.5" customHeight="1" x14ac:dyDescent="0.3">
      <c r="A42" s="36">
        <v>3</v>
      </c>
      <c r="B42" s="36">
        <v>3</v>
      </c>
      <c r="C42" s="36">
        <v>2</v>
      </c>
      <c r="D42" s="36"/>
      <c r="E42" s="42" t="s">
        <v>186</v>
      </c>
      <c r="F42" s="2" t="s">
        <v>16</v>
      </c>
      <c r="G42" s="2">
        <v>60</v>
      </c>
      <c r="H42" s="56"/>
      <c r="I42" s="37">
        <v>50</v>
      </c>
      <c r="J42" s="47">
        <f t="shared" ref="J42" si="4">I42*G42</f>
        <v>3000</v>
      </c>
    </row>
    <row r="43" spans="1:10" s="43" customFormat="1" x14ac:dyDescent="0.3">
      <c r="A43" s="36">
        <v>3</v>
      </c>
      <c r="B43" s="36">
        <v>3</v>
      </c>
      <c r="C43" s="36">
        <v>3</v>
      </c>
      <c r="D43" s="36"/>
      <c r="E43" s="83" t="s">
        <v>187</v>
      </c>
      <c r="F43" s="2" t="s">
        <v>92</v>
      </c>
      <c r="G43" s="56">
        <v>1</v>
      </c>
      <c r="H43" s="69"/>
      <c r="I43" s="37">
        <v>2500</v>
      </c>
      <c r="J43" s="47">
        <f>I43*G43</f>
        <v>2500</v>
      </c>
    </row>
    <row r="44" spans="1:10" s="43" customFormat="1" x14ac:dyDescent="0.3">
      <c r="A44" s="36">
        <v>3</v>
      </c>
      <c r="B44" s="36">
        <v>3</v>
      </c>
      <c r="C44" s="36">
        <v>4</v>
      </c>
      <c r="D44" s="36"/>
      <c r="E44" s="83" t="s">
        <v>174</v>
      </c>
      <c r="F44" s="2" t="s">
        <v>92</v>
      </c>
      <c r="G44" s="56">
        <v>1</v>
      </c>
      <c r="H44" s="69"/>
      <c r="I44" s="37">
        <v>4500</v>
      </c>
      <c r="J44" s="47">
        <f>I44*G44</f>
        <v>4500</v>
      </c>
    </row>
    <row r="45" spans="1:10" s="43" customFormat="1" ht="40.5" x14ac:dyDescent="0.3">
      <c r="A45" s="36">
        <v>3</v>
      </c>
      <c r="B45" s="36">
        <v>3</v>
      </c>
      <c r="C45" s="36">
        <v>5</v>
      </c>
      <c r="D45" s="36"/>
      <c r="E45" s="42" t="s">
        <v>188</v>
      </c>
      <c r="F45" s="2" t="s">
        <v>16</v>
      </c>
      <c r="G45" s="56">
        <v>340</v>
      </c>
      <c r="H45" s="69"/>
      <c r="I45" s="37">
        <v>22</v>
      </c>
      <c r="J45" s="47">
        <f>I45*G45</f>
        <v>7480</v>
      </c>
    </row>
    <row r="46" spans="1:10" s="43" customFormat="1" x14ac:dyDescent="0.3">
      <c r="A46" s="36">
        <v>3</v>
      </c>
      <c r="B46" s="36">
        <v>3</v>
      </c>
      <c r="C46" s="36">
        <v>6</v>
      </c>
      <c r="D46" s="36"/>
      <c r="E46" s="42" t="s">
        <v>189</v>
      </c>
      <c r="F46" s="2" t="s">
        <v>16</v>
      </c>
      <c r="G46" s="56">
        <v>340</v>
      </c>
      <c r="H46" s="69"/>
      <c r="I46" s="37">
        <v>31</v>
      </c>
      <c r="J46" s="47">
        <f t="shared" ref="J46:J50" si="5">I46*G46</f>
        <v>10540</v>
      </c>
    </row>
    <row r="47" spans="1:10" s="43" customFormat="1" x14ac:dyDescent="0.3">
      <c r="A47" s="36">
        <v>3</v>
      </c>
      <c r="B47" s="36">
        <v>3</v>
      </c>
      <c r="C47" s="36">
        <v>7</v>
      </c>
      <c r="D47" s="36"/>
      <c r="E47" s="42" t="s">
        <v>190</v>
      </c>
      <c r="F47" s="2" t="s">
        <v>19</v>
      </c>
      <c r="G47" s="56">
        <v>140</v>
      </c>
      <c r="H47" s="69"/>
      <c r="I47" s="37">
        <v>31</v>
      </c>
      <c r="J47" s="47">
        <f t="shared" si="5"/>
        <v>4340</v>
      </c>
    </row>
    <row r="48" spans="1:10" s="43" customFormat="1" x14ac:dyDescent="0.3">
      <c r="A48" s="36">
        <v>3</v>
      </c>
      <c r="B48" s="36">
        <v>3</v>
      </c>
      <c r="C48" s="36">
        <v>8</v>
      </c>
      <c r="D48" s="36"/>
      <c r="E48" s="42" t="s">
        <v>191</v>
      </c>
      <c r="F48" s="2" t="s">
        <v>16</v>
      </c>
      <c r="G48" s="56">
        <v>60</v>
      </c>
      <c r="H48" s="69"/>
      <c r="I48" s="37">
        <v>120</v>
      </c>
      <c r="J48" s="47">
        <f t="shared" si="5"/>
        <v>7200</v>
      </c>
    </row>
    <row r="49" spans="1:10" s="43" customFormat="1" x14ac:dyDescent="0.3">
      <c r="A49" s="36">
        <v>3</v>
      </c>
      <c r="B49" s="36">
        <v>3</v>
      </c>
      <c r="C49" s="36">
        <v>9</v>
      </c>
      <c r="D49" s="36"/>
      <c r="E49" s="42" t="s">
        <v>192</v>
      </c>
      <c r="F49" s="2" t="s">
        <v>16</v>
      </c>
      <c r="G49" s="56">
        <v>220</v>
      </c>
      <c r="H49" s="69"/>
      <c r="I49" s="37">
        <v>16</v>
      </c>
      <c r="J49" s="47">
        <f t="shared" si="5"/>
        <v>3520</v>
      </c>
    </row>
    <row r="50" spans="1:10" s="43" customFormat="1" x14ac:dyDescent="0.3">
      <c r="A50" s="36">
        <v>3</v>
      </c>
      <c r="B50" s="36">
        <v>3</v>
      </c>
      <c r="C50" s="36">
        <v>10</v>
      </c>
      <c r="D50" s="36"/>
      <c r="E50" s="42" t="s">
        <v>193</v>
      </c>
      <c r="F50" s="2" t="s">
        <v>16</v>
      </c>
      <c r="G50" s="56">
        <v>60</v>
      </c>
      <c r="H50" s="69"/>
      <c r="I50" s="37">
        <v>90</v>
      </c>
      <c r="J50" s="47">
        <f t="shared" si="5"/>
        <v>5400</v>
      </c>
    </row>
    <row r="51" spans="1:10" s="43" customFormat="1" x14ac:dyDescent="0.3">
      <c r="A51" s="36"/>
      <c r="B51" s="36"/>
      <c r="C51" s="36"/>
      <c r="D51" s="36"/>
      <c r="E51" s="83" t="s">
        <v>194</v>
      </c>
      <c r="F51" s="2"/>
      <c r="G51" s="56"/>
      <c r="H51" s="69"/>
      <c r="I51" s="37"/>
      <c r="J51" s="47"/>
    </row>
    <row r="52" spans="1:10" s="43" customFormat="1" x14ac:dyDescent="0.3">
      <c r="A52" s="36"/>
      <c r="B52" s="36"/>
      <c r="C52" s="36"/>
      <c r="D52" s="36"/>
      <c r="E52" s="83" t="s">
        <v>195</v>
      </c>
      <c r="F52" s="2"/>
      <c r="G52" s="56"/>
      <c r="H52" s="69"/>
      <c r="I52" s="37"/>
      <c r="J52" s="47"/>
    </row>
    <row r="53" spans="1:10" s="43" customFormat="1" x14ac:dyDescent="0.3">
      <c r="A53" s="36">
        <v>3</v>
      </c>
      <c r="B53" s="36">
        <v>3</v>
      </c>
      <c r="C53" s="36">
        <v>11</v>
      </c>
      <c r="D53" s="36"/>
      <c r="E53" s="42" t="s">
        <v>196</v>
      </c>
      <c r="F53" s="2" t="s">
        <v>19</v>
      </c>
      <c r="G53" s="56">
        <v>140</v>
      </c>
      <c r="H53" s="69"/>
      <c r="I53" s="37">
        <v>30</v>
      </c>
      <c r="J53" s="47">
        <f t="shared" ref="J53:J54" si="6">I53*G53</f>
        <v>4200</v>
      </c>
    </row>
    <row r="54" spans="1:10" s="43" customFormat="1" x14ac:dyDescent="0.3">
      <c r="A54" s="36">
        <v>3</v>
      </c>
      <c r="B54" s="36">
        <v>3</v>
      </c>
      <c r="C54" s="36">
        <v>12</v>
      </c>
      <c r="D54" s="36"/>
      <c r="E54" s="42" t="s">
        <v>197</v>
      </c>
      <c r="F54" s="2" t="s">
        <v>92</v>
      </c>
      <c r="G54" s="56">
        <v>1</v>
      </c>
      <c r="H54" s="69"/>
      <c r="I54" s="37">
        <v>3500</v>
      </c>
      <c r="J54" s="47">
        <f t="shared" si="6"/>
        <v>3500</v>
      </c>
    </row>
    <row r="55" spans="1:10" s="43" customFormat="1" x14ac:dyDescent="0.3">
      <c r="A55" s="36"/>
      <c r="B55" s="36"/>
      <c r="C55" s="36"/>
      <c r="D55" s="36"/>
      <c r="E55" s="83" t="s">
        <v>198</v>
      </c>
      <c r="F55" s="2"/>
      <c r="G55" s="56"/>
      <c r="H55" s="69"/>
      <c r="I55" s="37"/>
      <c r="J55" s="47"/>
    </row>
    <row r="56" spans="1:10" s="43" customFormat="1" x14ac:dyDescent="0.3">
      <c r="A56" s="36"/>
      <c r="B56" s="36"/>
      <c r="C56" s="36"/>
      <c r="D56" s="36"/>
      <c r="E56" s="42"/>
      <c r="F56" s="2"/>
      <c r="G56" s="56"/>
      <c r="H56" s="69"/>
      <c r="I56" s="37"/>
      <c r="J56" s="47"/>
    </row>
    <row r="57" spans="1:10" s="31" customFormat="1" ht="13.5" customHeight="1" x14ac:dyDescent="0.3">
      <c r="A57" s="28">
        <v>3</v>
      </c>
      <c r="B57" s="28">
        <v>4</v>
      </c>
      <c r="C57" s="28"/>
      <c r="D57" s="28"/>
      <c r="E57" s="29" t="s">
        <v>199</v>
      </c>
      <c r="F57" s="28"/>
      <c r="G57" s="28"/>
      <c r="H57" s="60"/>
      <c r="I57" s="30"/>
      <c r="J57" s="45">
        <f>SUM(J58:J62)</f>
        <v>11009</v>
      </c>
    </row>
    <row r="58" spans="1:10" s="43" customFormat="1" x14ac:dyDescent="0.3">
      <c r="A58" s="36">
        <v>3</v>
      </c>
      <c r="B58" s="36">
        <v>4</v>
      </c>
      <c r="C58" s="36">
        <v>1</v>
      </c>
      <c r="D58" s="36"/>
      <c r="E58" s="42" t="s">
        <v>200</v>
      </c>
      <c r="F58" s="2" t="s">
        <v>85</v>
      </c>
      <c r="G58" s="2">
        <v>1</v>
      </c>
      <c r="H58" s="56"/>
      <c r="I58" s="37">
        <v>2000</v>
      </c>
      <c r="J58" s="47">
        <f t="shared" ref="J58" si="7">I58*G58</f>
        <v>2000</v>
      </c>
    </row>
    <row r="59" spans="1:10" s="43" customFormat="1" x14ac:dyDescent="0.3">
      <c r="A59" s="36">
        <v>3</v>
      </c>
      <c r="B59" s="36">
        <v>4</v>
      </c>
      <c r="C59" s="36">
        <v>2</v>
      </c>
      <c r="D59" s="36"/>
      <c r="E59" s="42" t="s">
        <v>201</v>
      </c>
      <c r="F59" s="2" t="s">
        <v>19</v>
      </c>
      <c r="G59" s="2">
        <v>52</v>
      </c>
      <c r="H59" s="56"/>
      <c r="I59" s="37">
        <v>10</v>
      </c>
      <c r="J59" s="47"/>
    </row>
    <row r="60" spans="1:10" s="43" customFormat="1" ht="13.5" customHeight="1" x14ac:dyDescent="0.3">
      <c r="A60" s="36">
        <v>3</v>
      </c>
      <c r="B60" s="36">
        <v>4</v>
      </c>
      <c r="C60" s="36">
        <v>3</v>
      </c>
      <c r="D60" s="36"/>
      <c r="E60" s="42" t="s">
        <v>202</v>
      </c>
      <c r="F60" s="2" t="s">
        <v>16</v>
      </c>
      <c r="G60" s="2">
        <v>77</v>
      </c>
      <c r="H60" s="56"/>
      <c r="I60" s="37">
        <v>50</v>
      </c>
      <c r="J60" s="47">
        <f t="shared" ref="J60" si="8">I60*G60</f>
        <v>3850</v>
      </c>
    </row>
    <row r="61" spans="1:10" s="43" customFormat="1" x14ac:dyDescent="0.3">
      <c r="A61" s="36">
        <v>3</v>
      </c>
      <c r="B61" s="36">
        <v>4</v>
      </c>
      <c r="C61" s="36">
        <v>4</v>
      </c>
      <c r="D61" s="36"/>
      <c r="E61" s="83" t="s">
        <v>203</v>
      </c>
      <c r="F61" s="2" t="s">
        <v>16</v>
      </c>
      <c r="G61" s="56">
        <v>77</v>
      </c>
      <c r="H61" s="69"/>
      <c r="I61" s="37">
        <v>33</v>
      </c>
      <c r="J61" s="47">
        <f>I61*G61</f>
        <v>2541</v>
      </c>
    </row>
    <row r="62" spans="1:10" s="43" customFormat="1" x14ac:dyDescent="0.3">
      <c r="A62" s="36">
        <v>3</v>
      </c>
      <c r="B62" s="36">
        <v>4</v>
      </c>
      <c r="C62" s="36">
        <v>5</v>
      </c>
      <c r="D62" s="36"/>
      <c r="E62" s="83" t="s">
        <v>204</v>
      </c>
      <c r="F62" s="2" t="s">
        <v>16</v>
      </c>
      <c r="G62" s="56">
        <v>77</v>
      </c>
      <c r="H62" s="69"/>
      <c r="I62" s="37">
        <v>34</v>
      </c>
      <c r="J62" s="47">
        <f>I62*G62</f>
        <v>2618</v>
      </c>
    </row>
    <row r="63" spans="1:10" s="43" customFormat="1" x14ac:dyDescent="0.3">
      <c r="A63" s="36">
        <v>3</v>
      </c>
      <c r="B63" s="36">
        <v>4</v>
      </c>
      <c r="C63" s="36">
        <v>6</v>
      </c>
      <c r="D63" s="36"/>
      <c r="E63" s="42" t="s">
        <v>205</v>
      </c>
      <c r="F63" s="2" t="s">
        <v>19</v>
      </c>
      <c r="G63" s="56">
        <v>52</v>
      </c>
      <c r="H63" s="69"/>
      <c r="I63" s="37">
        <v>31</v>
      </c>
      <c r="J63" s="47">
        <f>I63*G63</f>
        <v>1612</v>
      </c>
    </row>
    <row r="64" spans="1:10" s="43" customFormat="1" x14ac:dyDescent="0.3">
      <c r="A64" s="36">
        <v>3</v>
      </c>
      <c r="B64" s="36">
        <v>4</v>
      </c>
      <c r="C64" s="36">
        <v>7</v>
      </c>
      <c r="D64" s="36"/>
      <c r="E64" s="42" t="s">
        <v>206</v>
      </c>
      <c r="F64" s="2" t="s">
        <v>19</v>
      </c>
      <c r="G64" s="56">
        <v>52</v>
      </c>
      <c r="H64" s="69"/>
      <c r="I64" s="37">
        <v>55</v>
      </c>
      <c r="J64" s="47">
        <f t="shared" ref="J64" si="9">I64*G64</f>
        <v>2860</v>
      </c>
    </row>
    <row r="65" spans="1:10" s="43" customFormat="1" x14ac:dyDescent="0.3">
      <c r="A65" s="36"/>
      <c r="B65" s="36"/>
      <c r="C65" s="36"/>
      <c r="D65" s="36"/>
      <c r="E65" s="42"/>
      <c r="F65" s="2"/>
      <c r="G65" s="56"/>
      <c r="H65" s="69"/>
      <c r="I65" s="37"/>
      <c r="J65" s="47"/>
    </row>
    <row r="66" spans="1:10" s="31" customFormat="1" ht="13.5" customHeight="1" x14ac:dyDescent="0.3">
      <c r="A66" s="28">
        <v>3</v>
      </c>
      <c r="B66" s="28">
        <v>5</v>
      </c>
      <c r="C66" s="28"/>
      <c r="D66" s="28"/>
      <c r="E66" s="29" t="s">
        <v>207</v>
      </c>
      <c r="F66" s="28"/>
      <c r="G66" s="28"/>
      <c r="H66" s="60"/>
      <c r="I66" s="30"/>
      <c r="J66" s="45">
        <f>SUM(J67:J71)</f>
        <v>1875</v>
      </c>
    </row>
    <row r="67" spans="1:10" s="43" customFormat="1" x14ac:dyDescent="0.3">
      <c r="A67" s="36">
        <v>3</v>
      </c>
      <c r="B67" s="36">
        <v>5</v>
      </c>
      <c r="C67" s="36">
        <v>1</v>
      </c>
      <c r="D67" s="36"/>
      <c r="E67" s="42" t="s">
        <v>208</v>
      </c>
      <c r="F67" s="2" t="s">
        <v>16</v>
      </c>
      <c r="G67" s="2">
        <v>25</v>
      </c>
      <c r="H67" s="56"/>
      <c r="I67" s="37">
        <v>10</v>
      </c>
      <c r="J67" s="47">
        <f t="shared" ref="J67" si="10">I67*G67</f>
        <v>250</v>
      </c>
    </row>
    <row r="68" spans="1:10" s="43" customFormat="1" x14ac:dyDescent="0.3">
      <c r="A68" s="36">
        <v>3</v>
      </c>
      <c r="B68" s="36">
        <v>5</v>
      </c>
      <c r="C68" s="36">
        <v>2</v>
      </c>
      <c r="D68" s="36"/>
      <c r="E68" s="42" t="s">
        <v>209</v>
      </c>
      <c r="F68" s="2" t="s">
        <v>16</v>
      </c>
      <c r="G68" s="2">
        <v>25</v>
      </c>
      <c r="H68" s="56"/>
      <c r="I68" s="37">
        <v>50</v>
      </c>
      <c r="J68" s="47"/>
    </row>
    <row r="69" spans="1:10" s="43" customFormat="1" ht="13.5" customHeight="1" x14ac:dyDescent="0.3">
      <c r="A69" s="36">
        <v>3</v>
      </c>
      <c r="B69" s="36">
        <v>5</v>
      </c>
      <c r="C69" s="36">
        <v>3</v>
      </c>
      <c r="D69" s="36"/>
      <c r="E69" s="42" t="s">
        <v>210</v>
      </c>
      <c r="F69" s="2" t="s">
        <v>92</v>
      </c>
      <c r="G69" s="2">
        <v>1</v>
      </c>
      <c r="H69" s="56"/>
      <c r="I69" s="37">
        <v>500</v>
      </c>
      <c r="J69" s="47">
        <f t="shared" ref="J69" si="11">I69*G69</f>
        <v>500</v>
      </c>
    </row>
    <row r="70" spans="1:10" s="43" customFormat="1" x14ac:dyDescent="0.3">
      <c r="A70" s="36">
        <v>3</v>
      </c>
      <c r="B70" s="36">
        <v>5</v>
      </c>
      <c r="C70" s="36">
        <v>4</v>
      </c>
      <c r="D70" s="36"/>
      <c r="E70" s="42" t="s">
        <v>211</v>
      </c>
      <c r="F70" s="2" t="s">
        <v>92</v>
      </c>
      <c r="G70" s="56">
        <v>1</v>
      </c>
      <c r="H70" s="69"/>
      <c r="I70" s="37">
        <v>300</v>
      </c>
      <c r="J70" s="47">
        <f>I70*G70</f>
        <v>300</v>
      </c>
    </row>
    <row r="71" spans="1:10" s="43" customFormat="1" x14ac:dyDescent="0.3">
      <c r="A71" s="36">
        <v>3</v>
      </c>
      <c r="B71" s="36">
        <v>5</v>
      </c>
      <c r="C71" s="36">
        <v>5</v>
      </c>
      <c r="D71" s="36"/>
      <c r="E71" s="83" t="s">
        <v>212</v>
      </c>
      <c r="F71" s="2" t="s">
        <v>16</v>
      </c>
      <c r="G71" s="56">
        <v>25</v>
      </c>
      <c r="H71" s="69"/>
      <c r="I71" s="37">
        <v>33</v>
      </c>
      <c r="J71" s="47">
        <f>I71*G71</f>
        <v>825</v>
      </c>
    </row>
    <row r="72" spans="1:10" s="43" customFormat="1" x14ac:dyDescent="0.3">
      <c r="A72" s="36">
        <v>3</v>
      </c>
      <c r="B72" s="36">
        <v>5</v>
      </c>
      <c r="C72" s="36">
        <v>6</v>
      </c>
      <c r="D72" s="36"/>
      <c r="E72" s="42" t="s">
        <v>213</v>
      </c>
      <c r="F72" s="2" t="s">
        <v>16</v>
      </c>
      <c r="G72" s="56">
        <v>25</v>
      </c>
      <c r="H72" s="69"/>
      <c r="I72" s="37">
        <v>31</v>
      </c>
      <c r="J72" s="47">
        <f>I72*G72</f>
        <v>775</v>
      </c>
    </row>
    <row r="73" spans="1:10" s="43" customFormat="1" x14ac:dyDescent="0.3">
      <c r="A73" s="36">
        <v>3</v>
      </c>
      <c r="B73" s="36">
        <v>5</v>
      </c>
      <c r="C73" s="36">
        <v>7</v>
      </c>
      <c r="D73" s="36"/>
      <c r="E73" s="42" t="s">
        <v>214</v>
      </c>
      <c r="F73" s="2" t="s">
        <v>19</v>
      </c>
      <c r="G73" s="56">
        <v>20</v>
      </c>
      <c r="H73" s="69"/>
      <c r="I73" s="37">
        <v>31</v>
      </c>
      <c r="J73" s="47">
        <f t="shared" ref="J73:J75" si="12">I73*G73</f>
        <v>620</v>
      </c>
    </row>
    <row r="74" spans="1:10" s="43" customFormat="1" x14ac:dyDescent="0.3">
      <c r="A74" s="36"/>
      <c r="B74" s="36"/>
      <c r="C74" s="36"/>
      <c r="D74" s="36"/>
      <c r="E74" s="83" t="s">
        <v>215</v>
      </c>
      <c r="F74" s="2"/>
      <c r="G74" s="56"/>
      <c r="H74" s="69"/>
      <c r="I74" s="37"/>
      <c r="J74" s="47"/>
    </row>
    <row r="75" spans="1:10" s="43" customFormat="1" x14ac:dyDescent="0.3">
      <c r="A75" s="36">
        <v>3</v>
      </c>
      <c r="B75" s="36">
        <v>5</v>
      </c>
      <c r="C75" s="36">
        <v>8</v>
      </c>
      <c r="D75" s="36"/>
      <c r="E75" s="42" t="s">
        <v>216</v>
      </c>
      <c r="F75" s="2" t="s">
        <v>16</v>
      </c>
      <c r="G75" s="56">
        <v>25</v>
      </c>
      <c r="H75" s="69"/>
      <c r="I75" s="37">
        <v>10</v>
      </c>
      <c r="J75" s="47">
        <f t="shared" si="12"/>
        <v>250</v>
      </c>
    </row>
    <row r="76" spans="1:10" s="43" customFormat="1" x14ac:dyDescent="0.3">
      <c r="A76" s="36"/>
      <c r="B76" s="36"/>
      <c r="C76" s="36"/>
      <c r="D76" s="36"/>
      <c r="E76" s="42"/>
      <c r="F76" s="2"/>
      <c r="G76" s="56"/>
      <c r="H76" s="69"/>
      <c r="I76" s="37"/>
      <c r="J76" s="47"/>
    </row>
    <row r="77" spans="1:10" s="31" customFormat="1" ht="13.5" customHeight="1" x14ac:dyDescent="0.3">
      <c r="A77" s="28">
        <v>3</v>
      </c>
      <c r="B77" s="28">
        <v>3</v>
      </c>
      <c r="C77" s="28"/>
      <c r="D77" s="28"/>
      <c r="E77" s="29" t="s">
        <v>217</v>
      </c>
      <c r="F77" s="28"/>
      <c r="G77" s="28"/>
      <c r="H77" s="60"/>
      <c r="I77" s="30"/>
      <c r="J77" s="45">
        <f>SUM(J78:J83)</f>
        <v>15250</v>
      </c>
    </row>
    <row r="78" spans="1:10" s="43" customFormat="1" x14ac:dyDescent="0.3">
      <c r="A78" s="36">
        <v>3</v>
      </c>
      <c r="B78" s="36">
        <v>3</v>
      </c>
      <c r="C78" s="36">
        <v>1</v>
      </c>
      <c r="D78" s="36"/>
      <c r="E78" s="42" t="s">
        <v>218</v>
      </c>
      <c r="F78" s="2" t="s">
        <v>19</v>
      </c>
      <c r="G78" s="2">
        <v>182</v>
      </c>
      <c r="H78" s="56"/>
      <c r="I78" s="37">
        <v>10</v>
      </c>
      <c r="J78" s="47">
        <f t="shared" ref="J78" si="13">I78*G78</f>
        <v>1820</v>
      </c>
    </row>
    <row r="79" spans="1:10" s="43" customFormat="1" x14ac:dyDescent="0.3">
      <c r="A79" s="36">
        <v>3</v>
      </c>
      <c r="B79" s="36">
        <v>3</v>
      </c>
      <c r="C79" s="36">
        <v>2</v>
      </c>
      <c r="D79" s="36"/>
      <c r="E79" s="42" t="s">
        <v>219</v>
      </c>
      <c r="F79" s="2"/>
      <c r="G79" s="2"/>
      <c r="H79" s="56"/>
      <c r="I79" s="37"/>
      <c r="J79" s="47"/>
    </row>
    <row r="80" spans="1:10" s="43" customFormat="1" x14ac:dyDescent="0.3">
      <c r="A80" s="36">
        <v>3</v>
      </c>
      <c r="B80" s="36">
        <v>3</v>
      </c>
      <c r="C80" s="36">
        <v>3</v>
      </c>
      <c r="D80" s="36"/>
      <c r="E80" s="83" t="s">
        <v>220</v>
      </c>
      <c r="F80" s="2" t="s">
        <v>19</v>
      </c>
      <c r="G80" s="2">
        <v>182</v>
      </c>
      <c r="H80" s="56"/>
      <c r="I80" s="37">
        <v>10</v>
      </c>
      <c r="J80" s="47">
        <f t="shared" ref="J80:J81" si="14">I80*G80</f>
        <v>1820</v>
      </c>
    </row>
    <row r="81" spans="1:10" s="43" customFormat="1" ht="13.5" customHeight="1" x14ac:dyDescent="0.3">
      <c r="A81" s="36">
        <v>3</v>
      </c>
      <c r="B81" s="36">
        <v>3</v>
      </c>
      <c r="C81" s="36">
        <v>4</v>
      </c>
      <c r="D81" s="36"/>
      <c r="E81" s="42" t="s">
        <v>221</v>
      </c>
      <c r="F81" s="2" t="s">
        <v>16</v>
      </c>
      <c r="G81" s="2">
        <v>65</v>
      </c>
      <c r="H81" s="56"/>
      <c r="I81" s="37">
        <v>80</v>
      </c>
      <c r="J81" s="47">
        <f t="shared" si="14"/>
        <v>5200</v>
      </c>
    </row>
    <row r="82" spans="1:10" s="43" customFormat="1" x14ac:dyDescent="0.3">
      <c r="A82" s="36">
        <v>3</v>
      </c>
      <c r="B82" s="36">
        <v>3</v>
      </c>
      <c r="C82" s="36">
        <v>5</v>
      </c>
      <c r="D82" s="36"/>
      <c r="E82" s="83" t="s">
        <v>222</v>
      </c>
      <c r="F82" s="2" t="s">
        <v>16</v>
      </c>
      <c r="G82" s="56">
        <v>1282</v>
      </c>
      <c r="H82" s="69"/>
      <c r="I82" s="37">
        <v>5</v>
      </c>
      <c r="J82" s="47">
        <f>I82*G82</f>
        <v>6410</v>
      </c>
    </row>
    <row r="83" spans="1:10" s="43" customFormat="1" x14ac:dyDescent="0.3">
      <c r="D83" s="36"/>
      <c r="E83" s="83" t="s">
        <v>223</v>
      </c>
      <c r="F83" s="2"/>
      <c r="G83" s="56"/>
      <c r="H83" s="69"/>
      <c r="I83" s="37"/>
      <c r="J83" s="47"/>
    </row>
    <row r="84" spans="1:10" s="43" customFormat="1" x14ac:dyDescent="0.3">
      <c r="A84" s="36">
        <v>3</v>
      </c>
      <c r="B84" s="36">
        <v>3</v>
      </c>
      <c r="C84" s="36">
        <v>6</v>
      </c>
      <c r="D84" s="36"/>
      <c r="E84" s="42" t="s">
        <v>224</v>
      </c>
      <c r="F84" s="2"/>
      <c r="G84" s="56"/>
      <c r="H84" s="69"/>
      <c r="I84" s="37"/>
      <c r="J84" s="47"/>
    </row>
    <row r="85" spans="1:10" s="43" customFormat="1" x14ac:dyDescent="0.3">
      <c r="A85" s="36">
        <v>3</v>
      </c>
      <c r="B85" s="36">
        <v>3</v>
      </c>
      <c r="C85" s="36">
        <v>7</v>
      </c>
      <c r="D85" s="36"/>
      <c r="E85" s="42" t="s">
        <v>225</v>
      </c>
      <c r="F85" s="2" t="s">
        <v>92</v>
      </c>
      <c r="G85" s="56">
        <v>1</v>
      </c>
      <c r="H85" s="69"/>
      <c r="I85" s="37">
        <v>4000</v>
      </c>
      <c r="J85" s="47">
        <f t="shared" ref="J85:J99" si="15">I85*G85</f>
        <v>4000</v>
      </c>
    </row>
    <row r="86" spans="1:10" s="43" customFormat="1" x14ac:dyDescent="0.3">
      <c r="A86" s="36">
        <v>3</v>
      </c>
      <c r="B86" s="36">
        <v>3</v>
      </c>
      <c r="C86" s="36">
        <v>8</v>
      </c>
      <c r="D86" s="36"/>
      <c r="E86" s="42" t="s">
        <v>226</v>
      </c>
      <c r="F86" s="2" t="s">
        <v>19</v>
      </c>
      <c r="G86" s="56">
        <v>265</v>
      </c>
      <c r="H86" s="69"/>
      <c r="I86" s="37">
        <v>22</v>
      </c>
      <c r="J86" s="47">
        <f t="shared" si="15"/>
        <v>5830</v>
      </c>
    </row>
    <row r="87" spans="1:10" s="43" customFormat="1" x14ac:dyDescent="0.3">
      <c r="A87" s="36">
        <v>3</v>
      </c>
      <c r="B87" s="36">
        <v>3</v>
      </c>
      <c r="C87" s="36">
        <v>9</v>
      </c>
      <c r="D87" s="36"/>
      <c r="E87" s="42" t="s">
        <v>227</v>
      </c>
      <c r="F87" s="2" t="s">
        <v>92</v>
      </c>
      <c r="G87" s="56">
        <v>20</v>
      </c>
      <c r="H87" s="69"/>
      <c r="I87" s="37">
        <v>250</v>
      </c>
      <c r="J87" s="47">
        <f t="shared" si="15"/>
        <v>5000</v>
      </c>
    </row>
    <row r="88" spans="1:10" s="43" customFormat="1" ht="27" x14ac:dyDescent="0.3">
      <c r="A88" s="36">
        <v>3</v>
      </c>
      <c r="B88" s="36">
        <v>3</v>
      </c>
      <c r="C88" s="36">
        <v>10</v>
      </c>
      <c r="D88" s="36"/>
      <c r="E88" s="42" t="s">
        <v>228</v>
      </c>
      <c r="F88" s="2" t="s">
        <v>16</v>
      </c>
      <c r="G88" s="56">
        <v>1282</v>
      </c>
      <c r="H88" s="69"/>
      <c r="I88" s="37">
        <v>33</v>
      </c>
      <c r="J88" s="47">
        <f t="shared" si="15"/>
        <v>42306</v>
      </c>
    </row>
    <row r="89" spans="1:10" s="43" customFormat="1" x14ac:dyDescent="0.3">
      <c r="A89" s="36">
        <v>3</v>
      </c>
      <c r="B89" s="36">
        <v>3</v>
      </c>
      <c r="C89" s="36">
        <v>11</v>
      </c>
      <c r="D89" s="36"/>
      <c r="E89" s="42" t="s">
        <v>229</v>
      </c>
      <c r="F89" s="2" t="s">
        <v>16</v>
      </c>
      <c r="G89" s="56">
        <v>30</v>
      </c>
      <c r="H89" s="69"/>
      <c r="I89" s="37">
        <v>40</v>
      </c>
      <c r="J89" s="47">
        <f t="shared" si="15"/>
        <v>1200</v>
      </c>
    </row>
    <row r="90" spans="1:10" s="43" customFormat="1" x14ac:dyDescent="0.3">
      <c r="A90" s="36">
        <v>3</v>
      </c>
      <c r="B90" s="36">
        <v>3</v>
      </c>
      <c r="C90" s="36">
        <v>12</v>
      </c>
      <c r="D90" s="36"/>
      <c r="E90" s="42" t="s">
        <v>230</v>
      </c>
      <c r="F90" s="2" t="s">
        <v>16</v>
      </c>
      <c r="G90" s="56">
        <v>1282</v>
      </c>
      <c r="H90" s="69"/>
      <c r="I90" s="37">
        <v>31</v>
      </c>
      <c r="J90" s="47">
        <f t="shared" si="15"/>
        <v>39742</v>
      </c>
    </row>
    <row r="91" spans="1:10" s="43" customFormat="1" x14ac:dyDescent="0.3">
      <c r="A91" s="36">
        <v>3</v>
      </c>
      <c r="B91" s="36">
        <v>3</v>
      </c>
      <c r="C91" s="36">
        <v>13</v>
      </c>
      <c r="D91" s="36"/>
      <c r="E91" s="42" t="s">
        <v>231</v>
      </c>
      <c r="F91" s="2" t="s">
        <v>19</v>
      </c>
      <c r="G91" s="56">
        <v>265</v>
      </c>
      <c r="H91" s="69"/>
      <c r="I91" s="37">
        <v>31</v>
      </c>
      <c r="J91" s="47">
        <f t="shared" si="15"/>
        <v>8215</v>
      </c>
    </row>
    <row r="92" spans="1:10" s="43" customFormat="1" x14ac:dyDescent="0.3">
      <c r="A92" s="36">
        <v>3</v>
      </c>
      <c r="B92" s="36">
        <v>3</v>
      </c>
      <c r="C92" s="36">
        <v>14</v>
      </c>
      <c r="D92" s="36"/>
      <c r="E92" s="42" t="s">
        <v>232</v>
      </c>
      <c r="F92" s="2" t="s">
        <v>19</v>
      </c>
      <c r="G92" s="56">
        <v>43</v>
      </c>
      <c r="H92" s="69"/>
      <c r="I92" s="37">
        <v>25</v>
      </c>
      <c r="J92" s="47">
        <f t="shared" si="15"/>
        <v>1075</v>
      </c>
    </row>
    <row r="93" spans="1:10" s="43" customFormat="1" x14ac:dyDescent="0.3">
      <c r="A93" s="36">
        <v>3</v>
      </c>
      <c r="B93" s="36">
        <v>3</v>
      </c>
      <c r="C93" s="36">
        <v>15</v>
      </c>
      <c r="D93" s="36"/>
      <c r="E93" s="42" t="s">
        <v>233</v>
      </c>
      <c r="F93" s="2" t="s">
        <v>92</v>
      </c>
      <c r="G93" s="56">
        <v>12</v>
      </c>
      <c r="H93" s="69"/>
      <c r="I93" s="37">
        <v>200</v>
      </c>
      <c r="J93" s="47">
        <f t="shared" si="15"/>
        <v>2400</v>
      </c>
    </row>
    <row r="94" spans="1:10" s="43" customFormat="1" x14ac:dyDescent="0.3">
      <c r="A94" s="36">
        <v>3</v>
      </c>
      <c r="B94" s="36">
        <v>3</v>
      </c>
      <c r="C94" s="36">
        <v>16</v>
      </c>
      <c r="D94" s="36"/>
      <c r="E94" s="42" t="s">
        <v>234</v>
      </c>
      <c r="F94" s="2" t="s">
        <v>235</v>
      </c>
      <c r="G94" s="56">
        <v>65</v>
      </c>
      <c r="H94" s="69"/>
      <c r="I94" s="37">
        <v>80</v>
      </c>
      <c r="J94" s="47">
        <f t="shared" si="15"/>
        <v>5200</v>
      </c>
    </row>
    <row r="95" spans="1:10" s="43" customFormat="1" x14ac:dyDescent="0.3">
      <c r="A95" s="36">
        <v>3</v>
      </c>
      <c r="B95" s="36">
        <v>3</v>
      </c>
      <c r="C95" s="36">
        <v>17</v>
      </c>
      <c r="D95" s="36"/>
      <c r="E95" s="42" t="s">
        <v>236</v>
      </c>
      <c r="F95" s="2" t="s">
        <v>19</v>
      </c>
      <c r="G95" s="56">
        <v>182</v>
      </c>
      <c r="H95" s="69"/>
      <c r="I95" s="37">
        <v>14</v>
      </c>
      <c r="J95" s="47">
        <f t="shared" si="15"/>
        <v>2548</v>
      </c>
    </row>
    <row r="96" spans="1:10" s="43" customFormat="1" x14ac:dyDescent="0.3">
      <c r="A96" s="36">
        <v>3</v>
      </c>
      <c r="B96" s="36">
        <v>3</v>
      </c>
      <c r="C96" s="36">
        <v>18</v>
      </c>
      <c r="D96" s="36"/>
      <c r="E96" s="42" t="s">
        <v>237</v>
      </c>
      <c r="F96" s="2" t="s">
        <v>92</v>
      </c>
      <c r="G96" s="56">
        <v>1</v>
      </c>
      <c r="H96" s="69"/>
      <c r="I96" s="37">
        <v>4000</v>
      </c>
      <c r="J96" s="47">
        <f t="shared" si="15"/>
        <v>4000</v>
      </c>
    </row>
    <row r="97" spans="1:10" s="43" customFormat="1" x14ac:dyDescent="0.3">
      <c r="A97" s="36"/>
      <c r="B97" s="36"/>
      <c r="C97" s="36"/>
      <c r="D97" s="36"/>
      <c r="E97" s="83" t="s">
        <v>238</v>
      </c>
      <c r="F97" s="2"/>
      <c r="G97" s="56"/>
      <c r="H97" s="69"/>
      <c r="I97" s="37"/>
      <c r="J97" s="47"/>
    </row>
    <row r="98" spans="1:10" s="43" customFormat="1" ht="27" x14ac:dyDescent="0.3">
      <c r="A98" s="36">
        <v>3</v>
      </c>
      <c r="B98" s="36">
        <v>3</v>
      </c>
      <c r="C98" s="36">
        <v>19</v>
      </c>
      <c r="D98" s="36"/>
      <c r="E98" s="42" t="s">
        <v>239</v>
      </c>
      <c r="F98" s="2" t="s">
        <v>19</v>
      </c>
      <c r="G98" s="56">
        <v>55</v>
      </c>
      <c r="H98" s="69"/>
      <c r="I98" s="37">
        <v>31</v>
      </c>
      <c r="J98" s="47">
        <f t="shared" si="15"/>
        <v>1705</v>
      </c>
    </row>
    <row r="99" spans="1:10" s="43" customFormat="1" ht="27" x14ac:dyDescent="0.3">
      <c r="A99" s="36">
        <v>3</v>
      </c>
      <c r="B99" s="36">
        <v>3</v>
      </c>
      <c r="C99" s="36">
        <v>20</v>
      </c>
      <c r="D99" s="36"/>
      <c r="E99" s="42" t="s">
        <v>240</v>
      </c>
      <c r="F99" s="2" t="s">
        <v>16</v>
      </c>
      <c r="G99" s="56">
        <v>8</v>
      </c>
      <c r="H99" s="69"/>
      <c r="I99" s="37">
        <v>100</v>
      </c>
      <c r="J99" s="47">
        <f t="shared" si="15"/>
        <v>800</v>
      </c>
    </row>
    <row r="100" spans="1:10" s="43" customFormat="1" x14ac:dyDescent="0.3">
      <c r="A100" s="36"/>
      <c r="B100" s="36"/>
      <c r="C100" s="36"/>
      <c r="D100" s="36"/>
      <c r="E100" s="83" t="s">
        <v>241</v>
      </c>
      <c r="F100" s="2"/>
      <c r="G100" s="56"/>
      <c r="H100" s="69"/>
      <c r="I100" s="37"/>
      <c r="J100" s="47"/>
    </row>
    <row r="101" spans="1:10" s="43" customFormat="1" x14ac:dyDescent="0.3">
      <c r="A101" s="36"/>
      <c r="B101" s="36"/>
      <c r="C101" s="36"/>
      <c r="D101" s="36"/>
      <c r="E101" s="42"/>
      <c r="F101" s="2"/>
      <c r="G101" s="56"/>
      <c r="H101" s="69"/>
      <c r="I101" s="37"/>
      <c r="J101" s="47"/>
    </row>
    <row r="102" spans="1:10" s="31" customFormat="1" ht="13.5" customHeight="1" x14ac:dyDescent="0.3">
      <c r="A102" s="28">
        <v>3</v>
      </c>
      <c r="B102" s="28">
        <v>5</v>
      </c>
      <c r="C102" s="28"/>
      <c r="D102" s="28"/>
      <c r="E102" s="29" t="s">
        <v>242</v>
      </c>
      <c r="F102" s="28"/>
      <c r="G102" s="28"/>
      <c r="H102" s="60"/>
      <c r="I102" s="30"/>
      <c r="J102" s="45">
        <f>SUM(J103:J107)</f>
        <v>15350</v>
      </c>
    </row>
    <row r="103" spans="1:10" s="43" customFormat="1" ht="27" x14ac:dyDescent="0.3">
      <c r="A103" s="36">
        <v>3</v>
      </c>
      <c r="B103" s="36">
        <v>5</v>
      </c>
      <c r="C103" s="36">
        <v>1</v>
      </c>
      <c r="D103" s="36"/>
      <c r="E103" s="42" t="s">
        <v>243</v>
      </c>
      <c r="F103" s="2" t="s">
        <v>16</v>
      </c>
      <c r="G103" s="2">
        <v>125</v>
      </c>
      <c r="H103" s="56"/>
      <c r="I103" s="37">
        <v>50</v>
      </c>
      <c r="J103" s="47">
        <f t="shared" ref="J103" si="16">I103*G103</f>
        <v>6250</v>
      </c>
    </row>
    <row r="104" spans="1:10" s="43" customFormat="1" x14ac:dyDescent="0.3">
      <c r="A104" s="36">
        <v>3</v>
      </c>
      <c r="B104" s="36">
        <v>5</v>
      </c>
      <c r="C104" s="36">
        <v>2</v>
      </c>
      <c r="D104" s="36"/>
      <c r="E104" s="42" t="s">
        <v>244</v>
      </c>
      <c r="F104" s="2" t="s">
        <v>16</v>
      </c>
      <c r="G104" s="2">
        <v>125</v>
      </c>
      <c r="H104" s="56"/>
      <c r="I104" s="37">
        <v>12</v>
      </c>
      <c r="J104" s="47"/>
    </row>
    <row r="105" spans="1:10" s="43" customFormat="1" ht="13.5" customHeight="1" x14ac:dyDescent="0.3">
      <c r="A105" s="36">
        <v>3</v>
      </c>
      <c r="B105" s="36">
        <v>5</v>
      </c>
      <c r="C105" s="36">
        <v>3</v>
      </c>
      <c r="D105" s="36"/>
      <c r="E105" s="42" t="s">
        <v>245</v>
      </c>
      <c r="F105" s="2" t="s">
        <v>19</v>
      </c>
      <c r="G105" s="2">
        <v>55</v>
      </c>
      <c r="H105" s="56"/>
      <c r="I105" s="37">
        <v>20</v>
      </c>
      <c r="J105" s="47">
        <f t="shared" ref="J105" si="17">I105*G105</f>
        <v>1100</v>
      </c>
    </row>
    <row r="106" spans="1:10" s="43" customFormat="1" x14ac:dyDescent="0.3">
      <c r="A106" s="36">
        <v>3</v>
      </c>
      <c r="B106" s="36">
        <v>5</v>
      </c>
      <c r="C106" s="36">
        <v>4</v>
      </c>
      <c r="D106" s="36"/>
      <c r="E106" s="42" t="s">
        <v>246</v>
      </c>
      <c r="F106" s="2" t="s">
        <v>16</v>
      </c>
      <c r="G106" s="56">
        <v>125</v>
      </c>
      <c r="H106" s="69"/>
      <c r="I106" s="37">
        <v>33</v>
      </c>
      <c r="J106" s="47">
        <f>I106*G106</f>
        <v>4125</v>
      </c>
    </row>
    <row r="107" spans="1:10" s="43" customFormat="1" x14ac:dyDescent="0.3">
      <c r="A107" s="36">
        <v>3</v>
      </c>
      <c r="B107" s="36">
        <v>5</v>
      </c>
      <c r="C107" s="36">
        <v>5</v>
      </c>
      <c r="D107" s="36"/>
      <c r="E107" s="42" t="s">
        <v>247</v>
      </c>
      <c r="F107" s="2" t="s">
        <v>16</v>
      </c>
      <c r="G107" s="56">
        <v>125</v>
      </c>
      <c r="H107" s="69"/>
      <c r="I107" s="37">
        <v>31</v>
      </c>
      <c r="J107" s="47">
        <f>I107*G107</f>
        <v>3875</v>
      </c>
    </row>
    <row r="108" spans="1:10" s="43" customFormat="1" x14ac:dyDescent="0.3">
      <c r="A108" s="36">
        <v>3</v>
      </c>
      <c r="B108" s="36">
        <v>5</v>
      </c>
      <c r="C108" s="36">
        <v>6</v>
      </c>
      <c r="D108" s="36"/>
      <c r="E108" s="42" t="s">
        <v>248</v>
      </c>
      <c r="F108" s="2" t="s">
        <v>19</v>
      </c>
      <c r="G108" s="56">
        <v>82</v>
      </c>
      <c r="H108" s="69"/>
      <c r="I108" s="37">
        <v>31</v>
      </c>
      <c r="J108" s="47">
        <f>I108*G108</f>
        <v>2542</v>
      </c>
    </row>
    <row r="109" spans="1:10" s="43" customFormat="1" x14ac:dyDescent="0.3">
      <c r="A109" s="36">
        <v>3</v>
      </c>
      <c r="B109" s="36">
        <v>5</v>
      </c>
      <c r="C109" s="36">
        <v>7</v>
      </c>
      <c r="D109" s="36"/>
      <c r="E109" s="42" t="s">
        <v>249</v>
      </c>
      <c r="F109" s="2" t="s">
        <v>19</v>
      </c>
      <c r="G109" s="56">
        <v>40</v>
      </c>
      <c r="H109" s="69"/>
      <c r="I109" s="37">
        <v>30</v>
      </c>
      <c r="J109" s="47">
        <f t="shared" ref="J109" si="18">I109*G109</f>
        <v>1200</v>
      </c>
    </row>
    <row r="110" spans="1:10" s="43" customFormat="1" ht="27" x14ac:dyDescent="0.3">
      <c r="A110" s="36">
        <v>3</v>
      </c>
      <c r="B110" s="36">
        <v>5</v>
      </c>
      <c r="C110" s="36">
        <v>8</v>
      </c>
      <c r="D110" s="36"/>
      <c r="E110" s="42" t="s">
        <v>250</v>
      </c>
      <c r="F110" s="2" t="s">
        <v>16</v>
      </c>
      <c r="G110" s="56">
        <v>12</v>
      </c>
      <c r="H110" s="69"/>
      <c r="I110" s="37">
        <v>40</v>
      </c>
      <c r="J110" s="47"/>
    </row>
    <row r="111" spans="1:10" s="43" customFormat="1" x14ac:dyDescent="0.3">
      <c r="A111" s="36">
        <v>3</v>
      </c>
      <c r="B111" s="36">
        <v>5</v>
      </c>
      <c r="C111" s="36">
        <v>9</v>
      </c>
      <c r="D111" s="36"/>
      <c r="E111" s="42" t="s">
        <v>251</v>
      </c>
      <c r="F111" s="2" t="s">
        <v>92</v>
      </c>
      <c r="G111" s="56">
        <v>1</v>
      </c>
      <c r="H111" s="69"/>
      <c r="I111" s="37">
        <v>2000</v>
      </c>
      <c r="J111" s="47">
        <f t="shared" ref="J111" si="19">I111*G111</f>
        <v>2000</v>
      </c>
    </row>
    <row r="112" spans="1:10" s="43" customFormat="1" x14ac:dyDescent="0.3">
      <c r="A112" s="36"/>
      <c r="B112" s="36"/>
      <c r="C112" s="36"/>
      <c r="D112" s="36"/>
      <c r="E112" s="42"/>
      <c r="F112" s="2"/>
      <c r="G112" s="56"/>
      <c r="H112" s="69"/>
      <c r="I112" s="37"/>
      <c r="J112" s="47"/>
    </row>
    <row r="113" spans="1:10" s="31" customFormat="1" ht="13.5" customHeight="1" x14ac:dyDescent="0.3">
      <c r="A113" s="28">
        <v>3</v>
      </c>
      <c r="B113" s="28">
        <v>5</v>
      </c>
      <c r="C113" s="28"/>
      <c r="D113" s="28"/>
      <c r="E113" s="29" t="s">
        <v>252</v>
      </c>
      <c r="F113" s="28"/>
      <c r="G113" s="28"/>
      <c r="H113" s="60"/>
      <c r="I113" s="30"/>
      <c r="J113" s="45">
        <f>SUM(J114:J118)</f>
        <v>808</v>
      </c>
    </row>
    <row r="114" spans="1:10" s="43" customFormat="1" x14ac:dyDescent="0.3">
      <c r="D114" s="36"/>
      <c r="E114" s="83" t="s">
        <v>253</v>
      </c>
      <c r="F114" s="2"/>
      <c r="G114" s="2"/>
      <c r="H114" s="56"/>
      <c r="I114" s="37"/>
      <c r="J114" s="47"/>
    </row>
    <row r="115" spans="1:10" s="43" customFormat="1" x14ac:dyDescent="0.3">
      <c r="A115" s="36">
        <v>3</v>
      </c>
      <c r="B115" s="36">
        <v>5</v>
      </c>
      <c r="C115" s="36">
        <v>1</v>
      </c>
      <c r="D115" s="36"/>
      <c r="E115" s="42" t="s">
        <v>254</v>
      </c>
      <c r="F115" s="2" t="s">
        <v>16</v>
      </c>
      <c r="G115" s="2">
        <v>11</v>
      </c>
      <c r="H115" s="56"/>
      <c r="I115" s="37">
        <v>50</v>
      </c>
      <c r="J115" s="47"/>
    </row>
    <row r="116" spans="1:10" s="43" customFormat="1" ht="13.5" customHeight="1" x14ac:dyDescent="0.3">
      <c r="A116" s="36">
        <v>3</v>
      </c>
      <c r="B116" s="36">
        <v>5</v>
      </c>
      <c r="C116" s="36">
        <v>2</v>
      </c>
      <c r="D116" s="36"/>
      <c r="E116" s="42" t="s">
        <v>255</v>
      </c>
      <c r="F116" s="2" t="s">
        <v>16</v>
      </c>
      <c r="G116" s="2">
        <v>11</v>
      </c>
      <c r="H116" s="56"/>
      <c r="I116" s="37">
        <v>12</v>
      </c>
      <c r="J116" s="47">
        <f t="shared" ref="J116" si="20">I116*G116</f>
        <v>132</v>
      </c>
    </row>
    <row r="117" spans="1:10" s="43" customFormat="1" x14ac:dyDescent="0.3">
      <c r="A117" s="36">
        <v>3</v>
      </c>
      <c r="B117" s="36">
        <v>5</v>
      </c>
      <c r="C117" s="36">
        <v>3</v>
      </c>
      <c r="D117" s="36"/>
      <c r="E117" s="42" t="s">
        <v>256</v>
      </c>
      <c r="F117" s="2" t="s">
        <v>16</v>
      </c>
      <c r="G117" s="56">
        <v>11</v>
      </c>
      <c r="H117" s="69"/>
      <c r="I117" s="37">
        <v>22</v>
      </c>
      <c r="J117" s="47">
        <f>I117*G117</f>
        <v>242</v>
      </c>
    </row>
    <row r="118" spans="1:10" s="43" customFormat="1" x14ac:dyDescent="0.3">
      <c r="A118" s="36">
        <v>3</v>
      </c>
      <c r="B118" s="36">
        <v>5</v>
      </c>
      <c r="C118" s="36">
        <v>4</v>
      </c>
      <c r="D118" s="36"/>
      <c r="E118" s="42" t="s">
        <v>257</v>
      </c>
      <c r="F118" s="2" t="s">
        <v>16</v>
      </c>
      <c r="G118" s="56">
        <v>14</v>
      </c>
      <c r="H118" s="69"/>
      <c r="I118" s="37">
        <v>31</v>
      </c>
      <c r="J118" s="47">
        <f>I118*G118</f>
        <v>434</v>
      </c>
    </row>
    <row r="119" spans="1:10" s="43" customFormat="1" x14ac:dyDescent="0.3">
      <c r="A119" s="36">
        <v>3</v>
      </c>
      <c r="B119" s="36">
        <v>5</v>
      </c>
      <c r="C119" s="36">
        <v>5</v>
      </c>
      <c r="D119" s="36"/>
      <c r="E119" s="42" t="s">
        <v>258</v>
      </c>
      <c r="F119" s="2" t="s">
        <v>19</v>
      </c>
      <c r="G119" s="56">
        <v>15</v>
      </c>
      <c r="H119" s="69"/>
      <c r="I119" s="37">
        <v>31</v>
      </c>
      <c r="J119" s="47">
        <f>I119*G119</f>
        <v>465</v>
      </c>
    </row>
    <row r="120" spans="1:10" s="43" customFormat="1" x14ac:dyDescent="0.3">
      <c r="A120" s="36"/>
      <c r="B120" s="36"/>
      <c r="C120" s="36"/>
      <c r="D120" s="36"/>
      <c r="E120" s="42"/>
      <c r="F120" s="2"/>
      <c r="G120" s="56"/>
      <c r="H120" s="69"/>
      <c r="I120" s="37"/>
      <c r="J120" s="47"/>
    </row>
    <row r="121" spans="1:10" s="31" customFormat="1" ht="13.5" customHeight="1" x14ac:dyDescent="0.3">
      <c r="A121" s="28">
        <v>3</v>
      </c>
      <c r="B121" s="28">
        <v>3</v>
      </c>
      <c r="C121" s="28"/>
      <c r="D121" s="28"/>
      <c r="E121" s="29" t="s">
        <v>259</v>
      </c>
      <c r="F121" s="28"/>
      <c r="G121" s="28"/>
      <c r="H121" s="60"/>
      <c r="I121" s="30"/>
      <c r="J121" s="45">
        <f>SUM(J122:J127)</f>
        <v>9840</v>
      </c>
    </row>
    <row r="122" spans="1:10" s="43" customFormat="1" x14ac:dyDescent="0.3">
      <c r="A122" s="36">
        <v>3</v>
      </c>
      <c r="B122" s="36">
        <v>3</v>
      </c>
      <c r="C122" s="36">
        <v>1</v>
      </c>
      <c r="D122" s="36"/>
      <c r="E122" s="42" t="s">
        <v>260</v>
      </c>
      <c r="F122" s="2" t="s">
        <v>19</v>
      </c>
      <c r="G122" s="2">
        <v>12</v>
      </c>
      <c r="H122" s="56"/>
      <c r="I122" s="37">
        <v>50</v>
      </c>
      <c r="J122" s="47">
        <f t="shared" ref="J122" si="21">I122*G122</f>
        <v>600</v>
      </c>
    </row>
    <row r="123" spans="1:10" s="43" customFormat="1" x14ac:dyDescent="0.3">
      <c r="A123" s="36">
        <v>3</v>
      </c>
      <c r="B123" s="36">
        <v>3</v>
      </c>
      <c r="C123" s="36">
        <v>2</v>
      </c>
      <c r="D123" s="36"/>
      <c r="E123" s="42" t="s">
        <v>261</v>
      </c>
      <c r="F123" s="2" t="s">
        <v>19</v>
      </c>
      <c r="G123" s="2">
        <v>25</v>
      </c>
      <c r="H123" s="56"/>
      <c r="I123" s="37">
        <v>100</v>
      </c>
      <c r="J123" s="47"/>
    </row>
    <row r="124" spans="1:10" s="43" customFormat="1" x14ac:dyDescent="0.3">
      <c r="A124" s="36">
        <v>3</v>
      </c>
      <c r="B124" s="36">
        <v>3</v>
      </c>
      <c r="C124" s="36">
        <v>3</v>
      </c>
      <c r="D124" s="36"/>
      <c r="E124" s="83" t="s">
        <v>262</v>
      </c>
      <c r="F124" s="2" t="s">
        <v>16</v>
      </c>
      <c r="G124" s="2">
        <v>231</v>
      </c>
      <c r="H124" s="56"/>
      <c r="I124" s="37">
        <v>25</v>
      </c>
      <c r="J124" s="47">
        <f t="shared" ref="J124:J125" si="22">I124*G124</f>
        <v>5775</v>
      </c>
    </row>
    <row r="125" spans="1:10" s="43" customFormat="1" ht="13.5" customHeight="1" x14ac:dyDescent="0.3">
      <c r="A125" s="36">
        <v>3</v>
      </c>
      <c r="B125" s="36">
        <v>3</v>
      </c>
      <c r="C125" s="36">
        <v>4</v>
      </c>
      <c r="D125" s="36"/>
      <c r="E125" s="42" t="s">
        <v>263</v>
      </c>
      <c r="F125" s="2" t="s">
        <v>16</v>
      </c>
      <c r="G125" s="2">
        <v>231</v>
      </c>
      <c r="H125" s="56"/>
      <c r="I125" s="37">
        <v>5</v>
      </c>
      <c r="J125" s="47">
        <f t="shared" si="22"/>
        <v>1155</v>
      </c>
    </row>
    <row r="126" spans="1:10" s="43" customFormat="1" x14ac:dyDescent="0.3">
      <c r="A126" s="36">
        <v>3</v>
      </c>
      <c r="B126" s="36">
        <v>3</v>
      </c>
      <c r="C126" s="36">
        <v>5</v>
      </c>
      <c r="D126" s="36"/>
      <c r="E126" s="83" t="s">
        <v>264</v>
      </c>
      <c r="F126" s="2" t="s">
        <v>16</v>
      </c>
      <c r="G126" s="56">
        <v>231</v>
      </c>
      <c r="H126" s="69"/>
      <c r="I126" s="37">
        <v>10</v>
      </c>
      <c r="J126" s="47">
        <f>I126*G126</f>
        <v>2310</v>
      </c>
    </row>
    <row r="127" spans="1:10" s="43" customFormat="1" x14ac:dyDescent="0.3">
      <c r="A127" s="36">
        <v>3</v>
      </c>
      <c r="B127" s="36">
        <v>3</v>
      </c>
      <c r="C127" s="36">
        <v>6</v>
      </c>
      <c r="D127" s="36"/>
      <c r="E127" s="83" t="s">
        <v>131</v>
      </c>
      <c r="F127" s="2" t="s">
        <v>85</v>
      </c>
      <c r="G127" s="56">
        <v>1</v>
      </c>
      <c r="H127" s="69"/>
      <c r="I127" s="37">
        <v>1000</v>
      </c>
      <c r="J127" s="47"/>
    </row>
    <row r="128" spans="1:10" s="43" customFormat="1" x14ac:dyDescent="0.3">
      <c r="A128" s="36">
        <v>3</v>
      </c>
      <c r="B128" s="36">
        <v>3</v>
      </c>
      <c r="C128" s="36">
        <v>7</v>
      </c>
      <c r="D128" s="36"/>
      <c r="E128" s="42" t="s">
        <v>265</v>
      </c>
      <c r="F128" s="2" t="s">
        <v>19</v>
      </c>
      <c r="G128" s="56">
        <v>6</v>
      </c>
      <c r="H128" s="69"/>
      <c r="I128" s="37">
        <v>10</v>
      </c>
      <c r="J128" s="47"/>
    </row>
    <row r="129" spans="1:10" s="43" customFormat="1" x14ac:dyDescent="0.3">
      <c r="A129" s="36">
        <v>3</v>
      </c>
      <c r="B129" s="36">
        <v>3</v>
      </c>
      <c r="C129" s="36">
        <v>8</v>
      </c>
      <c r="D129" s="36"/>
      <c r="E129" s="42" t="s">
        <v>266</v>
      </c>
      <c r="F129" s="2"/>
      <c r="G129" s="56"/>
      <c r="H129" s="69"/>
      <c r="I129" s="37"/>
      <c r="J129" s="47">
        <f t="shared" ref="J129:J140" si="23">I129*G129</f>
        <v>0</v>
      </c>
    </row>
    <row r="130" spans="1:10" s="43" customFormat="1" x14ac:dyDescent="0.3">
      <c r="A130" s="36">
        <v>3</v>
      </c>
      <c r="B130" s="36">
        <v>3</v>
      </c>
      <c r="C130" s="36">
        <v>9</v>
      </c>
      <c r="D130" s="36"/>
      <c r="E130" s="42" t="s">
        <v>267</v>
      </c>
      <c r="F130" s="2" t="s">
        <v>16</v>
      </c>
      <c r="G130" s="56">
        <v>231</v>
      </c>
      <c r="H130" s="69"/>
      <c r="I130" s="37">
        <v>33</v>
      </c>
      <c r="J130" s="47">
        <f t="shared" si="23"/>
        <v>7623</v>
      </c>
    </row>
    <row r="131" spans="1:10" s="43" customFormat="1" x14ac:dyDescent="0.3">
      <c r="A131" s="36">
        <v>3</v>
      </c>
      <c r="B131" s="36">
        <v>3</v>
      </c>
      <c r="C131" s="36">
        <v>10</v>
      </c>
      <c r="D131" s="36"/>
      <c r="E131" s="42" t="s">
        <v>268</v>
      </c>
      <c r="F131" s="2" t="s">
        <v>16</v>
      </c>
      <c r="G131" s="56">
        <v>231</v>
      </c>
      <c r="H131" s="69"/>
      <c r="I131" s="37">
        <v>31</v>
      </c>
      <c r="J131" s="47">
        <f t="shared" si="23"/>
        <v>7161</v>
      </c>
    </row>
    <row r="132" spans="1:10" s="43" customFormat="1" x14ac:dyDescent="0.3">
      <c r="A132" s="36">
        <v>3</v>
      </c>
      <c r="B132" s="36">
        <v>3</v>
      </c>
      <c r="C132" s="36">
        <v>11</v>
      </c>
      <c r="D132" s="36"/>
      <c r="E132" s="42" t="s">
        <v>269</v>
      </c>
      <c r="F132" s="2" t="s">
        <v>19</v>
      </c>
      <c r="G132" s="56">
        <v>70</v>
      </c>
      <c r="H132" s="69"/>
      <c r="I132" s="37">
        <v>31</v>
      </c>
      <c r="J132" s="47">
        <f t="shared" si="23"/>
        <v>2170</v>
      </c>
    </row>
    <row r="133" spans="1:10" s="43" customFormat="1" ht="27" x14ac:dyDescent="0.3">
      <c r="A133" s="36">
        <v>3</v>
      </c>
      <c r="B133" s="36">
        <v>3</v>
      </c>
      <c r="C133" s="36">
        <v>12</v>
      </c>
      <c r="D133" s="36"/>
      <c r="E133" s="42" t="s">
        <v>270</v>
      </c>
      <c r="F133" s="2" t="s">
        <v>19</v>
      </c>
      <c r="G133" s="56">
        <v>65</v>
      </c>
      <c r="H133" s="69"/>
      <c r="I133" s="37">
        <v>30</v>
      </c>
      <c r="J133" s="47">
        <f t="shared" si="23"/>
        <v>1950</v>
      </c>
    </row>
    <row r="134" spans="1:10" s="43" customFormat="1" ht="27" x14ac:dyDescent="0.3">
      <c r="A134" s="36">
        <v>3</v>
      </c>
      <c r="B134" s="36">
        <v>3</v>
      </c>
      <c r="C134" s="36">
        <v>13</v>
      </c>
      <c r="D134" s="36"/>
      <c r="E134" s="42" t="s">
        <v>271</v>
      </c>
      <c r="F134" s="2" t="s">
        <v>235</v>
      </c>
      <c r="G134" s="56">
        <v>5</v>
      </c>
      <c r="H134" s="69"/>
      <c r="I134" s="37">
        <v>80</v>
      </c>
      <c r="J134" s="47">
        <f t="shared" si="23"/>
        <v>400</v>
      </c>
    </row>
    <row r="135" spans="1:10" s="43" customFormat="1" x14ac:dyDescent="0.3">
      <c r="A135" s="36">
        <v>3</v>
      </c>
      <c r="B135" s="36">
        <v>3</v>
      </c>
      <c r="C135" s="36">
        <v>14</v>
      </c>
      <c r="D135" s="36"/>
      <c r="E135" s="42" t="s">
        <v>272</v>
      </c>
      <c r="F135" s="2" t="s">
        <v>16</v>
      </c>
      <c r="G135" s="56">
        <v>11</v>
      </c>
      <c r="H135" s="69"/>
      <c r="I135" s="37">
        <v>50</v>
      </c>
      <c r="J135" s="47">
        <f t="shared" si="23"/>
        <v>550</v>
      </c>
    </row>
    <row r="136" spans="1:10" s="43" customFormat="1" x14ac:dyDescent="0.3">
      <c r="A136" s="36">
        <v>3</v>
      </c>
      <c r="B136" s="36">
        <v>3</v>
      </c>
      <c r="C136" s="36">
        <v>15</v>
      </c>
      <c r="D136" s="36"/>
      <c r="E136" s="42" t="s">
        <v>273</v>
      </c>
      <c r="F136" s="2" t="s">
        <v>16</v>
      </c>
      <c r="G136" s="56">
        <v>11</v>
      </c>
      <c r="H136" s="69"/>
      <c r="I136" s="37">
        <v>45</v>
      </c>
      <c r="J136" s="47">
        <f t="shared" si="23"/>
        <v>495</v>
      </c>
    </row>
    <row r="137" spans="1:10" s="43" customFormat="1" x14ac:dyDescent="0.3">
      <c r="A137" s="36">
        <v>3</v>
      </c>
      <c r="B137" s="36">
        <v>3</v>
      </c>
      <c r="C137" s="36">
        <v>16</v>
      </c>
      <c r="D137" s="36"/>
      <c r="E137" s="42" t="s">
        <v>274</v>
      </c>
      <c r="F137" s="2" t="s">
        <v>16</v>
      </c>
      <c r="G137" s="56">
        <v>11</v>
      </c>
      <c r="H137" s="69"/>
      <c r="I137" s="37">
        <v>31</v>
      </c>
      <c r="J137" s="47">
        <f t="shared" si="23"/>
        <v>341</v>
      </c>
    </row>
    <row r="138" spans="1:10" s="43" customFormat="1" x14ac:dyDescent="0.3">
      <c r="A138" s="36">
        <v>3</v>
      </c>
      <c r="B138" s="36">
        <v>3</v>
      </c>
      <c r="C138" s="36">
        <v>17</v>
      </c>
      <c r="D138" s="36"/>
      <c r="E138" s="42" t="s">
        <v>275</v>
      </c>
      <c r="F138" s="2" t="s">
        <v>19</v>
      </c>
      <c r="G138" s="56">
        <v>18</v>
      </c>
      <c r="H138" s="69"/>
      <c r="I138" s="37">
        <v>40</v>
      </c>
      <c r="J138" s="47">
        <f t="shared" si="23"/>
        <v>720</v>
      </c>
    </row>
    <row r="139" spans="1:10" s="43" customFormat="1" x14ac:dyDescent="0.3">
      <c r="A139" s="36">
        <v>3</v>
      </c>
      <c r="B139" s="36">
        <v>3</v>
      </c>
      <c r="C139" s="36">
        <v>18</v>
      </c>
      <c r="D139" s="36"/>
      <c r="E139" s="42" t="s">
        <v>276</v>
      </c>
      <c r="F139" s="2" t="s">
        <v>19</v>
      </c>
      <c r="G139" s="56">
        <v>18</v>
      </c>
      <c r="H139" s="69"/>
      <c r="I139" s="37">
        <v>30</v>
      </c>
      <c r="J139" s="47">
        <f t="shared" si="23"/>
        <v>540</v>
      </c>
    </row>
    <row r="140" spans="1:10" s="43" customFormat="1" x14ac:dyDescent="0.3">
      <c r="A140" s="36">
        <v>3</v>
      </c>
      <c r="B140" s="36">
        <v>3</v>
      </c>
      <c r="C140" s="36">
        <v>19</v>
      </c>
      <c r="D140" s="36"/>
      <c r="E140" s="42" t="s">
        <v>277</v>
      </c>
      <c r="F140" s="2" t="s">
        <v>16</v>
      </c>
      <c r="G140" s="56">
        <v>11</v>
      </c>
      <c r="H140" s="69"/>
      <c r="I140" s="37">
        <v>25</v>
      </c>
      <c r="J140" s="47">
        <f t="shared" si="23"/>
        <v>275</v>
      </c>
    </row>
    <row r="141" spans="1:10" s="43" customFormat="1" x14ac:dyDescent="0.3">
      <c r="A141" s="36">
        <v>3</v>
      </c>
      <c r="B141" s="36">
        <v>3</v>
      </c>
      <c r="C141" s="36">
        <v>20</v>
      </c>
      <c r="D141" s="36"/>
      <c r="E141" s="83" t="s">
        <v>278</v>
      </c>
      <c r="F141" s="2" t="s">
        <v>16</v>
      </c>
      <c r="G141" s="56">
        <v>231</v>
      </c>
      <c r="H141" s="69"/>
      <c r="I141" s="37">
        <v>10</v>
      </c>
      <c r="J141" s="47"/>
    </row>
    <row r="142" spans="1:10" s="43" customFormat="1" x14ac:dyDescent="0.3">
      <c r="A142" s="36">
        <v>3</v>
      </c>
      <c r="B142" s="36">
        <v>3</v>
      </c>
      <c r="C142" s="36">
        <v>21</v>
      </c>
      <c r="D142" s="36"/>
      <c r="E142" s="42" t="s">
        <v>279</v>
      </c>
      <c r="F142" s="2" t="s">
        <v>16</v>
      </c>
      <c r="G142" s="56">
        <v>231</v>
      </c>
      <c r="H142" s="69"/>
      <c r="I142" s="37">
        <v>45</v>
      </c>
      <c r="J142" s="47">
        <f t="shared" ref="J142:J143" si="24">I142*G142</f>
        <v>10395</v>
      </c>
    </row>
    <row r="143" spans="1:10" s="43" customFormat="1" x14ac:dyDescent="0.3">
      <c r="A143" s="36">
        <v>3</v>
      </c>
      <c r="B143" s="36">
        <v>3</v>
      </c>
      <c r="C143" s="36">
        <v>22</v>
      </c>
      <c r="D143" s="36"/>
      <c r="E143" s="42" t="s">
        <v>280</v>
      </c>
      <c r="F143" s="2" t="s">
        <v>85</v>
      </c>
      <c r="G143" s="56">
        <v>17</v>
      </c>
      <c r="H143" s="69"/>
      <c r="I143" s="37">
        <v>600</v>
      </c>
      <c r="J143" s="47">
        <f t="shared" si="24"/>
        <v>10200</v>
      </c>
    </row>
    <row r="144" spans="1:10" s="43" customFormat="1" x14ac:dyDescent="0.3">
      <c r="D144" s="36"/>
      <c r="E144" s="42"/>
      <c r="F144" s="2"/>
      <c r="G144" s="56"/>
      <c r="H144" s="69"/>
      <c r="I144" s="37"/>
      <c r="J144" s="47"/>
    </row>
    <row r="145" spans="1:10" s="43" customFormat="1" x14ac:dyDescent="0.3">
      <c r="A145" s="36"/>
      <c r="B145" s="36"/>
      <c r="C145" s="36"/>
      <c r="D145" s="36"/>
      <c r="E145" s="83" t="s">
        <v>281</v>
      </c>
      <c r="F145" s="2"/>
      <c r="G145" s="56"/>
      <c r="H145" s="69"/>
      <c r="I145" s="37"/>
      <c r="J145" s="47"/>
    </row>
    <row r="146" spans="1:10" s="43" customFormat="1" x14ac:dyDescent="0.3">
      <c r="A146" s="36"/>
      <c r="B146" s="36"/>
      <c r="C146" s="36"/>
      <c r="D146" s="36"/>
      <c r="E146" s="83"/>
      <c r="F146" s="2"/>
      <c r="G146" s="56"/>
      <c r="H146" s="69"/>
      <c r="I146" s="37"/>
      <c r="J146" s="47"/>
    </row>
    <row r="147" spans="1:10" s="3" customFormat="1" ht="12.75" x14ac:dyDescent="0.3">
      <c r="A147" s="11" t="s">
        <v>116</v>
      </c>
      <c r="B147" s="11"/>
      <c r="C147" s="11"/>
      <c r="D147" s="11"/>
      <c r="E147" s="16" t="s">
        <v>117</v>
      </c>
      <c r="F147" s="11"/>
      <c r="G147" s="11"/>
      <c r="H147" s="57"/>
      <c r="I147" s="22"/>
      <c r="J147" s="48">
        <f>J7</f>
        <v>272598</v>
      </c>
    </row>
    <row r="148" spans="1:10" x14ac:dyDescent="0.3">
      <c r="A148" s="5" t="s">
        <v>116</v>
      </c>
      <c r="B148" s="5"/>
      <c r="C148" s="5"/>
      <c r="D148" s="5"/>
      <c r="E148" s="17" t="s">
        <v>118</v>
      </c>
      <c r="F148" s="5"/>
      <c r="G148" s="5"/>
      <c r="H148" s="62"/>
      <c r="I148" s="23"/>
      <c r="J148" s="51">
        <f>J147*0.2</f>
        <v>54519.600000000006</v>
      </c>
    </row>
    <row r="149" spans="1:10" s="4" customFormat="1" ht="12.75" x14ac:dyDescent="0.3">
      <c r="A149" s="11" t="s">
        <v>116</v>
      </c>
      <c r="B149" s="11"/>
      <c r="C149" s="11"/>
      <c r="D149" s="11"/>
      <c r="E149" s="16" t="s">
        <v>119</v>
      </c>
      <c r="F149" s="11"/>
      <c r="G149" s="11"/>
      <c r="H149" s="57"/>
      <c r="I149" s="22"/>
      <c r="J149" s="48">
        <f>J147+J148</f>
        <v>327117.59999999998</v>
      </c>
    </row>
    <row r="150" spans="1:10" s="6" customFormat="1" x14ac:dyDescent="0.3">
      <c r="A150" s="7"/>
      <c r="B150" s="7"/>
      <c r="C150" s="7"/>
      <c r="D150" s="7"/>
      <c r="E150" s="14"/>
      <c r="F150" s="7"/>
      <c r="G150" s="7"/>
      <c r="H150" s="63"/>
      <c r="I150" s="7"/>
      <c r="J150" s="52"/>
    </row>
    <row r="151" spans="1:10" s="75" customFormat="1" ht="12.75" x14ac:dyDescent="0.3">
      <c r="A151" s="70">
        <v>4</v>
      </c>
      <c r="B151" s="70"/>
      <c r="C151" s="70"/>
      <c r="D151" s="70"/>
      <c r="E151" s="71" t="s">
        <v>120</v>
      </c>
      <c r="F151" s="70"/>
      <c r="G151" s="70"/>
      <c r="H151" s="72"/>
      <c r="I151" s="73"/>
      <c r="J151" s="74">
        <f>J152</f>
        <v>0</v>
      </c>
    </row>
    <row r="152" spans="1:10" x14ac:dyDescent="0.3">
      <c r="A152" s="2">
        <v>4</v>
      </c>
      <c r="B152" s="2">
        <v>1</v>
      </c>
      <c r="C152" s="2"/>
      <c r="D152" s="2"/>
      <c r="E152" s="13"/>
      <c r="F152" s="2"/>
      <c r="G152" s="2"/>
      <c r="H152" s="56"/>
      <c r="I152" s="37"/>
      <c r="J152" s="47">
        <f>I152*G152</f>
        <v>0</v>
      </c>
    </row>
    <row r="153" spans="1:10" x14ac:dyDescent="0.3">
      <c r="A153" s="2"/>
      <c r="B153" s="2"/>
      <c r="C153" s="2"/>
      <c r="D153" s="2"/>
      <c r="E153" s="13"/>
      <c r="F153" s="2"/>
      <c r="G153" s="2"/>
      <c r="H153" s="56"/>
      <c r="I153" s="37"/>
      <c r="J153" s="47"/>
    </row>
    <row r="154" spans="1:10" s="81" customFormat="1" ht="12.75" x14ac:dyDescent="0.3">
      <c r="A154" s="76" t="s">
        <v>116</v>
      </c>
      <c r="B154" s="76"/>
      <c r="C154" s="76"/>
      <c r="D154" s="76"/>
      <c r="E154" s="77" t="s">
        <v>121</v>
      </c>
      <c r="F154" s="76"/>
      <c r="G154" s="76"/>
      <c r="H154" s="78"/>
      <c r="I154" s="79"/>
      <c r="J154" s="80">
        <f>J147+J151</f>
        <v>272598</v>
      </c>
    </row>
    <row r="155" spans="1:10" x14ac:dyDescent="0.3">
      <c r="A155" s="5" t="s">
        <v>116</v>
      </c>
      <c r="B155" s="5"/>
      <c r="C155" s="5"/>
      <c r="D155" s="5"/>
      <c r="E155" s="17" t="s">
        <v>118</v>
      </c>
      <c r="F155" s="5"/>
      <c r="G155" s="5"/>
      <c r="H155" s="62"/>
      <c r="I155" s="23"/>
      <c r="J155" s="51">
        <f>J154*0.2</f>
        <v>54519.600000000006</v>
      </c>
    </row>
    <row r="156" spans="1:10" s="75" customFormat="1" ht="12.75" x14ac:dyDescent="0.3">
      <c r="A156" s="76" t="s">
        <v>116</v>
      </c>
      <c r="B156" s="76"/>
      <c r="C156" s="76"/>
      <c r="D156" s="76"/>
      <c r="E156" s="77" t="s">
        <v>122</v>
      </c>
      <c r="F156" s="76"/>
      <c r="G156" s="76"/>
      <c r="H156" s="78"/>
      <c r="I156" s="79"/>
      <c r="J156" s="80">
        <f>J154+J155</f>
        <v>327117.59999999998</v>
      </c>
    </row>
    <row r="157" spans="1:10" x14ac:dyDescent="0.3">
      <c r="A157" s="2"/>
      <c r="B157" s="2"/>
      <c r="C157" s="2"/>
      <c r="D157" s="2"/>
      <c r="E157" s="13"/>
      <c r="F157" s="2"/>
      <c r="G157" s="2"/>
      <c r="H157" s="56"/>
      <c r="I157" s="37"/>
      <c r="J157" s="47"/>
    </row>
    <row r="158" spans="1:10" s="4" customFormat="1" x14ac:dyDescent="0.3">
      <c r="A158" s="109" t="s">
        <v>123</v>
      </c>
      <c r="B158" s="109"/>
      <c r="C158" s="109"/>
      <c r="D158" s="109"/>
      <c r="E158" s="18"/>
      <c r="F158" s="12"/>
      <c r="G158" s="12"/>
      <c r="H158" s="64"/>
      <c r="I158" s="24"/>
      <c r="J158" s="53"/>
    </row>
    <row r="159" spans="1:10" s="4" customFormat="1" x14ac:dyDescent="0.3">
      <c r="A159" s="2"/>
      <c r="B159" s="2"/>
      <c r="C159" s="2"/>
      <c r="D159" s="2"/>
      <c r="E159" s="13"/>
      <c r="F159" s="2"/>
      <c r="G159" s="2"/>
      <c r="H159" s="56"/>
      <c r="I159" s="21"/>
      <c r="J159" s="47"/>
    </row>
  </sheetData>
  <mergeCells count="4">
    <mergeCell ref="A1:D3"/>
    <mergeCell ref="G1:I1"/>
    <mergeCell ref="A5:D5"/>
    <mergeCell ref="A158:D158"/>
  </mergeCells>
  <printOptions horizontalCentered="1"/>
  <pageMargins left="0.23622047244094491" right="0.23622047244094491" top="0.35433070866141736" bottom="0.51181102362204722" header="0.31496062992125984" footer="0.31496062992125984"/>
  <pageSetup paperSize="9" scale="79" fitToHeight="0" orientation="portrait" horizontalDpi="300" verticalDpi="300" r:id="rId1"/>
  <headerFooter>
    <oddFooter>&amp;L&amp;8&amp;F&amp;R&amp;8&amp;P / &amp;N</oddFooter>
  </headerFooter>
  <rowBreaks count="1" manualBreakCount="1">
    <brk id="147" min="1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view="pageBreakPreview" topLeftCell="A47" zoomScaleNormal="100" zoomScaleSheetLayoutView="100" workbookViewId="0">
      <selection activeCell="M16" sqref="M16"/>
    </sheetView>
  </sheetViews>
  <sheetFormatPr baseColWidth="10" defaultColWidth="9" defaultRowHeight="13.5" x14ac:dyDescent="0.3"/>
  <cols>
    <col min="1" max="3" width="2.125" style="7" customWidth="1"/>
    <col min="4" max="4" width="2.625" style="7" customWidth="1"/>
    <col min="5" max="5" width="65.375" style="14" customWidth="1"/>
    <col min="6" max="6" width="6.125" style="7" customWidth="1"/>
    <col min="7" max="7" width="7.375" style="7" customWidth="1"/>
    <col min="8" max="8" width="7.5" style="63" customWidth="1"/>
    <col min="9" max="9" width="10.125" style="7" bestFit="1" customWidth="1"/>
    <col min="10" max="10" width="10" style="52" bestFit="1" customWidth="1"/>
    <col min="11" max="11" width="9" style="1"/>
    <col min="12" max="12" width="11.625" style="1" customWidth="1"/>
    <col min="13" max="16384" width="9" style="1"/>
  </cols>
  <sheetData>
    <row r="1" spans="1:10" ht="14.25" customHeight="1" x14ac:dyDescent="0.3">
      <c r="A1" s="106"/>
      <c r="B1" s="106"/>
      <c r="C1" s="106"/>
      <c r="D1" s="106"/>
      <c r="E1" s="15" t="s">
        <v>0</v>
      </c>
      <c r="F1" s="8"/>
      <c r="G1" s="107"/>
      <c r="H1" s="107"/>
      <c r="I1" s="107"/>
      <c r="J1" s="46"/>
    </row>
    <row r="2" spans="1:10" ht="14.25" customHeight="1" x14ac:dyDescent="0.3">
      <c r="A2" s="106"/>
      <c r="B2" s="106"/>
      <c r="C2" s="106"/>
      <c r="D2" s="106"/>
      <c r="E2" s="15" t="s">
        <v>1</v>
      </c>
      <c r="F2" s="9"/>
      <c r="G2" s="9"/>
      <c r="H2" s="54" t="s">
        <v>2</v>
      </c>
      <c r="I2" s="9" t="s">
        <v>3</v>
      </c>
      <c r="J2" s="46"/>
    </row>
    <row r="3" spans="1:10" x14ac:dyDescent="0.3">
      <c r="A3" s="106"/>
      <c r="B3" s="106"/>
      <c r="C3" s="106"/>
      <c r="D3" s="106"/>
      <c r="E3" s="15" t="s">
        <v>282</v>
      </c>
      <c r="F3" s="10"/>
      <c r="G3" s="10"/>
      <c r="H3" s="55"/>
      <c r="I3" s="19"/>
      <c r="J3" s="46"/>
    </row>
    <row r="4" spans="1:10" x14ac:dyDescent="0.3">
      <c r="A4" s="2"/>
      <c r="B4" s="2"/>
      <c r="C4" s="2"/>
      <c r="D4" s="2"/>
      <c r="E4" s="13"/>
      <c r="F4" s="2"/>
      <c r="G4" s="2"/>
      <c r="H4" s="56"/>
      <c r="I4" s="2"/>
      <c r="J4" s="47"/>
    </row>
    <row r="5" spans="1:10" s="3" customFormat="1" ht="12.75" customHeight="1" x14ac:dyDescent="0.3">
      <c r="A5" s="108" t="s">
        <v>6</v>
      </c>
      <c r="B5" s="108"/>
      <c r="C5" s="108"/>
      <c r="D5" s="108"/>
      <c r="E5" s="16" t="s">
        <v>7</v>
      </c>
      <c r="F5" s="11" t="s">
        <v>8</v>
      </c>
      <c r="G5" s="11" t="s">
        <v>9</v>
      </c>
      <c r="H5" s="57" t="s">
        <v>10</v>
      </c>
      <c r="I5" s="11" t="s">
        <v>11</v>
      </c>
      <c r="J5" s="48" t="s">
        <v>12</v>
      </c>
    </row>
    <row r="6" spans="1:10" x14ac:dyDescent="0.3">
      <c r="A6" s="2"/>
      <c r="B6" s="2"/>
      <c r="C6" s="2"/>
      <c r="D6" s="2"/>
      <c r="E6" s="13"/>
      <c r="F6" s="2"/>
      <c r="G6" s="2"/>
      <c r="H6" s="56"/>
      <c r="I6" s="20"/>
      <c r="J6" s="47"/>
    </row>
    <row r="7" spans="1:10" s="4" customFormat="1" ht="12.75" x14ac:dyDescent="0.3">
      <c r="A7" s="25">
        <v>3</v>
      </c>
      <c r="B7" s="25"/>
      <c r="C7" s="25"/>
      <c r="D7" s="25"/>
      <c r="E7" s="26" t="s">
        <v>13</v>
      </c>
      <c r="F7" s="25"/>
      <c r="G7" s="25"/>
      <c r="H7" s="58"/>
      <c r="I7" s="27"/>
      <c r="J7" s="44">
        <f>J8+J23+J37+J52+J66</f>
        <v>381297</v>
      </c>
    </row>
    <row r="8" spans="1:10" s="31" customFormat="1" ht="12.75" x14ac:dyDescent="0.3">
      <c r="A8" s="33">
        <v>3</v>
      </c>
      <c r="B8" s="33">
        <v>1</v>
      </c>
      <c r="C8" s="33"/>
      <c r="D8" s="33"/>
      <c r="E8" s="34" t="s">
        <v>283</v>
      </c>
      <c r="F8" s="33"/>
      <c r="G8" s="33"/>
      <c r="H8" s="59"/>
      <c r="I8" s="35"/>
      <c r="J8" s="49">
        <f>SUM(J9:J21)</f>
        <v>85691</v>
      </c>
    </row>
    <row r="9" spans="1:10" x14ac:dyDescent="0.3">
      <c r="A9" s="2">
        <v>3</v>
      </c>
      <c r="B9" s="2">
        <v>1</v>
      </c>
      <c r="C9" s="2">
        <v>1</v>
      </c>
      <c r="E9" s="13" t="s">
        <v>284</v>
      </c>
      <c r="F9" s="2" t="s">
        <v>16</v>
      </c>
      <c r="G9" s="2">
        <v>400</v>
      </c>
      <c r="H9" s="56"/>
      <c r="I9" s="37">
        <v>15</v>
      </c>
      <c r="J9" s="47">
        <f t="shared" ref="J9:J19" si="0">I9*G9</f>
        <v>6000</v>
      </c>
    </row>
    <row r="10" spans="1:10" x14ac:dyDescent="0.3">
      <c r="A10" s="2">
        <v>3</v>
      </c>
      <c r="B10" s="2">
        <v>1</v>
      </c>
      <c r="C10" s="2">
        <v>2</v>
      </c>
      <c r="E10" s="13" t="s">
        <v>285</v>
      </c>
      <c r="F10" s="2" t="s">
        <v>16</v>
      </c>
      <c r="G10" s="2">
        <v>246</v>
      </c>
      <c r="H10" s="56"/>
      <c r="I10" s="37">
        <v>30</v>
      </c>
      <c r="J10" s="47">
        <f>I10*G10</f>
        <v>7380</v>
      </c>
    </row>
    <row r="11" spans="1:10" x14ac:dyDescent="0.3">
      <c r="A11" s="2">
        <v>3</v>
      </c>
      <c r="B11" s="2">
        <v>1</v>
      </c>
      <c r="C11" s="2">
        <v>3</v>
      </c>
      <c r="E11" s="13" t="s">
        <v>286</v>
      </c>
      <c r="F11" s="2" t="s">
        <v>19</v>
      </c>
      <c r="G11" s="2">
        <v>53</v>
      </c>
      <c r="H11" s="56"/>
      <c r="I11" s="37">
        <v>20</v>
      </c>
      <c r="J11" s="47">
        <f t="shared" ref="J11:J13" si="1">I11*G11</f>
        <v>1060</v>
      </c>
    </row>
    <row r="12" spans="1:10" x14ac:dyDescent="0.3">
      <c r="A12" s="2">
        <v>3</v>
      </c>
      <c r="B12" s="2">
        <v>1</v>
      </c>
      <c r="C12" s="2">
        <v>4</v>
      </c>
      <c r="E12" s="13" t="s">
        <v>287</v>
      </c>
      <c r="F12" s="2" t="s">
        <v>235</v>
      </c>
      <c r="G12" s="2">
        <v>5</v>
      </c>
      <c r="H12" s="56"/>
      <c r="I12" s="37">
        <v>150</v>
      </c>
      <c r="J12" s="47">
        <f t="shared" si="1"/>
        <v>750</v>
      </c>
    </row>
    <row r="13" spans="1:10" x14ac:dyDescent="0.3">
      <c r="A13" s="2">
        <v>3</v>
      </c>
      <c r="B13" s="2">
        <v>1</v>
      </c>
      <c r="C13" s="2">
        <v>5</v>
      </c>
      <c r="E13" s="13" t="s">
        <v>288</v>
      </c>
      <c r="F13" s="2" t="s">
        <v>19</v>
      </c>
      <c r="G13" s="2">
        <v>53</v>
      </c>
      <c r="H13" s="56"/>
      <c r="I13" s="37">
        <v>22</v>
      </c>
      <c r="J13" s="47">
        <f t="shared" si="1"/>
        <v>1166</v>
      </c>
    </row>
    <row r="14" spans="1:10" ht="27" x14ac:dyDescent="0.3">
      <c r="A14" s="2">
        <v>3</v>
      </c>
      <c r="B14" s="2">
        <v>1</v>
      </c>
      <c r="C14" s="2">
        <v>6</v>
      </c>
      <c r="E14" s="13" t="s">
        <v>289</v>
      </c>
      <c r="F14" s="2" t="s">
        <v>16</v>
      </c>
      <c r="G14" s="2">
        <v>246</v>
      </c>
      <c r="H14" s="56"/>
      <c r="I14" s="37">
        <v>40</v>
      </c>
      <c r="J14" s="47">
        <f t="shared" si="0"/>
        <v>9840</v>
      </c>
    </row>
    <row r="15" spans="1:10" x14ac:dyDescent="0.3">
      <c r="A15" s="2">
        <v>3</v>
      </c>
      <c r="B15" s="2">
        <v>1</v>
      </c>
      <c r="C15" s="2">
        <v>7</v>
      </c>
      <c r="E15" s="13" t="s">
        <v>290</v>
      </c>
      <c r="F15" s="2" t="s">
        <v>16</v>
      </c>
      <c r="G15" s="2">
        <v>246</v>
      </c>
      <c r="H15" s="56"/>
      <c r="I15" s="37">
        <v>30</v>
      </c>
      <c r="J15" s="47">
        <f t="shared" si="0"/>
        <v>7380</v>
      </c>
    </row>
    <row r="16" spans="1:10" ht="27" x14ac:dyDescent="0.3">
      <c r="A16" s="2">
        <v>3</v>
      </c>
      <c r="B16" s="2">
        <v>1</v>
      </c>
      <c r="C16" s="2">
        <v>8</v>
      </c>
      <c r="E16" s="13" t="s">
        <v>291</v>
      </c>
      <c r="F16" s="2" t="s">
        <v>16</v>
      </c>
      <c r="G16" s="2">
        <v>246</v>
      </c>
      <c r="H16" s="56"/>
      <c r="I16" s="37">
        <v>180</v>
      </c>
      <c r="J16" s="47">
        <f t="shared" si="0"/>
        <v>44280</v>
      </c>
    </row>
    <row r="17" spans="1:10" x14ac:dyDescent="0.3">
      <c r="A17" s="2">
        <v>3</v>
      </c>
      <c r="B17" s="2">
        <v>1</v>
      </c>
      <c r="C17" s="2">
        <v>9</v>
      </c>
      <c r="E17" s="13" t="s">
        <v>292</v>
      </c>
      <c r="F17" s="2" t="s">
        <v>19</v>
      </c>
      <c r="G17" s="2">
        <v>53</v>
      </c>
      <c r="H17" s="56"/>
      <c r="I17" s="37">
        <v>10</v>
      </c>
      <c r="J17" s="47">
        <f t="shared" si="0"/>
        <v>530</v>
      </c>
    </row>
    <row r="18" spans="1:10" x14ac:dyDescent="0.3">
      <c r="A18" s="2">
        <v>3</v>
      </c>
      <c r="B18" s="2">
        <v>1</v>
      </c>
      <c r="C18" s="2">
        <v>10</v>
      </c>
      <c r="E18" s="13" t="s">
        <v>293</v>
      </c>
      <c r="F18" s="2" t="s">
        <v>19</v>
      </c>
      <c r="G18" s="2">
        <v>165</v>
      </c>
      <c r="H18" s="56"/>
      <c r="I18" s="37">
        <v>35</v>
      </c>
      <c r="J18" s="47">
        <f t="shared" si="0"/>
        <v>5775</v>
      </c>
    </row>
    <row r="19" spans="1:10" x14ac:dyDescent="0.3">
      <c r="A19" s="2">
        <v>3</v>
      </c>
      <c r="B19" s="2">
        <v>1</v>
      </c>
      <c r="C19" s="2">
        <v>11</v>
      </c>
      <c r="E19" s="13" t="s">
        <v>294</v>
      </c>
      <c r="F19" s="2" t="s">
        <v>19</v>
      </c>
      <c r="G19" s="2">
        <v>45</v>
      </c>
      <c r="H19" s="56"/>
      <c r="I19" s="37">
        <v>34</v>
      </c>
      <c r="J19" s="47">
        <f t="shared" si="0"/>
        <v>1530</v>
      </c>
    </row>
    <row r="20" spans="1:10" x14ac:dyDescent="0.3">
      <c r="A20" s="2"/>
      <c r="B20" s="2"/>
      <c r="C20" s="2"/>
      <c r="E20" s="13"/>
      <c r="F20" s="2"/>
      <c r="G20" s="2"/>
      <c r="H20" s="56"/>
      <c r="I20" s="37"/>
      <c r="J20" s="47"/>
    </row>
    <row r="21" spans="1:10" x14ac:dyDescent="0.3">
      <c r="A21" s="2"/>
      <c r="B21" s="2"/>
      <c r="C21" s="2"/>
      <c r="E21" s="82" t="s">
        <v>295</v>
      </c>
      <c r="F21" s="2"/>
      <c r="G21" s="2"/>
      <c r="H21" s="56"/>
      <c r="I21" s="37"/>
      <c r="J21" s="47"/>
    </row>
    <row r="22" spans="1:10" x14ac:dyDescent="0.3">
      <c r="A22" s="2"/>
      <c r="B22" s="2"/>
      <c r="C22" s="2"/>
      <c r="D22" s="36"/>
      <c r="E22" s="82"/>
      <c r="F22" s="2"/>
      <c r="G22" s="2"/>
      <c r="H22" s="56"/>
      <c r="I22" s="37"/>
      <c r="J22" s="47"/>
    </row>
    <row r="23" spans="1:10" s="31" customFormat="1" ht="13.5" customHeight="1" x14ac:dyDescent="0.3">
      <c r="A23" s="28">
        <v>3</v>
      </c>
      <c r="B23" s="28">
        <v>2</v>
      </c>
      <c r="C23" s="28"/>
      <c r="D23" s="28"/>
      <c r="E23" s="29" t="s">
        <v>296</v>
      </c>
      <c r="F23" s="28"/>
      <c r="G23" s="28"/>
      <c r="H23" s="60"/>
      <c r="I23" s="30"/>
      <c r="J23" s="45">
        <f>SUM(J24:J31)</f>
        <v>18745</v>
      </c>
    </row>
    <row r="24" spans="1:10" s="43" customFormat="1" x14ac:dyDescent="0.3">
      <c r="A24" s="36">
        <v>3</v>
      </c>
      <c r="B24" s="36">
        <v>2</v>
      </c>
      <c r="C24" s="36">
        <v>1</v>
      </c>
      <c r="D24" s="36"/>
      <c r="E24" s="42" t="s">
        <v>32</v>
      </c>
      <c r="F24" s="2" t="s">
        <v>16</v>
      </c>
      <c r="G24" s="2">
        <v>120</v>
      </c>
      <c r="H24" s="56"/>
      <c r="I24" s="37">
        <v>15</v>
      </c>
      <c r="J24" s="47">
        <f>I24*G24</f>
        <v>1800</v>
      </c>
    </row>
    <row r="25" spans="1:10" s="43" customFormat="1" x14ac:dyDescent="0.3">
      <c r="A25" s="36">
        <v>3</v>
      </c>
      <c r="B25" s="36">
        <v>2</v>
      </c>
      <c r="C25" s="36">
        <v>2</v>
      </c>
      <c r="D25" s="36"/>
      <c r="E25" s="42" t="s">
        <v>297</v>
      </c>
      <c r="F25" s="2" t="s">
        <v>19</v>
      </c>
      <c r="G25" s="2">
        <v>18.5</v>
      </c>
      <c r="H25" s="56"/>
      <c r="I25" s="37">
        <v>20</v>
      </c>
      <c r="J25" s="47">
        <f t="shared" ref="J25:J33" si="2">I25*G25</f>
        <v>370</v>
      </c>
    </row>
    <row r="26" spans="1:10" s="43" customFormat="1" x14ac:dyDescent="0.3">
      <c r="A26" s="36">
        <v>3</v>
      </c>
      <c r="B26" s="36">
        <v>2</v>
      </c>
      <c r="C26" s="36">
        <v>3</v>
      </c>
      <c r="D26" s="36"/>
      <c r="E26" s="42" t="s">
        <v>298</v>
      </c>
      <c r="F26" s="2" t="s">
        <v>16</v>
      </c>
      <c r="G26" s="2">
        <v>58</v>
      </c>
      <c r="H26" s="56"/>
      <c r="I26" s="37">
        <v>30</v>
      </c>
      <c r="J26" s="47">
        <f t="shared" si="2"/>
        <v>1740</v>
      </c>
    </row>
    <row r="27" spans="1:10" s="43" customFormat="1" ht="13.9" customHeight="1" x14ac:dyDescent="0.3">
      <c r="A27" s="36">
        <v>3</v>
      </c>
      <c r="B27" s="36">
        <v>2</v>
      </c>
      <c r="C27" s="36">
        <v>4</v>
      </c>
      <c r="D27" s="36"/>
      <c r="E27" s="42" t="s">
        <v>299</v>
      </c>
      <c r="F27" s="2" t="s">
        <v>235</v>
      </c>
      <c r="G27" s="2">
        <v>1</v>
      </c>
      <c r="H27" s="56"/>
      <c r="I27" s="37">
        <v>150</v>
      </c>
      <c r="J27" s="47">
        <f t="shared" si="2"/>
        <v>150</v>
      </c>
    </row>
    <row r="28" spans="1:10" s="43" customFormat="1" ht="13.5" customHeight="1" x14ac:dyDescent="0.3">
      <c r="A28" s="36">
        <v>3</v>
      </c>
      <c r="B28" s="36">
        <v>2</v>
      </c>
      <c r="C28" s="36">
        <v>5</v>
      </c>
      <c r="D28" s="36"/>
      <c r="E28" s="42" t="s">
        <v>300</v>
      </c>
      <c r="F28" s="2" t="s">
        <v>16</v>
      </c>
      <c r="G28" s="2">
        <v>58</v>
      </c>
      <c r="H28" s="56"/>
      <c r="I28" s="37">
        <v>40</v>
      </c>
      <c r="J28" s="47">
        <f t="shared" si="2"/>
        <v>2320</v>
      </c>
    </row>
    <row r="29" spans="1:10" s="43" customFormat="1" x14ac:dyDescent="0.3">
      <c r="A29" s="36">
        <v>3</v>
      </c>
      <c r="B29" s="36">
        <v>2</v>
      </c>
      <c r="C29" s="36">
        <v>6</v>
      </c>
      <c r="D29" s="36"/>
      <c r="E29" s="42" t="s">
        <v>301</v>
      </c>
      <c r="F29" s="2" t="s">
        <v>16</v>
      </c>
      <c r="G29" s="56">
        <v>58</v>
      </c>
      <c r="H29" s="69"/>
      <c r="I29" s="37">
        <v>30</v>
      </c>
      <c r="J29" s="47">
        <f t="shared" si="2"/>
        <v>1740</v>
      </c>
    </row>
    <row r="30" spans="1:10" s="43" customFormat="1" x14ac:dyDescent="0.3">
      <c r="A30" s="36">
        <v>3</v>
      </c>
      <c r="B30" s="36">
        <v>2</v>
      </c>
      <c r="C30" s="36">
        <v>7</v>
      </c>
      <c r="D30" s="36"/>
      <c r="E30" s="42" t="s">
        <v>302</v>
      </c>
      <c r="F30" s="2" t="s">
        <v>16</v>
      </c>
      <c r="G30" s="56">
        <v>58</v>
      </c>
      <c r="H30" s="69"/>
      <c r="I30" s="37">
        <v>180</v>
      </c>
      <c r="J30" s="47">
        <f t="shared" si="2"/>
        <v>10440</v>
      </c>
    </row>
    <row r="31" spans="1:10" s="43" customFormat="1" x14ac:dyDescent="0.3">
      <c r="A31" s="36">
        <v>3</v>
      </c>
      <c r="B31" s="36">
        <v>2</v>
      </c>
      <c r="C31" s="36">
        <v>8</v>
      </c>
      <c r="D31" s="36"/>
      <c r="E31" s="42" t="s">
        <v>303</v>
      </c>
      <c r="F31" s="2" t="s">
        <v>19</v>
      </c>
      <c r="G31" s="56">
        <v>18.5</v>
      </c>
      <c r="H31" s="69"/>
      <c r="I31" s="37">
        <v>10</v>
      </c>
      <c r="J31" s="47">
        <f t="shared" si="2"/>
        <v>185</v>
      </c>
    </row>
    <row r="32" spans="1:10" s="43" customFormat="1" x14ac:dyDescent="0.3">
      <c r="A32" s="36">
        <v>3</v>
      </c>
      <c r="B32" s="36">
        <v>2</v>
      </c>
      <c r="C32" s="36">
        <v>9</v>
      </c>
      <c r="D32" s="36"/>
      <c r="E32" s="42" t="s">
        <v>304</v>
      </c>
      <c r="F32" s="2" t="s">
        <v>19</v>
      </c>
      <c r="G32" s="56">
        <v>26</v>
      </c>
      <c r="H32" s="69"/>
      <c r="I32" s="37">
        <v>35</v>
      </c>
      <c r="J32" s="47">
        <f t="shared" si="2"/>
        <v>910</v>
      </c>
    </row>
    <row r="33" spans="1:10" s="43" customFormat="1" x14ac:dyDescent="0.3">
      <c r="A33" s="36">
        <v>3</v>
      </c>
      <c r="B33" s="36">
        <v>2</v>
      </c>
      <c r="C33" s="36">
        <v>10</v>
      </c>
      <c r="D33" s="36"/>
      <c r="E33" s="42" t="s">
        <v>305</v>
      </c>
      <c r="F33" s="2" t="s">
        <v>19</v>
      </c>
      <c r="G33" s="56">
        <v>41</v>
      </c>
      <c r="H33" s="69"/>
      <c r="I33" s="37">
        <v>35</v>
      </c>
      <c r="J33" s="47">
        <f t="shared" si="2"/>
        <v>1435</v>
      </c>
    </row>
    <row r="34" spans="1:10" s="43" customFormat="1" x14ac:dyDescent="0.3">
      <c r="A34" s="36"/>
      <c r="B34" s="36"/>
      <c r="C34" s="36"/>
      <c r="D34" s="36"/>
      <c r="E34" s="42"/>
      <c r="F34" s="2"/>
      <c r="G34" s="56"/>
      <c r="H34" s="69"/>
      <c r="I34" s="37"/>
      <c r="J34" s="47"/>
    </row>
    <row r="35" spans="1:10" s="43" customFormat="1" x14ac:dyDescent="0.3">
      <c r="A35" s="36"/>
      <c r="B35" s="36"/>
      <c r="C35" s="36"/>
      <c r="D35" s="36"/>
      <c r="E35" s="83" t="s">
        <v>306</v>
      </c>
      <c r="F35" s="2"/>
      <c r="G35" s="56"/>
      <c r="H35" s="69"/>
      <c r="I35" s="37"/>
      <c r="J35" s="47"/>
    </row>
    <row r="36" spans="1:10" s="43" customFormat="1" x14ac:dyDescent="0.3">
      <c r="A36" s="36"/>
      <c r="B36" s="36"/>
      <c r="C36" s="36"/>
      <c r="D36" s="36"/>
      <c r="E36" s="42"/>
      <c r="F36" s="2"/>
      <c r="G36" s="56"/>
      <c r="H36" s="69"/>
      <c r="I36" s="37"/>
      <c r="J36" s="47"/>
    </row>
    <row r="37" spans="1:10" s="31" customFormat="1" ht="13.5" customHeight="1" x14ac:dyDescent="0.3">
      <c r="A37" s="28">
        <v>3</v>
      </c>
      <c r="B37" s="28">
        <v>3</v>
      </c>
      <c r="C37" s="28"/>
      <c r="D37" s="28"/>
      <c r="E37" s="29" t="s">
        <v>307</v>
      </c>
      <c r="F37" s="28"/>
      <c r="G37" s="28"/>
      <c r="H37" s="60"/>
      <c r="I37" s="30"/>
      <c r="J37" s="45">
        <f>SUM(J38:J44)</f>
        <v>44976</v>
      </c>
    </row>
    <row r="38" spans="1:10" s="43" customFormat="1" x14ac:dyDescent="0.3">
      <c r="A38" s="36">
        <v>3</v>
      </c>
      <c r="B38" s="36">
        <v>3</v>
      </c>
      <c r="C38" s="36">
        <v>1</v>
      </c>
      <c r="D38" s="36"/>
      <c r="E38" s="42" t="s">
        <v>308</v>
      </c>
      <c r="F38" s="2" t="s">
        <v>16</v>
      </c>
      <c r="G38" s="2">
        <v>550</v>
      </c>
      <c r="H38" s="56"/>
      <c r="I38" s="37">
        <v>15</v>
      </c>
      <c r="J38" s="47">
        <f t="shared" ref="J38:J45" si="3">I38*G38</f>
        <v>8250</v>
      </c>
    </row>
    <row r="39" spans="1:10" s="43" customFormat="1" x14ac:dyDescent="0.3">
      <c r="A39" s="36"/>
      <c r="B39" s="36"/>
      <c r="C39" s="36">
        <v>2</v>
      </c>
      <c r="D39" s="36"/>
      <c r="E39" s="42" t="s">
        <v>309</v>
      </c>
      <c r="F39" s="2" t="s">
        <v>19</v>
      </c>
      <c r="G39" s="2">
        <v>53</v>
      </c>
      <c r="H39" s="56"/>
      <c r="I39" s="37">
        <v>20</v>
      </c>
      <c r="J39" s="47">
        <f t="shared" si="3"/>
        <v>1060</v>
      </c>
    </row>
    <row r="40" spans="1:10" s="43" customFormat="1" x14ac:dyDescent="0.3">
      <c r="A40" s="36">
        <v>3</v>
      </c>
      <c r="B40" s="36">
        <v>3</v>
      </c>
      <c r="C40" s="36">
        <v>3</v>
      </c>
      <c r="D40" s="36"/>
      <c r="E40" s="42" t="s">
        <v>310</v>
      </c>
      <c r="F40" s="2" t="s">
        <v>16</v>
      </c>
      <c r="G40" s="2">
        <v>333</v>
      </c>
      <c r="H40" s="56"/>
      <c r="I40" s="37">
        <v>30</v>
      </c>
      <c r="J40" s="47">
        <f t="shared" si="3"/>
        <v>9990</v>
      </c>
    </row>
    <row r="41" spans="1:10" s="43" customFormat="1" ht="13.5" customHeight="1" x14ac:dyDescent="0.3">
      <c r="A41" s="36">
        <v>3</v>
      </c>
      <c r="B41" s="36">
        <v>3</v>
      </c>
      <c r="C41" s="36">
        <v>4</v>
      </c>
      <c r="D41" s="36"/>
      <c r="E41" s="42" t="s">
        <v>311</v>
      </c>
      <c r="F41" s="2" t="s">
        <v>235</v>
      </c>
      <c r="G41" s="2">
        <v>8</v>
      </c>
      <c r="H41" s="56"/>
      <c r="I41" s="37">
        <v>150</v>
      </c>
      <c r="J41" s="47">
        <f t="shared" si="3"/>
        <v>1200</v>
      </c>
    </row>
    <row r="42" spans="1:10" s="43" customFormat="1" x14ac:dyDescent="0.3">
      <c r="A42" s="36">
        <v>3</v>
      </c>
      <c r="B42" s="36">
        <v>3</v>
      </c>
      <c r="C42" s="36">
        <v>5</v>
      </c>
      <c r="D42" s="36"/>
      <c r="E42" s="42" t="s">
        <v>312</v>
      </c>
      <c r="F42" s="2" t="s">
        <v>16</v>
      </c>
      <c r="G42" s="56">
        <v>333</v>
      </c>
      <c r="H42" s="69"/>
      <c r="I42" s="37">
        <v>40</v>
      </c>
      <c r="J42" s="47">
        <f t="shared" si="3"/>
        <v>13320</v>
      </c>
    </row>
    <row r="43" spans="1:10" s="43" customFormat="1" x14ac:dyDescent="0.3">
      <c r="A43" s="36"/>
      <c r="B43" s="36"/>
      <c r="C43" s="36">
        <v>6</v>
      </c>
      <c r="D43" s="36"/>
      <c r="E43" s="42" t="s">
        <v>313</v>
      </c>
      <c r="F43" s="2" t="s">
        <v>19</v>
      </c>
      <c r="G43" s="56">
        <v>53</v>
      </c>
      <c r="H43" s="69"/>
      <c r="I43" s="37">
        <v>22</v>
      </c>
      <c r="J43" s="47">
        <f t="shared" si="3"/>
        <v>1166</v>
      </c>
    </row>
    <row r="44" spans="1:10" s="43" customFormat="1" x14ac:dyDescent="0.3">
      <c r="A44" s="36">
        <v>3</v>
      </c>
      <c r="B44" s="36">
        <v>3</v>
      </c>
      <c r="C44" s="36">
        <v>7</v>
      </c>
      <c r="D44" s="36"/>
      <c r="E44" s="42" t="s">
        <v>314</v>
      </c>
      <c r="F44" s="2" t="s">
        <v>16</v>
      </c>
      <c r="G44" s="56">
        <v>333</v>
      </c>
      <c r="H44" s="69"/>
      <c r="I44" s="37">
        <v>30</v>
      </c>
      <c r="J44" s="47">
        <f t="shared" si="3"/>
        <v>9990</v>
      </c>
    </row>
    <row r="45" spans="1:10" s="43" customFormat="1" x14ac:dyDescent="0.3">
      <c r="A45" s="36">
        <v>3</v>
      </c>
      <c r="B45" s="36">
        <v>3</v>
      </c>
      <c r="C45" s="36">
        <v>8</v>
      </c>
      <c r="D45" s="36"/>
      <c r="E45" s="42" t="s">
        <v>315</v>
      </c>
      <c r="F45" s="2" t="s">
        <v>16</v>
      </c>
      <c r="G45" s="56">
        <v>333</v>
      </c>
      <c r="H45" s="69"/>
      <c r="I45" s="37">
        <v>180</v>
      </c>
      <c r="J45" s="47">
        <f t="shared" si="3"/>
        <v>59940</v>
      </c>
    </row>
    <row r="46" spans="1:10" s="43" customFormat="1" x14ac:dyDescent="0.3">
      <c r="A46" s="36">
        <v>3</v>
      </c>
      <c r="B46" s="36">
        <v>3</v>
      </c>
      <c r="C46" s="36">
        <v>9</v>
      </c>
      <c r="D46" s="36"/>
      <c r="E46" s="42" t="s">
        <v>316</v>
      </c>
      <c r="F46" s="2" t="s">
        <v>19</v>
      </c>
      <c r="G46" s="56">
        <v>53</v>
      </c>
      <c r="H46" s="69"/>
      <c r="I46" s="37">
        <v>10</v>
      </c>
      <c r="J46" s="47">
        <f t="shared" ref="J46:J48" si="4">I46*G46</f>
        <v>530</v>
      </c>
    </row>
    <row r="47" spans="1:10" s="43" customFormat="1" x14ac:dyDescent="0.3">
      <c r="A47" s="36">
        <v>3</v>
      </c>
      <c r="B47" s="36">
        <v>3</v>
      </c>
      <c r="C47" s="36">
        <v>10</v>
      </c>
      <c r="D47" s="36"/>
      <c r="E47" s="42" t="s">
        <v>317</v>
      </c>
      <c r="F47" s="2" t="s">
        <v>19</v>
      </c>
      <c r="G47" s="56">
        <v>190</v>
      </c>
      <c r="H47" s="69"/>
      <c r="I47" s="37">
        <v>35</v>
      </c>
      <c r="J47" s="47">
        <f t="shared" si="4"/>
        <v>6650</v>
      </c>
    </row>
    <row r="48" spans="1:10" s="43" customFormat="1" x14ac:dyDescent="0.3">
      <c r="A48" s="36">
        <v>3</v>
      </c>
      <c r="B48" s="36">
        <v>3</v>
      </c>
      <c r="C48" s="36">
        <v>10</v>
      </c>
      <c r="D48" s="36"/>
      <c r="E48" s="42" t="s">
        <v>318</v>
      </c>
      <c r="F48" s="2" t="s">
        <v>19</v>
      </c>
      <c r="G48" s="56">
        <v>55</v>
      </c>
      <c r="H48" s="69"/>
      <c r="I48" s="37">
        <v>35</v>
      </c>
      <c r="J48" s="47">
        <f t="shared" si="4"/>
        <v>1925</v>
      </c>
    </row>
    <row r="49" spans="1:10" s="43" customFormat="1" x14ac:dyDescent="0.3">
      <c r="A49" s="36"/>
      <c r="B49" s="36"/>
      <c r="C49" s="36"/>
      <c r="D49" s="36"/>
      <c r="E49" s="42"/>
      <c r="F49" s="2"/>
      <c r="G49" s="56"/>
      <c r="H49" s="69"/>
      <c r="I49" s="37"/>
      <c r="J49" s="47"/>
    </row>
    <row r="50" spans="1:10" s="43" customFormat="1" x14ac:dyDescent="0.3">
      <c r="A50" s="36"/>
      <c r="B50" s="36"/>
      <c r="C50" s="36"/>
      <c r="D50" s="36"/>
      <c r="E50" s="83" t="s">
        <v>306</v>
      </c>
      <c r="F50" s="2"/>
      <c r="G50" s="56"/>
      <c r="H50" s="69"/>
      <c r="I50" s="37"/>
      <c r="J50" s="47"/>
    </row>
    <row r="51" spans="1:10" s="43" customFormat="1" x14ac:dyDescent="0.3">
      <c r="D51" s="36"/>
      <c r="E51" s="42"/>
      <c r="F51" s="2"/>
      <c r="G51" s="56"/>
      <c r="H51" s="69"/>
      <c r="I51" s="37"/>
      <c r="J51" s="47"/>
    </row>
    <row r="52" spans="1:10" s="31" customFormat="1" ht="13.5" customHeight="1" x14ac:dyDescent="0.3">
      <c r="A52" s="28">
        <v>3</v>
      </c>
      <c r="B52" s="28">
        <v>4</v>
      </c>
      <c r="C52" s="28"/>
      <c r="D52" s="28"/>
      <c r="E52" s="29" t="s">
        <v>319</v>
      </c>
      <c r="F52" s="28"/>
      <c r="G52" s="28"/>
      <c r="H52" s="60"/>
      <c r="I52" s="30"/>
      <c r="J52" s="45">
        <f>SUM(J53:J57)</f>
        <v>228700</v>
      </c>
    </row>
    <row r="53" spans="1:10" s="43" customFormat="1" x14ac:dyDescent="0.3">
      <c r="A53" s="36">
        <v>3</v>
      </c>
      <c r="B53" s="36">
        <v>4</v>
      </c>
      <c r="C53" s="36">
        <v>1</v>
      </c>
      <c r="D53" s="36"/>
      <c r="E53" s="42" t="s">
        <v>320</v>
      </c>
      <c r="F53" s="2" t="s">
        <v>16</v>
      </c>
      <c r="G53" s="2">
        <v>25</v>
      </c>
      <c r="H53" s="56"/>
      <c r="I53" s="37">
        <v>30</v>
      </c>
      <c r="J53" s="47">
        <f t="shared" ref="J53:J54" si="5">I53*G53</f>
        <v>750</v>
      </c>
    </row>
    <row r="54" spans="1:10" s="43" customFormat="1" x14ac:dyDescent="0.3">
      <c r="A54" s="36">
        <v>3</v>
      </c>
      <c r="B54" s="36">
        <v>4</v>
      </c>
      <c r="C54" s="36">
        <v>2</v>
      </c>
      <c r="D54" s="36"/>
      <c r="E54" s="42" t="s">
        <v>32</v>
      </c>
      <c r="F54" s="2" t="s">
        <v>16</v>
      </c>
      <c r="G54" s="2">
        <v>60</v>
      </c>
      <c r="H54" s="56"/>
      <c r="I54" s="37">
        <v>15</v>
      </c>
      <c r="J54" s="47">
        <f t="shared" si="5"/>
        <v>900</v>
      </c>
    </row>
    <row r="55" spans="1:10" s="43" customFormat="1" ht="13.5" customHeight="1" x14ac:dyDescent="0.3">
      <c r="A55" s="36">
        <v>3</v>
      </c>
      <c r="B55" s="36">
        <v>4</v>
      </c>
      <c r="C55" s="36">
        <v>3</v>
      </c>
      <c r="D55" s="36"/>
      <c r="E55" s="42" t="s">
        <v>65</v>
      </c>
      <c r="F55" s="2" t="s">
        <v>19</v>
      </c>
      <c r="G55" s="2">
        <v>18.5</v>
      </c>
      <c r="H55" s="56"/>
      <c r="I55" s="37">
        <v>20</v>
      </c>
      <c r="J55" s="47">
        <f t="shared" ref="J55" si="6">I55*G55</f>
        <v>370</v>
      </c>
    </row>
    <row r="56" spans="1:10" s="43" customFormat="1" x14ac:dyDescent="0.3">
      <c r="A56" s="36">
        <v>3</v>
      </c>
      <c r="B56" s="36">
        <v>4</v>
      </c>
      <c r="C56" s="36">
        <v>4</v>
      </c>
      <c r="D56" s="36"/>
      <c r="E56" s="83" t="s">
        <v>321</v>
      </c>
      <c r="F56" s="2" t="s">
        <v>16</v>
      </c>
      <c r="G56" s="56">
        <v>56</v>
      </c>
      <c r="H56" s="69"/>
      <c r="I56" s="37">
        <v>30</v>
      </c>
      <c r="J56" s="47">
        <f>I56*G56</f>
        <v>1680</v>
      </c>
    </row>
    <row r="57" spans="1:10" s="43" customFormat="1" x14ac:dyDescent="0.3">
      <c r="A57" s="36">
        <v>3</v>
      </c>
      <c r="B57" s="36">
        <v>4</v>
      </c>
      <c r="C57" s="36">
        <v>5</v>
      </c>
      <c r="D57" s="36"/>
      <c r="E57" s="83" t="s">
        <v>322</v>
      </c>
      <c r="F57" s="2" t="s">
        <v>323</v>
      </c>
      <c r="G57" s="56">
        <v>1500</v>
      </c>
      <c r="H57" s="69"/>
      <c r="I57" s="37">
        <v>150</v>
      </c>
      <c r="J57" s="47">
        <f>I57*G57</f>
        <v>225000</v>
      </c>
    </row>
    <row r="58" spans="1:10" s="43" customFormat="1" x14ac:dyDescent="0.3">
      <c r="A58" s="36">
        <v>3</v>
      </c>
      <c r="B58" s="36">
        <v>4</v>
      </c>
      <c r="C58" s="36">
        <v>6</v>
      </c>
      <c r="D58" s="36"/>
      <c r="E58" s="42" t="s">
        <v>324</v>
      </c>
      <c r="F58" s="2" t="s">
        <v>19</v>
      </c>
      <c r="G58" s="56">
        <v>18.5</v>
      </c>
      <c r="H58" s="69"/>
      <c r="I58" s="37">
        <v>22</v>
      </c>
      <c r="J58" s="47">
        <f>I58*G58</f>
        <v>407</v>
      </c>
    </row>
    <row r="59" spans="1:10" s="43" customFormat="1" x14ac:dyDescent="0.3">
      <c r="A59" s="36">
        <v>3</v>
      </c>
      <c r="B59" s="36">
        <v>4</v>
      </c>
      <c r="C59" s="36">
        <v>7</v>
      </c>
      <c r="D59" s="36"/>
      <c r="E59" s="42" t="s">
        <v>325</v>
      </c>
      <c r="F59" s="2" t="s">
        <v>16</v>
      </c>
      <c r="G59" s="56">
        <v>56</v>
      </c>
      <c r="H59" s="69"/>
      <c r="I59" s="37">
        <v>40</v>
      </c>
      <c r="J59" s="47">
        <f t="shared" ref="J59:J62" si="7">I59*G59</f>
        <v>2240</v>
      </c>
    </row>
    <row r="60" spans="1:10" s="43" customFormat="1" x14ac:dyDescent="0.3">
      <c r="A60" s="36">
        <v>3</v>
      </c>
      <c r="B60" s="36">
        <v>4</v>
      </c>
      <c r="C60" s="36">
        <v>8</v>
      </c>
      <c r="D60" s="36"/>
      <c r="E60" s="42" t="s">
        <v>326</v>
      </c>
      <c r="F60" s="2" t="s">
        <v>16</v>
      </c>
      <c r="G60" s="56">
        <v>56</v>
      </c>
      <c r="H60" s="69"/>
      <c r="I60" s="37">
        <v>30</v>
      </c>
      <c r="J60" s="47">
        <f t="shared" si="7"/>
        <v>1680</v>
      </c>
    </row>
    <row r="61" spans="1:10" s="43" customFormat="1" x14ac:dyDescent="0.3">
      <c r="A61" s="36">
        <v>3</v>
      </c>
      <c r="B61" s="36">
        <v>4</v>
      </c>
      <c r="C61" s="36">
        <v>9</v>
      </c>
      <c r="D61" s="36"/>
      <c r="E61" s="42" t="s">
        <v>327</v>
      </c>
      <c r="F61" s="2" t="s">
        <v>16</v>
      </c>
      <c r="G61" s="56">
        <v>56</v>
      </c>
      <c r="H61" s="69"/>
      <c r="I61" s="37">
        <v>180</v>
      </c>
      <c r="J61" s="47">
        <f t="shared" si="7"/>
        <v>10080</v>
      </c>
    </row>
    <row r="62" spans="1:10" s="43" customFormat="1" x14ac:dyDescent="0.3">
      <c r="A62" s="36">
        <v>3</v>
      </c>
      <c r="B62" s="36">
        <v>4</v>
      </c>
      <c r="C62" s="36">
        <v>10</v>
      </c>
      <c r="D62" s="36"/>
      <c r="E62" s="42" t="s">
        <v>328</v>
      </c>
      <c r="F62" s="2" t="s">
        <v>19</v>
      </c>
      <c r="G62" s="56">
        <v>18.5</v>
      </c>
      <c r="H62" s="69"/>
      <c r="I62" s="37">
        <v>10</v>
      </c>
      <c r="J62" s="47">
        <f t="shared" si="7"/>
        <v>185</v>
      </c>
    </row>
    <row r="63" spans="1:10" s="43" customFormat="1" x14ac:dyDescent="0.3">
      <c r="A63" s="36"/>
      <c r="B63" s="36"/>
      <c r="C63" s="36"/>
      <c r="D63" s="36"/>
      <c r="E63" s="42"/>
      <c r="F63" s="2"/>
      <c r="G63" s="56"/>
      <c r="H63" s="69"/>
      <c r="I63" s="37"/>
      <c r="J63" s="47"/>
    </row>
    <row r="64" spans="1:10" s="43" customFormat="1" x14ac:dyDescent="0.3">
      <c r="A64" s="36"/>
      <c r="B64" s="36"/>
      <c r="C64" s="36"/>
      <c r="D64" s="36"/>
      <c r="E64" s="83" t="s">
        <v>306</v>
      </c>
      <c r="F64" s="2"/>
      <c r="G64" s="56"/>
      <c r="H64" s="69"/>
      <c r="I64" s="37"/>
      <c r="J64" s="47"/>
    </row>
    <row r="65" spans="1:10" s="43" customFormat="1" x14ac:dyDescent="0.3">
      <c r="A65" s="36"/>
      <c r="B65" s="36"/>
      <c r="C65" s="36"/>
      <c r="D65" s="36"/>
      <c r="E65" s="42"/>
      <c r="F65" s="2"/>
      <c r="G65" s="56"/>
      <c r="H65" s="69"/>
      <c r="I65" s="37"/>
      <c r="J65" s="47"/>
    </row>
    <row r="66" spans="1:10" s="31" customFormat="1" ht="13.5" customHeight="1" x14ac:dyDescent="0.3">
      <c r="A66" s="28">
        <v>3</v>
      </c>
      <c r="B66" s="28">
        <v>4</v>
      </c>
      <c r="C66" s="28"/>
      <c r="D66" s="28"/>
      <c r="E66" s="29" t="s">
        <v>329</v>
      </c>
      <c r="F66" s="28"/>
      <c r="G66" s="28"/>
      <c r="H66" s="60"/>
      <c r="I66" s="30"/>
      <c r="J66" s="45">
        <f>SUM(J67:J71)</f>
        <v>3185</v>
      </c>
    </row>
    <row r="67" spans="1:10" s="43" customFormat="1" x14ac:dyDescent="0.3">
      <c r="A67" s="36">
        <v>3</v>
      </c>
      <c r="B67" s="36">
        <v>4</v>
      </c>
      <c r="C67" s="36">
        <v>1</v>
      </c>
      <c r="D67" s="36"/>
      <c r="E67" s="42" t="s">
        <v>330</v>
      </c>
      <c r="F67" s="2" t="s">
        <v>16</v>
      </c>
      <c r="G67" s="2">
        <v>22</v>
      </c>
      <c r="H67" s="56"/>
      <c r="I67" s="37">
        <v>35</v>
      </c>
      <c r="J67" s="47">
        <f t="shared" ref="J67:J68" si="8">I67*G67</f>
        <v>770</v>
      </c>
    </row>
    <row r="68" spans="1:10" s="43" customFormat="1" x14ac:dyDescent="0.3">
      <c r="A68" s="36">
        <v>3</v>
      </c>
      <c r="B68" s="36">
        <v>4</v>
      </c>
      <c r="C68" s="36">
        <v>2</v>
      </c>
      <c r="D68" s="36"/>
      <c r="E68" s="42" t="s">
        <v>331</v>
      </c>
      <c r="F68" s="2" t="s">
        <v>16</v>
      </c>
      <c r="G68" s="2">
        <v>18</v>
      </c>
      <c r="H68" s="56"/>
      <c r="I68" s="37">
        <v>40</v>
      </c>
      <c r="J68" s="47">
        <f t="shared" si="8"/>
        <v>720</v>
      </c>
    </row>
    <row r="69" spans="1:10" s="43" customFormat="1" ht="13.5" customHeight="1" x14ac:dyDescent="0.3">
      <c r="A69" s="36">
        <v>3</v>
      </c>
      <c r="B69" s="36">
        <v>4</v>
      </c>
      <c r="C69" s="36">
        <v>3</v>
      </c>
      <c r="D69" s="36"/>
      <c r="E69" s="42" t="s">
        <v>332</v>
      </c>
      <c r="F69" s="2" t="s">
        <v>235</v>
      </c>
      <c r="G69" s="2">
        <v>0.5</v>
      </c>
      <c r="H69" s="56"/>
      <c r="I69" s="37">
        <v>150</v>
      </c>
      <c r="J69" s="47">
        <f t="shared" ref="J69" si="9">I69*G69</f>
        <v>75</v>
      </c>
    </row>
    <row r="70" spans="1:10" s="43" customFormat="1" x14ac:dyDescent="0.3">
      <c r="A70" s="36">
        <v>3</v>
      </c>
      <c r="B70" s="36">
        <v>4</v>
      </c>
      <c r="C70" s="36">
        <v>4</v>
      </c>
      <c r="D70" s="36"/>
      <c r="E70" s="42" t="s">
        <v>333</v>
      </c>
      <c r="F70" s="2" t="s">
        <v>16</v>
      </c>
      <c r="G70" s="56">
        <v>18</v>
      </c>
      <c r="H70" s="69"/>
      <c r="I70" s="37">
        <v>40</v>
      </c>
      <c r="J70" s="47">
        <f>I70*G70</f>
        <v>720</v>
      </c>
    </row>
    <row r="71" spans="1:10" s="43" customFormat="1" x14ac:dyDescent="0.3">
      <c r="A71" s="36">
        <v>3</v>
      </c>
      <c r="B71" s="36">
        <v>4</v>
      </c>
      <c r="C71" s="36">
        <v>5</v>
      </c>
      <c r="D71" s="36"/>
      <c r="E71" s="42" t="s">
        <v>334</v>
      </c>
      <c r="F71" s="2" t="s">
        <v>16</v>
      </c>
      <c r="G71" s="56">
        <v>18</v>
      </c>
      <c r="H71" s="69"/>
      <c r="I71" s="37">
        <v>50</v>
      </c>
      <c r="J71" s="47">
        <f>I71*G71</f>
        <v>900</v>
      </c>
    </row>
    <row r="72" spans="1:10" s="43" customFormat="1" x14ac:dyDescent="0.3">
      <c r="A72" s="36">
        <v>3</v>
      </c>
      <c r="B72" s="36">
        <v>4</v>
      </c>
      <c r="C72" s="36">
        <v>6</v>
      </c>
      <c r="D72" s="36"/>
      <c r="E72" s="42" t="s">
        <v>335</v>
      </c>
      <c r="F72" s="2" t="s">
        <v>16</v>
      </c>
      <c r="G72" s="56">
        <v>18</v>
      </c>
      <c r="H72" s="69"/>
      <c r="I72" s="37">
        <v>195</v>
      </c>
      <c r="J72" s="47">
        <f>I72*G72</f>
        <v>3510</v>
      </c>
    </row>
    <row r="73" spans="1:10" s="43" customFormat="1" x14ac:dyDescent="0.3">
      <c r="A73" s="36">
        <v>3</v>
      </c>
      <c r="B73" s="36">
        <v>4</v>
      </c>
      <c r="C73" s="36">
        <v>7</v>
      </c>
      <c r="D73" s="36"/>
      <c r="E73" s="42" t="s">
        <v>336</v>
      </c>
      <c r="F73" s="2" t="s">
        <v>19</v>
      </c>
      <c r="G73" s="56">
        <v>14</v>
      </c>
      <c r="H73" s="69"/>
      <c r="I73" s="37">
        <v>40</v>
      </c>
      <c r="J73" s="47">
        <f t="shared" ref="J73" si="10">I73*G73</f>
        <v>560</v>
      </c>
    </row>
    <row r="74" spans="1:10" s="43" customFormat="1" x14ac:dyDescent="0.3">
      <c r="A74" s="36"/>
      <c r="B74" s="36"/>
      <c r="C74" s="36"/>
      <c r="D74" s="36"/>
      <c r="E74" s="42"/>
      <c r="F74" s="2"/>
      <c r="G74" s="56"/>
      <c r="H74" s="69"/>
      <c r="I74" s="37"/>
      <c r="J74" s="47"/>
    </row>
    <row r="75" spans="1:10" s="3" customFormat="1" ht="12.75" x14ac:dyDescent="0.3">
      <c r="A75" s="11" t="s">
        <v>116</v>
      </c>
      <c r="B75" s="11"/>
      <c r="C75" s="11"/>
      <c r="D75" s="11"/>
      <c r="E75" s="16" t="s">
        <v>117</v>
      </c>
      <c r="F75" s="11"/>
      <c r="G75" s="11"/>
      <c r="H75" s="57"/>
      <c r="I75" s="22"/>
      <c r="J75" s="48">
        <f>J7</f>
        <v>381297</v>
      </c>
    </row>
    <row r="76" spans="1:10" x14ac:dyDescent="0.3">
      <c r="A76" s="5" t="s">
        <v>116</v>
      </c>
      <c r="B76" s="5"/>
      <c r="C76" s="5"/>
      <c r="D76" s="5"/>
      <c r="E76" s="17" t="s">
        <v>118</v>
      </c>
      <c r="F76" s="5"/>
      <c r="G76" s="5"/>
      <c r="H76" s="62"/>
      <c r="I76" s="23"/>
      <c r="J76" s="51">
        <f>J75*0.2</f>
        <v>76259.400000000009</v>
      </c>
    </row>
    <row r="77" spans="1:10" s="4" customFormat="1" ht="12.75" x14ac:dyDescent="0.3">
      <c r="A77" s="11" t="s">
        <v>116</v>
      </c>
      <c r="B77" s="11"/>
      <c r="C77" s="11"/>
      <c r="D77" s="11"/>
      <c r="E77" s="16" t="s">
        <v>119</v>
      </c>
      <c r="F77" s="11"/>
      <c r="G77" s="11"/>
      <c r="H77" s="57"/>
      <c r="I77" s="22"/>
      <c r="J77" s="48">
        <f>J75+J76</f>
        <v>457556.4</v>
      </c>
    </row>
    <row r="78" spans="1:10" s="6" customFormat="1" x14ac:dyDescent="0.3">
      <c r="A78" s="7"/>
      <c r="B78" s="7"/>
      <c r="C78" s="7"/>
      <c r="D78" s="7"/>
      <c r="E78" s="14"/>
      <c r="F78" s="7"/>
      <c r="G78" s="7"/>
      <c r="H78" s="63"/>
      <c r="I78" s="7"/>
      <c r="J78" s="52"/>
    </row>
    <row r="79" spans="1:10" s="75" customFormat="1" ht="12.75" x14ac:dyDescent="0.3">
      <c r="A79" s="70">
        <v>4</v>
      </c>
      <c r="B79" s="70"/>
      <c r="C79" s="70"/>
      <c r="D79" s="70"/>
      <c r="E79" s="71" t="s">
        <v>120</v>
      </c>
      <c r="F79" s="70"/>
      <c r="G79" s="70"/>
      <c r="H79" s="72"/>
      <c r="I79" s="73"/>
      <c r="J79" s="74">
        <f>J80</f>
        <v>0</v>
      </c>
    </row>
    <row r="80" spans="1:10" x14ac:dyDescent="0.3">
      <c r="A80" s="2">
        <v>4</v>
      </c>
      <c r="B80" s="2">
        <v>1</v>
      </c>
      <c r="C80" s="2"/>
      <c r="D80" s="2"/>
      <c r="E80" s="13"/>
      <c r="F80" s="2"/>
      <c r="G80" s="2"/>
      <c r="H80" s="56"/>
      <c r="I80" s="37"/>
      <c r="J80" s="47">
        <f>I80*G80</f>
        <v>0</v>
      </c>
    </row>
    <row r="81" spans="1:10" x14ac:dyDescent="0.3">
      <c r="A81" s="2"/>
      <c r="B81" s="2"/>
      <c r="C81" s="2"/>
      <c r="D81" s="2"/>
      <c r="E81" s="13"/>
      <c r="F81" s="2"/>
      <c r="G81" s="2"/>
      <c r="H81" s="56"/>
      <c r="I81" s="37"/>
      <c r="J81" s="47"/>
    </row>
    <row r="82" spans="1:10" s="81" customFormat="1" ht="12.75" x14ac:dyDescent="0.3">
      <c r="A82" s="76" t="s">
        <v>116</v>
      </c>
      <c r="B82" s="76"/>
      <c r="C82" s="76"/>
      <c r="D82" s="76"/>
      <c r="E82" s="77" t="s">
        <v>121</v>
      </c>
      <c r="F82" s="76"/>
      <c r="G82" s="76"/>
      <c r="H82" s="78"/>
      <c r="I82" s="79"/>
      <c r="J82" s="80">
        <f>J75+J79</f>
        <v>381297</v>
      </c>
    </row>
    <row r="83" spans="1:10" x14ac:dyDescent="0.3">
      <c r="A83" s="5" t="s">
        <v>116</v>
      </c>
      <c r="B83" s="5"/>
      <c r="C83" s="5"/>
      <c r="D83" s="5"/>
      <c r="E83" s="17" t="s">
        <v>118</v>
      </c>
      <c r="F83" s="5"/>
      <c r="G83" s="5"/>
      <c r="H83" s="62"/>
      <c r="I83" s="23"/>
      <c r="J83" s="51">
        <f>J82*0.2</f>
        <v>76259.400000000009</v>
      </c>
    </row>
    <row r="84" spans="1:10" s="75" customFormat="1" ht="12.75" x14ac:dyDescent="0.3">
      <c r="A84" s="76" t="s">
        <v>116</v>
      </c>
      <c r="B84" s="76"/>
      <c r="C84" s="76"/>
      <c r="D84" s="76"/>
      <c r="E84" s="77" t="s">
        <v>122</v>
      </c>
      <c r="F84" s="76"/>
      <c r="G84" s="76"/>
      <c r="H84" s="78"/>
      <c r="I84" s="79"/>
      <c r="J84" s="80">
        <f>J82+J83</f>
        <v>457556.4</v>
      </c>
    </row>
    <row r="85" spans="1:10" x14ac:dyDescent="0.3">
      <c r="A85" s="2"/>
      <c r="B85" s="2"/>
      <c r="C85" s="2"/>
      <c r="D85" s="2"/>
      <c r="E85" s="13"/>
      <c r="F85" s="2"/>
      <c r="G85" s="2"/>
      <c r="H85" s="56"/>
      <c r="I85" s="37"/>
      <c r="J85" s="47"/>
    </row>
    <row r="86" spans="1:10" s="4" customFormat="1" x14ac:dyDescent="0.3">
      <c r="A86" s="109" t="s">
        <v>123</v>
      </c>
      <c r="B86" s="109"/>
      <c r="C86" s="109"/>
      <c r="D86" s="109"/>
      <c r="E86" s="18"/>
      <c r="F86" s="12"/>
      <c r="G86" s="12"/>
      <c r="H86" s="64"/>
      <c r="I86" s="24"/>
      <c r="J86" s="53"/>
    </row>
    <row r="87" spans="1:10" s="4" customFormat="1" x14ac:dyDescent="0.3">
      <c r="A87" s="2"/>
      <c r="B87" s="2"/>
      <c r="C87" s="2"/>
      <c r="D87" s="2"/>
      <c r="E87" s="13"/>
      <c r="F87" s="2"/>
      <c r="G87" s="2"/>
      <c r="H87" s="56"/>
      <c r="I87" s="21"/>
      <c r="J87" s="47"/>
    </row>
  </sheetData>
  <mergeCells count="4">
    <mergeCell ref="A1:D3"/>
    <mergeCell ref="G1:I1"/>
    <mergeCell ref="A5:D5"/>
    <mergeCell ref="A86:D86"/>
  </mergeCells>
  <printOptions horizontalCentered="1"/>
  <pageMargins left="0.23622047244094491" right="0.23622047244094491" top="0.35433070866141736" bottom="0.51181102362204722" header="0.31496062992125984" footer="0.31496062992125984"/>
  <pageSetup paperSize="9" scale="79" fitToHeight="0" orientation="portrait" horizontalDpi="300" verticalDpi="300" r:id="rId1"/>
  <headerFooter>
    <oddFooter>&amp;L&amp;8&amp;F&amp;R&amp;8&amp;P / &amp;N</oddFooter>
  </headerFooter>
  <rowBreaks count="1" manualBreakCount="1">
    <brk id="75" min="1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5"/>
  <sheetViews>
    <sheetView tabSelected="1" topLeftCell="A228" zoomScaleNormal="100" zoomScaleSheetLayoutView="120" workbookViewId="0">
      <selection activeCell="R254" sqref="R254"/>
    </sheetView>
  </sheetViews>
  <sheetFormatPr baseColWidth="10" defaultColWidth="9" defaultRowHeight="13.5" x14ac:dyDescent="0.3"/>
  <cols>
    <col min="1" max="1" width="2.125" style="7" customWidth="1"/>
    <col min="2" max="2" width="2.5" style="7" customWidth="1"/>
    <col min="3" max="3" width="2.125" style="7" customWidth="1"/>
    <col min="4" max="4" width="2.625" style="7" customWidth="1"/>
    <col min="5" max="5" width="65.375" style="14" customWidth="1"/>
    <col min="6" max="6" width="6.125" style="7" customWidth="1"/>
    <col min="7" max="7" width="7.5" style="63" customWidth="1"/>
    <col min="8" max="8" width="10.125" style="7" bestFit="1" customWidth="1"/>
    <col min="9" max="9" width="10" style="52" bestFit="1" customWidth="1"/>
    <col min="10" max="10" width="9" style="1"/>
    <col min="11" max="11" width="11.625" style="1" customWidth="1"/>
    <col min="12" max="16384" width="9" style="1"/>
  </cols>
  <sheetData>
    <row r="1" spans="1:9" ht="14.25" customHeight="1" x14ac:dyDescent="0.3">
      <c r="A1" s="106"/>
      <c r="B1" s="106"/>
      <c r="C1" s="106"/>
      <c r="D1" s="106"/>
      <c r="E1" s="15" t="s">
        <v>360</v>
      </c>
      <c r="F1" s="8"/>
      <c r="G1" s="107"/>
      <c r="H1" s="107"/>
      <c r="I1" s="46"/>
    </row>
    <row r="2" spans="1:9" ht="14.25" customHeight="1" x14ac:dyDescent="0.3">
      <c r="A2" s="106"/>
      <c r="B2" s="106"/>
      <c r="C2" s="106"/>
      <c r="D2" s="106"/>
      <c r="E2" s="15" t="s">
        <v>361</v>
      </c>
      <c r="F2" s="9"/>
      <c r="G2" s="54" t="s">
        <v>2</v>
      </c>
      <c r="H2" s="9" t="s">
        <v>3</v>
      </c>
      <c r="I2" s="46"/>
    </row>
    <row r="3" spans="1:9" x14ac:dyDescent="0.3">
      <c r="A3" s="106"/>
      <c r="B3" s="106"/>
      <c r="C3" s="106"/>
      <c r="D3" s="106"/>
      <c r="E3" s="15" t="s">
        <v>362</v>
      </c>
      <c r="F3" s="10"/>
      <c r="G3" s="55" t="s">
        <v>461</v>
      </c>
      <c r="H3" s="19">
        <v>45622</v>
      </c>
      <c r="I3" s="46"/>
    </row>
    <row r="4" spans="1:9" x14ac:dyDescent="0.3">
      <c r="A4" s="2"/>
      <c r="B4" s="2"/>
      <c r="C4" s="2"/>
      <c r="D4" s="2"/>
      <c r="E4" s="13"/>
      <c r="F4" s="2"/>
      <c r="G4" s="56"/>
      <c r="H4" s="2"/>
      <c r="I4" s="47"/>
    </row>
    <row r="5" spans="1:9" s="3" customFormat="1" ht="12.75" customHeight="1" x14ac:dyDescent="0.3">
      <c r="A5" s="108" t="s">
        <v>6</v>
      </c>
      <c r="B5" s="108"/>
      <c r="C5" s="108"/>
      <c r="D5" s="108"/>
      <c r="E5" s="16" t="s">
        <v>7</v>
      </c>
      <c r="F5" s="11" t="s">
        <v>8</v>
      </c>
      <c r="G5" s="57" t="s">
        <v>10</v>
      </c>
      <c r="H5" s="11" t="s">
        <v>11</v>
      </c>
      <c r="I5" s="48" t="s">
        <v>12</v>
      </c>
    </row>
    <row r="6" spans="1:9" ht="9" customHeight="1" x14ac:dyDescent="0.3">
      <c r="A6" s="2"/>
      <c r="B6" s="2"/>
      <c r="C6" s="2"/>
      <c r="D6" s="2"/>
      <c r="E6" s="13"/>
      <c r="F6" s="2"/>
      <c r="G6" s="56"/>
      <c r="H6" s="20"/>
      <c r="I6" s="47"/>
    </row>
    <row r="7" spans="1:9" s="4" customFormat="1" ht="12.75" x14ac:dyDescent="0.3">
      <c r="A7" s="25"/>
      <c r="B7" s="25"/>
      <c r="C7" s="25"/>
      <c r="D7" s="25"/>
      <c r="E7" s="26" t="s">
        <v>13</v>
      </c>
      <c r="F7" s="25"/>
      <c r="G7" s="58"/>
      <c r="H7" s="27"/>
      <c r="I7" s="44"/>
    </row>
    <row r="8" spans="1:9" ht="9" customHeight="1" x14ac:dyDescent="0.3">
      <c r="A8" s="2"/>
      <c r="B8" s="2"/>
      <c r="C8" s="2"/>
      <c r="D8" s="2"/>
      <c r="E8" s="13"/>
      <c r="F8" s="2"/>
      <c r="G8" s="56"/>
      <c r="H8" s="20"/>
      <c r="I8" s="47"/>
    </row>
    <row r="9" spans="1:9" s="90" customFormat="1" ht="18.75" customHeight="1" x14ac:dyDescent="0.3">
      <c r="A9" s="86">
        <v>4</v>
      </c>
      <c r="B9" s="86">
        <v>1</v>
      </c>
      <c r="C9" s="86"/>
      <c r="D9" s="86"/>
      <c r="E9" s="87" t="s">
        <v>365</v>
      </c>
      <c r="F9" s="86"/>
      <c r="G9" s="88"/>
      <c r="H9" s="89"/>
      <c r="I9" s="99">
        <f>I10+I22+I33+I45+I56+I64+I71+I76+I81+I84+I91+I96+I106+I116</f>
        <v>0</v>
      </c>
    </row>
    <row r="10" spans="1:9" s="31" customFormat="1" ht="12.75" x14ac:dyDescent="0.3">
      <c r="A10" s="31">
        <v>4</v>
      </c>
      <c r="B10" s="33">
        <v>1</v>
      </c>
      <c r="C10" s="33">
        <v>1</v>
      </c>
      <c r="D10" s="33"/>
      <c r="E10" s="34" t="s">
        <v>363</v>
      </c>
      <c r="F10" s="33"/>
      <c r="G10" s="59"/>
      <c r="H10" s="35"/>
      <c r="I10" s="100">
        <f>SUM(I11:I21)</f>
        <v>0</v>
      </c>
    </row>
    <row r="11" spans="1:9" x14ac:dyDescent="0.3">
      <c r="A11" s="7">
        <v>4</v>
      </c>
      <c r="B11" s="2">
        <v>1</v>
      </c>
      <c r="C11" s="2">
        <v>1</v>
      </c>
      <c r="D11" s="2">
        <v>1</v>
      </c>
      <c r="E11" s="13" t="s">
        <v>372</v>
      </c>
      <c r="F11" s="2" t="s">
        <v>16</v>
      </c>
      <c r="G11" s="56"/>
      <c r="H11" s="37"/>
      <c r="I11" s="101">
        <f>G11*H11</f>
        <v>0</v>
      </c>
    </row>
    <row r="12" spans="1:9" x14ac:dyDescent="0.3">
      <c r="A12" s="7">
        <v>4</v>
      </c>
      <c r="B12" s="2">
        <v>1</v>
      </c>
      <c r="C12" s="2">
        <v>1</v>
      </c>
      <c r="D12" s="2">
        <v>2</v>
      </c>
      <c r="E12" s="13" t="s">
        <v>373</v>
      </c>
      <c r="F12" s="2" t="s">
        <v>16</v>
      </c>
      <c r="G12" s="56"/>
      <c r="H12" s="37"/>
      <c r="I12" s="101">
        <f t="shared" ref="I12:I21" si="0">G12*H12</f>
        <v>0</v>
      </c>
    </row>
    <row r="13" spans="1:9" x14ac:dyDescent="0.3">
      <c r="A13" s="7">
        <v>4</v>
      </c>
      <c r="B13" s="2">
        <v>1</v>
      </c>
      <c r="C13" s="2">
        <v>1</v>
      </c>
      <c r="D13" s="2">
        <v>3</v>
      </c>
      <c r="E13" s="13" t="s">
        <v>286</v>
      </c>
      <c r="F13" s="2" t="s">
        <v>19</v>
      </c>
      <c r="G13" s="56"/>
      <c r="H13" s="37"/>
      <c r="I13" s="101">
        <f t="shared" si="0"/>
        <v>0</v>
      </c>
    </row>
    <row r="14" spans="1:9" x14ac:dyDescent="0.3">
      <c r="A14" s="7">
        <v>4</v>
      </c>
      <c r="B14" s="2">
        <v>1</v>
      </c>
      <c r="C14" s="2">
        <v>1</v>
      </c>
      <c r="D14" s="2">
        <v>4</v>
      </c>
      <c r="E14" s="13" t="s">
        <v>287</v>
      </c>
      <c r="F14" s="2" t="s">
        <v>235</v>
      </c>
      <c r="G14" s="56"/>
      <c r="H14" s="37"/>
      <c r="I14" s="101">
        <f t="shared" si="0"/>
        <v>0</v>
      </c>
    </row>
    <row r="15" spans="1:9" x14ac:dyDescent="0.3">
      <c r="A15" s="7">
        <v>4</v>
      </c>
      <c r="B15" s="2">
        <v>1</v>
      </c>
      <c r="C15" s="2">
        <v>1</v>
      </c>
      <c r="D15" s="2">
        <v>5</v>
      </c>
      <c r="E15" s="13" t="s">
        <v>288</v>
      </c>
      <c r="F15" s="2" t="s">
        <v>19</v>
      </c>
      <c r="G15" s="56"/>
      <c r="H15" s="37"/>
      <c r="I15" s="101">
        <f t="shared" si="0"/>
        <v>0</v>
      </c>
    </row>
    <row r="16" spans="1:9" s="43" customFormat="1" ht="27" x14ac:dyDescent="0.3">
      <c r="A16" s="7">
        <v>4</v>
      </c>
      <c r="B16" s="2">
        <v>1</v>
      </c>
      <c r="C16" s="2">
        <v>1</v>
      </c>
      <c r="D16" s="2">
        <v>6</v>
      </c>
      <c r="E16" s="42" t="s">
        <v>466</v>
      </c>
      <c r="F16" s="36" t="s">
        <v>16</v>
      </c>
      <c r="G16" s="65"/>
      <c r="H16" s="66"/>
      <c r="I16" s="101">
        <f t="shared" si="0"/>
        <v>0</v>
      </c>
    </row>
    <row r="17" spans="1:9" x14ac:dyDescent="0.3">
      <c r="A17" s="7">
        <v>4</v>
      </c>
      <c r="B17" s="2">
        <v>1</v>
      </c>
      <c r="C17" s="2">
        <v>1</v>
      </c>
      <c r="D17" s="2">
        <v>7</v>
      </c>
      <c r="E17" s="13" t="s">
        <v>374</v>
      </c>
      <c r="F17" s="2" t="s">
        <v>16</v>
      </c>
      <c r="G17" s="56"/>
      <c r="H17" s="37"/>
      <c r="I17" s="101">
        <f t="shared" si="0"/>
        <v>0</v>
      </c>
    </row>
    <row r="18" spans="1:9" s="43" customFormat="1" ht="27" x14ac:dyDescent="0.3">
      <c r="A18" s="7">
        <v>4</v>
      </c>
      <c r="B18" s="2">
        <v>1</v>
      </c>
      <c r="C18" s="2">
        <v>1</v>
      </c>
      <c r="D18" s="2">
        <v>8</v>
      </c>
      <c r="E18" s="42" t="s">
        <v>291</v>
      </c>
      <c r="F18" s="36" t="s">
        <v>16</v>
      </c>
      <c r="G18" s="65"/>
      <c r="H18" s="66"/>
      <c r="I18" s="101">
        <f t="shared" si="0"/>
        <v>0</v>
      </c>
    </row>
    <row r="19" spans="1:9" x14ac:dyDescent="0.3">
      <c r="A19" s="7">
        <v>4</v>
      </c>
      <c r="B19" s="2">
        <v>1</v>
      </c>
      <c r="C19" s="2">
        <v>1</v>
      </c>
      <c r="D19" s="2">
        <v>9</v>
      </c>
      <c r="E19" s="13" t="s">
        <v>420</v>
      </c>
      <c r="F19" s="2" t="s">
        <v>19</v>
      </c>
      <c r="G19" s="56"/>
      <c r="H19" s="37"/>
      <c r="I19" s="101">
        <f t="shared" si="0"/>
        <v>0</v>
      </c>
    </row>
    <row r="20" spans="1:9" x14ac:dyDescent="0.3">
      <c r="A20" s="7">
        <v>4</v>
      </c>
      <c r="B20" s="2">
        <v>1</v>
      </c>
      <c r="C20" s="2">
        <v>1</v>
      </c>
      <c r="D20" s="2">
        <v>10</v>
      </c>
      <c r="E20" s="13" t="s">
        <v>421</v>
      </c>
      <c r="F20" s="2" t="s">
        <v>19</v>
      </c>
      <c r="G20" s="56"/>
      <c r="H20" s="37"/>
      <c r="I20" s="101">
        <f t="shared" si="0"/>
        <v>0</v>
      </c>
    </row>
    <row r="21" spans="1:9" x14ac:dyDescent="0.3">
      <c r="A21" s="7">
        <v>4</v>
      </c>
      <c r="B21" s="2">
        <v>1</v>
      </c>
      <c r="C21" s="2">
        <v>1</v>
      </c>
      <c r="D21" s="2">
        <v>11</v>
      </c>
      <c r="E21" s="13" t="s">
        <v>422</v>
      </c>
      <c r="F21" s="2" t="s">
        <v>19</v>
      </c>
      <c r="G21" s="56"/>
      <c r="H21" s="37"/>
      <c r="I21" s="101">
        <f t="shared" si="0"/>
        <v>0</v>
      </c>
    </row>
    <row r="22" spans="1:9" s="31" customFormat="1" ht="13.5" customHeight="1" x14ac:dyDescent="0.3">
      <c r="A22" s="31">
        <v>4</v>
      </c>
      <c r="B22" s="28">
        <v>1</v>
      </c>
      <c r="C22" s="28">
        <v>2</v>
      </c>
      <c r="D22" s="28"/>
      <c r="E22" s="29" t="s">
        <v>296</v>
      </c>
      <c r="F22" s="28"/>
      <c r="G22" s="60"/>
      <c r="H22" s="30"/>
      <c r="I22" s="102">
        <f>SUM(I23:I32)</f>
        <v>0</v>
      </c>
    </row>
    <row r="23" spans="1:9" s="43" customFormat="1" x14ac:dyDescent="0.3">
      <c r="A23" s="43">
        <v>4</v>
      </c>
      <c r="B23" s="36">
        <v>1</v>
      </c>
      <c r="C23" s="36">
        <v>2</v>
      </c>
      <c r="D23" s="36">
        <v>1</v>
      </c>
      <c r="E23" s="42" t="s">
        <v>375</v>
      </c>
      <c r="F23" s="2" t="s">
        <v>16</v>
      </c>
      <c r="G23" s="56"/>
      <c r="H23" s="37"/>
      <c r="I23" s="101">
        <f t="shared" ref="I23:I32" si="1">G23*H23</f>
        <v>0</v>
      </c>
    </row>
    <row r="24" spans="1:9" s="43" customFormat="1" x14ac:dyDescent="0.3">
      <c r="A24" s="43">
        <v>4</v>
      </c>
      <c r="B24" s="36">
        <v>1</v>
      </c>
      <c r="C24" s="36">
        <v>2</v>
      </c>
      <c r="D24" s="36">
        <v>2</v>
      </c>
      <c r="E24" s="42" t="s">
        <v>297</v>
      </c>
      <c r="F24" s="2" t="s">
        <v>19</v>
      </c>
      <c r="G24" s="56"/>
      <c r="H24" s="37"/>
      <c r="I24" s="101">
        <f t="shared" si="1"/>
        <v>0</v>
      </c>
    </row>
    <row r="25" spans="1:9" s="43" customFormat="1" x14ac:dyDescent="0.3">
      <c r="A25" s="43">
        <v>4</v>
      </c>
      <c r="B25" s="36">
        <v>1</v>
      </c>
      <c r="C25" s="36">
        <v>2</v>
      </c>
      <c r="D25" s="36">
        <v>3</v>
      </c>
      <c r="E25" s="42" t="s">
        <v>298</v>
      </c>
      <c r="F25" s="2" t="s">
        <v>16</v>
      </c>
      <c r="G25" s="56"/>
      <c r="H25" s="37"/>
      <c r="I25" s="101">
        <f t="shared" si="1"/>
        <v>0</v>
      </c>
    </row>
    <row r="26" spans="1:9" s="43" customFormat="1" ht="13.9" customHeight="1" x14ac:dyDescent="0.3">
      <c r="A26" s="43">
        <v>4</v>
      </c>
      <c r="B26" s="36">
        <v>1</v>
      </c>
      <c r="C26" s="36">
        <v>2</v>
      </c>
      <c r="D26" s="36">
        <v>4</v>
      </c>
      <c r="E26" s="42" t="s">
        <v>299</v>
      </c>
      <c r="F26" s="2" t="s">
        <v>235</v>
      </c>
      <c r="G26" s="56"/>
      <c r="H26" s="37"/>
      <c r="I26" s="101">
        <f t="shared" si="1"/>
        <v>0</v>
      </c>
    </row>
    <row r="27" spans="1:9" s="43" customFormat="1" ht="13.5" customHeight="1" x14ac:dyDescent="0.3">
      <c r="A27" s="43">
        <v>4</v>
      </c>
      <c r="B27" s="36">
        <v>1</v>
      </c>
      <c r="C27" s="36">
        <v>2</v>
      </c>
      <c r="D27" s="36">
        <v>5</v>
      </c>
      <c r="E27" s="42" t="s">
        <v>425</v>
      </c>
      <c r="F27" s="2" t="s">
        <v>16</v>
      </c>
      <c r="G27" s="56"/>
      <c r="H27" s="37"/>
      <c r="I27" s="101">
        <f t="shared" si="1"/>
        <v>0</v>
      </c>
    </row>
    <row r="28" spans="1:9" s="43" customFormat="1" x14ac:dyDescent="0.3">
      <c r="A28" s="43">
        <v>4</v>
      </c>
      <c r="B28" s="36">
        <v>1</v>
      </c>
      <c r="C28" s="36">
        <v>2</v>
      </c>
      <c r="D28" s="36">
        <v>6</v>
      </c>
      <c r="E28" s="42" t="s">
        <v>376</v>
      </c>
      <c r="F28" s="2" t="s">
        <v>16</v>
      </c>
      <c r="G28" s="69"/>
      <c r="H28" s="37"/>
      <c r="I28" s="101">
        <f t="shared" si="1"/>
        <v>0</v>
      </c>
    </row>
    <row r="29" spans="1:9" s="43" customFormat="1" x14ac:dyDescent="0.3">
      <c r="A29" s="43">
        <v>4</v>
      </c>
      <c r="B29" s="36">
        <v>1</v>
      </c>
      <c r="C29" s="36">
        <v>2</v>
      </c>
      <c r="D29" s="36">
        <v>7</v>
      </c>
      <c r="E29" s="42" t="s">
        <v>424</v>
      </c>
      <c r="F29" s="2" t="s">
        <v>16</v>
      </c>
      <c r="G29" s="69"/>
      <c r="H29" s="37"/>
      <c r="I29" s="101">
        <f t="shared" si="1"/>
        <v>0</v>
      </c>
    </row>
    <row r="30" spans="1:9" s="43" customFormat="1" x14ac:dyDescent="0.3">
      <c r="A30" s="43">
        <v>4</v>
      </c>
      <c r="B30" s="36">
        <v>1</v>
      </c>
      <c r="C30" s="36">
        <v>2</v>
      </c>
      <c r="D30" s="36">
        <v>8</v>
      </c>
      <c r="E30" s="42" t="s">
        <v>303</v>
      </c>
      <c r="F30" s="2" t="s">
        <v>19</v>
      </c>
      <c r="G30" s="69"/>
      <c r="H30" s="37"/>
      <c r="I30" s="101">
        <f t="shared" si="1"/>
        <v>0</v>
      </c>
    </row>
    <row r="31" spans="1:9" s="43" customFormat="1" x14ac:dyDescent="0.3">
      <c r="A31" s="43">
        <v>4</v>
      </c>
      <c r="B31" s="36">
        <v>1</v>
      </c>
      <c r="C31" s="36">
        <v>2</v>
      </c>
      <c r="D31" s="36">
        <v>9</v>
      </c>
      <c r="E31" s="42" t="s">
        <v>426</v>
      </c>
      <c r="F31" s="2" t="s">
        <v>19</v>
      </c>
      <c r="G31" s="69"/>
      <c r="H31" s="37"/>
      <c r="I31" s="101">
        <f t="shared" si="1"/>
        <v>0</v>
      </c>
    </row>
    <row r="32" spans="1:9" s="43" customFormat="1" x14ac:dyDescent="0.3">
      <c r="A32" s="43">
        <v>4</v>
      </c>
      <c r="B32" s="36">
        <v>1</v>
      </c>
      <c r="C32" s="36">
        <v>2</v>
      </c>
      <c r="D32" s="36">
        <v>10</v>
      </c>
      <c r="E32" s="42" t="s">
        <v>423</v>
      </c>
      <c r="F32" s="2" t="s">
        <v>19</v>
      </c>
      <c r="G32" s="69"/>
      <c r="H32" s="37"/>
      <c r="I32" s="101">
        <f t="shared" si="1"/>
        <v>0</v>
      </c>
    </row>
    <row r="33" spans="1:9" s="31" customFormat="1" ht="13.5" customHeight="1" x14ac:dyDescent="0.3">
      <c r="A33" s="31">
        <v>4</v>
      </c>
      <c r="B33" s="28">
        <v>1</v>
      </c>
      <c r="C33" s="28">
        <v>3</v>
      </c>
      <c r="D33" s="28"/>
      <c r="E33" s="29" t="s">
        <v>364</v>
      </c>
      <c r="F33" s="28"/>
      <c r="G33" s="60"/>
      <c r="H33" s="30"/>
      <c r="I33" s="102">
        <f>SUM(I34:I44)</f>
        <v>0</v>
      </c>
    </row>
    <row r="34" spans="1:9" s="43" customFormat="1" x14ac:dyDescent="0.3">
      <c r="A34" s="43">
        <v>4</v>
      </c>
      <c r="B34" s="36">
        <v>1</v>
      </c>
      <c r="C34" s="36">
        <v>3</v>
      </c>
      <c r="D34" s="36">
        <v>1</v>
      </c>
      <c r="E34" s="42" t="s">
        <v>377</v>
      </c>
      <c r="F34" s="2" t="s">
        <v>16</v>
      </c>
      <c r="G34" s="56"/>
      <c r="H34" s="37"/>
      <c r="I34" s="101">
        <f t="shared" ref="I34:I44" si="2">G34*H34</f>
        <v>0</v>
      </c>
    </row>
    <row r="35" spans="1:9" s="43" customFormat="1" x14ac:dyDescent="0.3">
      <c r="A35" s="43">
        <v>4</v>
      </c>
      <c r="B35" s="36">
        <v>1</v>
      </c>
      <c r="C35" s="36">
        <v>3</v>
      </c>
      <c r="D35" s="36">
        <v>2</v>
      </c>
      <c r="E35" s="42" t="s">
        <v>309</v>
      </c>
      <c r="F35" s="2" t="s">
        <v>19</v>
      </c>
      <c r="G35" s="56"/>
      <c r="H35" s="37"/>
      <c r="I35" s="101">
        <f t="shared" si="2"/>
        <v>0</v>
      </c>
    </row>
    <row r="36" spans="1:9" s="43" customFormat="1" x14ac:dyDescent="0.3">
      <c r="A36" s="43">
        <v>4</v>
      </c>
      <c r="B36" s="36">
        <v>1</v>
      </c>
      <c r="C36" s="36">
        <v>3</v>
      </c>
      <c r="D36" s="36">
        <v>3</v>
      </c>
      <c r="E36" s="42" t="s">
        <v>378</v>
      </c>
      <c r="F36" s="2" t="s">
        <v>16</v>
      </c>
      <c r="G36" s="56"/>
      <c r="H36" s="37"/>
      <c r="I36" s="101">
        <f t="shared" si="2"/>
        <v>0</v>
      </c>
    </row>
    <row r="37" spans="1:9" s="43" customFormat="1" ht="13.5" customHeight="1" x14ac:dyDescent="0.3">
      <c r="A37" s="43">
        <v>4</v>
      </c>
      <c r="B37" s="36">
        <v>1</v>
      </c>
      <c r="C37" s="36">
        <v>3</v>
      </c>
      <c r="D37" s="36">
        <v>4</v>
      </c>
      <c r="E37" s="42" t="s">
        <v>428</v>
      </c>
      <c r="F37" s="2" t="s">
        <v>235</v>
      </c>
      <c r="G37" s="56"/>
      <c r="H37" s="37"/>
      <c r="I37" s="101">
        <f t="shared" si="2"/>
        <v>0</v>
      </c>
    </row>
    <row r="38" spans="1:9" s="43" customFormat="1" x14ac:dyDescent="0.3">
      <c r="A38" s="43">
        <v>4</v>
      </c>
      <c r="B38" s="36">
        <v>1</v>
      </c>
      <c r="C38" s="36">
        <v>3</v>
      </c>
      <c r="D38" s="36">
        <v>5</v>
      </c>
      <c r="E38" s="42" t="s">
        <v>312</v>
      </c>
      <c r="F38" s="2" t="s">
        <v>16</v>
      </c>
      <c r="G38" s="69"/>
      <c r="H38" s="37"/>
      <c r="I38" s="101">
        <f t="shared" si="2"/>
        <v>0</v>
      </c>
    </row>
    <row r="39" spans="1:9" s="43" customFormat="1" x14ac:dyDescent="0.3">
      <c r="A39" s="43">
        <v>4</v>
      </c>
      <c r="B39" s="36">
        <v>1</v>
      </c>
      <c r="C39" s="36">
        <v>3</v>
      </c>
      <c r="D39" s="36">
        <v>6</v>
      </c>
      <c r="E39" s="42" t="s">
        <v>313</v>
      </c>
      <c r="F39" s="2" t="s">
        <v>19</v>
      </c>
      <c r="G39" s="69"/>
      <c r="H39" s="37"/>
      <c r="I39" s="101">
        <f t="shared" si="2"/>
        <v>0</v>
      </c>
    </row>
    <row r="40" spans="1:9" s="43" customFormat="1" x14ac:dyDescent="0.3">
      <c r="A40" s="43">
        <v>4</v>
      </c>
      <c r="B40" s="36">
        <v>1</v>
      </c>
      <c r="C40" s="36">
        <v>3</v>
      </c>
      <c r="D40" s="36">
        <v>7</v>
      </c>
      <c r="E40" s="42" t="s">
        <v>314</v>
      </c>
      <c r="F40" s="2" t="s">
        <v>16</v>
      </c>
      <c r="G40" s="69"/>
      <c r="H40" s="37"/>
      <c r="I40" s="101">
        <f t="shared" si="2"/>
        <v>0</v>
      </c>
    </row>
    <row r="41" spans="1:9" s="43" customFormat="1" x14ac:dyDescent="0.3">
      <c r="A41" s="43">
        <v>4</v>
      </c>
      <c r="B41" s="36">
        <v>1</v>
      </c>
      <c r="C41" s="36">
        <v>3</v>
      </c>
      <c r="D41" s="36">
        <v>8</v>
      </c>
      <c r="E41" s="42" t="s">
        <v>315</v>
      </c>
      <c r="F41" s="2" t="s">
        <v>16</v>
      </c>
      <c r="G41" s="69"/>
      <c r="H41" s="37"/>
      <c r="I41" s="101">
        <f t="shared" si="2"/>
        <v>0</v>
      </c>
    </row>
    <row r="42" spans="1:9" s="43" customFormat="1" x14ac:dyDescent="0.3">
      <c r="A42" s="43">
        <v>4</v>
      </c>
      <c r="B42" s="36">
        <v>1</v>
      </c>
      <c r="C42" s="36">
        <v>3</v>
      </c>
      <c r="D42" s="36">
        <v>9</v>
      </c>
      <c r="E42" s="42" t="s">
        <v>316</v>
      </c>
      <c r="F42" s="2" t="s">
        <v>19</v>
      </c>
      <c r="G42" s="69"/>
      <c r="H42" s="37"/>
      <c r="I42" s="101">
        <f t="shared" si="2"/>
        <v>0</v>
      </c>
    </row>
    <row r="43" spans="1:9" s="43" customFormat="1" x14ac:dyDescent="0.3">
      <c r="A43" s="43">
        <v>4</v>
      </c>
      <c r="B43" s="36">
        <v>1</v>
      </c>
      <c r="C43" s="36">
        <v>3</v>
      </c>
      <c r="D43" s="36">
        <v>10</v>
      </c>
      <c r="E43" s="42" t="s">
        <v>317</v>
      </c>
      <c r="F43" s="2" t="s">
        <v>19</v>
      </c>
      <c r="G43" s="69"/>
      <c r="H43" s="37"/>
      <c r="I43" s="101">
        <f t="shared" si="2"/>
        <v>0</v>
      </c>
    </row>
    <row r="44" spans="1:9" s="43" customFormat="1" x14ac:dyDescent="0.3">
      <c r="A44" s="43">
        <v>4</v>
      </c>
      <c r="B44" s="36">
        <v>1</v>
      </c>
      <c r="C44" s="36">
        <v>3</v>
      </c>
      <c r="D44" s="36">
        <v>11</v>
      </c>
      <c r="E44" s="42" t="s">
        <v>318</v>
      </c>
      <c r="F44" s="2" t="s">
        <v>19</v>
      </c>
      <c r="G44" s="69"/>
      <c r="H44" s="37"/>
      <c r="I44" s="101">
        <f t="shared" si="2"/>
        <v>0</v>
      </c>
    </row>
    <row r="45" spans="1:9" s="31" customFormat="1" ht="13.5" customHeight="1" x14ac:dyDescent="0.3">
      <c r="A45" s="31">
        <v>4</v>
      </c>
      <c r="B45" s="28">
        <v>1</v>
      </c>
      <c r="C45" s="28">
        <v>4</v>
      </c>
      <c r="D45" s="28"/>
      <c r="E45" s="29" t="s">
        <v>427</v>
      </c>
      <c r="F45" s="28"/>
      <c r="G45" s="60"/>
      <c r="H45" s="30"/>
      <c r="I45" s="102">
        <f>SUM(I46:I55)</f>
        <v>0</v>
      </c>
    </row>
    <row r="46" spans="1:9" s="43" customFormat="1" x14ac:dyDescent="0.3">
      <c r="A46" s="43">
        <v>4</v>
      </c>
      <c r="B46" s="36">
        <v>1</v>
      </c>
      <c r="C46" s="36">
        <v>4</v>
      </c>
      <c r="D46" s="36">
        <v>1</v>
      </c>
      <c r="E46" s="42" t="s">
        <v>467</v>
      </c>
      <c r="F46" s="2" t="s">
        <v>16</v>
      </c>
      <c r="G46" s="56"/>
      <c r="H46" s="37"/>
      <c r="I46" s="101">
        <f t="shared" ref="I46:I55" si="3">G46*H46</f>
        <v>0</v>
      </c>
    </row>
    <row r="47" spans="1:9" s="43" customFormat="1" x14ac:dyDescent="0.3">
      <c r="A47" s="43">
        <v>4</v>
      </c>
      <c r="B47" s="36">
        <v>1</v>
      </c>
      <c r="C47" s="36">
        <v>4</v>
      </c>
      <c r="D47" s="36">
        <v>2</v>
      </c>
      <c r="E47" s="42" t="s">
        <v>32</v>
      </c>
      <c r="F47" s="2" t="s">
        <v>16</v>
      </c>
      <c r="G47" s="56"/>
      <c r="H47" s="37"/>
      <c r="I47" s="101">
        <f t="shared" si="3"/>
        <v>0</v>
      </c>
    </row>
    <row r="48" spans="1:9" s="43" customFormat="1" ht="13.5" customHeight="1" x14ac:dyDescent="0.3">
      <c r="A48" s="43">
        <v>4</v>
      </c>
      <c r="B48" s="36">
        <v>1</v>
      </c>
      <c r="C48" s="36">
        <v>4</v>
      </c>
      <c r="D48" s="36">
        <v>3</v>
      </c>
      <c r="E48" s="42" t="s">
        <v>65</v>
      </c>
      <c r="F48" s="2" t="s">
        <v>19</v>
      </c>
      <c r="G48" s="56"/>
      <c r="H48" s="37"/>
      <c r="I48" s="101">
        <f t="shared" si="3"/>
        <v>0</v>
      </c>
    </row>
    <row r="49" spans="1:9" s="43" customFormat="1" x14ac:dyDescent="0.3">
      <c r="A49" s="43">
        <v>4</v>
      </c>
      <c r="B49" s="36">
        <v>1</v>
      </c>
      <c r="C49" s="36">
        <v>4</v>
      </c>
      <c r="D49" s="36">
        <v>4</v>
      </c>
      <c r="E49" s="83" t="s">
        <v>321</v>
      </c>
      <c r="F49" s="2" t="s">
        <v>16</v>
      </c>
      <c r="G49" s="69"/>
      <c r="H49" s="37"/>
      <c r="I49" s="101">
        <f t="shared" si="3"/>
        <v>0</v>
      </c>
    </row>
    <row r="50" spans="1:9" s="43" customFormat="1" x14ac:dyDescent="0.3">
      <c r="A50" s="43">
        <v>4</v>
      </c>
      <c r="B50" s="36">
        <v>1</v>
      </c>
      <c r="C50" s="36">
        <v>4</v>
      </c>
      <c r="D50" s="36">
        <v>5</v>
      </c>
      <c r="E50" s="83" t="s">
        <v>322</v>
      </c>
      <c r="F50" s="2" t="s">
        <v>235</v>
      </c>
      <c r="G50" s="69"/>
      <c r="H50" s="37"/>
      <c r="I50" s="101">
        <f t="shared" si="3"/>
        <v>0</v>
      </c>
    </row>
    <row r="51" spans="1:9" s="43" customFormat="1" x14ac:dyDescent="0.3">
      <c r="A51" s="43">
        <v>4</v>
      </c>
      <c r="B51" s="36">
        <v>1</v>
      </c>
      <c r="C51" s="36">
        <v>4</v>
      </c>
      <c r="D51" s="36">
        <v>6</v>
      </c>
      <c r="E51" s="42" t="s">
        <v>324</v>
      </c>
      <c r="F51" s="2" t="s">
        <v>19</v>
      </c>
      <c r="G51" s="69"/>
      <c r="H51" s="37"/>
      <c r="I51" s="101">
        <f t="shared" si="3"/>
        <v>0</v>
      </c>
    </row>
    <row r="52" spans="1:9" s="43" customFormat="1" x14ac:dyDescent="0.3">
      <c r="A52" s="43">
        <v>4</v>
      </c>
      <c r="B52" s="36">
        <v>1</v>
      </c>
      <c r="C52" s="36">
        <v>4</v>
      </c>
      <c r="D52" s="36">
        <v>7</v>
      </c>
      <c r="E52" s="42" t="s">
        <v>325</v>
      </c>
      <c r="F52" s="2" t="s">
        <v>16</v>
      </c>
      <c r="G52" s="69"/>
      <c r="H52" s="37"/>
      <c r="I52" s="101">
        <f t="shared" si="3"/>
        <v>0</v>
      </c>
    </row>
    <row r="53" spans="1:9" s="43" customFormat="1" x14ac:dyDescent="0.3">
      <c r="A53" s="43">
        <v>4</v>
      </c>
      <c r="B53" s="36">
        <v>1</v>
      </c>
      <c r="C53" s="36">
        <v>4</v>
      </c>
      <c r="D53" s="36">
        <v>8</v>
      </c>
      <c r="E53" s="42" t="s">
        <v>429</v>
      </c>
      <c r="F53" s="2" t="s">
        <v>16</v>
      </c>
      <c r="G53" s="69"/>
      <c r="H53" s="37"/>
      <c r="I53" s="101">
        <f t="shared" si="3"/>
        <v>0</v>
      </c>
    </row>
    <row r="54" spans="1:9" s="43" customFormat="1" x14ac:dyDescent="0.3">
      <c r="A54" s="43">
        <v>4</v>
      </c>
      <c r="B54" s="36">
        <v>1</v>
      </c>
      <c r="C54" s="36">
        <v>4</v>
      </c>
      <c r="D54" s="36">
        <v>9</v>
      </c>
      <c r="E54" s="42" t="s">
        <v>327</v>
      </c>
      <c r="F54" s="2" t="s">
        <v>16</v>
      </c>
      <c r="G54" s="69"/>
      <c r="H54" s="37"/>
      <c r="I54" s="101">
        <f t="shared" si="3"/>
        <v>0</v>
      </c>
    </row>
    <row r="55" spans="1:9" s="43" customFormat="1" x14ac:dyDescent="0.3">
      <c r="A55" s="43">
        <v>4</v>
      </c>
      <c r="B55" s="36">
        <v>1</v>
      </c>
      <c r="C55" s="36">
        <v>4</v>
      </c>
      <c r="D55" s="36">
        <v>10</v>
      </c>
      <c r="E55" s="42" t="s">
        <v>328</v>
      </c>
      <c r="F55" s="2" t="s">
        <v>19</v>
      </c>
      <c r="G55" s="69"/>
      <c r="H55" s="37"/>
      <c r="I55" s="101">
        <f t="shared" si="3"/>
        <v>0</v>
      </c>
    </row>
    <row r="56" spans="1:9" s="31" customFormat="1" ht="13.5" customHeight="1" x14ac:dyDescent="0.3">
      <c r="A56" s="31">
        <v>4</v>
      </c>
      <c r="B56" s="28">
        <v>1</v>
      </c>
      <c r="C56" s="28">
        <v>5</v>
      </c>
      <c r="D56" s="28"/>
      <c r="E56" s="29" t="s">
        <v>329</v>
      </c>
      <c r="F56" s="28"/>
      <c r="G56" s="60"/>
      <c r="H56" s="30"/>
      <c r="I56" s="102">
        <f>SUM(I57:I63)</f>
        <v>0</v>
      </c>
    </row>
    <row r="57" spans="1:9" s="43" customFormat="1" x14ac:dyDescent="0.3">
      <c r="A57" s="43">
        <v>4</v>
      </c>
      <c r="B57" s="36">
        <v>1</v>
      </c>
      <c r="C57" s="36">
        <v>5</v>
      </c>
      <c r="D57" s="36">
        <v>1</v>
      </c>
      <c r="E57" s="42" t="s">
        <v>379</v>
      </c>
      <c r="F57" s="2" t="s">
        <v>16</v>
      </c>
      <c r="G57" s="56"/>
      <c r="H57" s="37"/>
      <c r="I57" s="101">
        <f t="shared" ref="I57:I63" si="4">G57*H57</f>
        <v>0</v>
      </c>
    </row>
    <row r="58" spans="1:9" s="43" customFormat="1" x14ac:dyDescent="0.3">
      <c r="A58" s="43">
        <v>4</v>
      </c>
      <c r="B58" s="36">
        <v>1</v>
      </c>
      <c r="C58" s="36">
        <v>5</v>
      </c>
      <c r="D58" s="36">
        <v>2</v>
      </c>
      <c r="E58" s="42" t="s">
        <v>331</v>
      </c>
      <c r="F58" s="2" t="s">
        <v>16</v>
      </c>
      <c r="G58" s="56"/>
      <c r="H58" s="37"/>
      <c r="I58" s="101">
        <f t="shared" si="4"/>
        <v>0</v>
      </c>
    </row>
    <row r="59" spans="1:9" s="43" customFormat="1" ht="13.5" customHeight="1" x14ac:dyDescent="0.3">
      <c r="A59" s="43">
        <v>4</v>
      </c>
      <c r="B59" s="36">
        <v>1</v>
      </c>
      <c r="C59" s="36">
        <v>5</v>
      </c>
      <c r="D59" s="36">
        <v>3</v>
      </c>
      <c r="E59" s="42" t="s">
        <v>332</v>
      </c>
      <c r="F59" s="2" t="s">
        <v>235</v>
      </c>
      <c r="G59" s="56"/>
      <c r="H59" s="37"/>
      <c r="I59" s="101">
        <f t="shared" si="4"/>
        <v>0</v>
      </c>
    </row>
    <row r="60" spans="1:9" s="43" customFormat="1" x14ac:dyDescent="0.3">
      <c r="A60" s="43">
        <v>4</v>
      </c>
      <c r="B60" s="36">
        <v>1</v>
      </c>
      <c r="C60" s="36">
        <v>5</v>
      </c>
      <c r="D60" s="36">
        <v>4</v>
      </c>
      <c r="E60" s="42" t="s">
        <v>430</v>
      </c>
      <c r="F60" s="2" t="s">
        <v>16</v>
      </c>
      <c r="G60" s="69"/>
      <c r="H60" s="37"/>
      <c r="I60" s="101">
        <f t="shared" si="4"/>
        <v>0</v>
      </c>
    </row>
    <row r="61" spans="1:9" s="43" customFormat="1" x14ac:dyDescent="0.3">
      <c r="A61" s="43">
        <v>4</v>
      </c>
      <c r="B61" s="36">
        <v>1</v>
      </c>
      <c r="C61" s="36">
        <v>5</v>
      </c>
      <c r="D61" s="36">
        <v>5</v>
      </c>
      <c r="E61" s="42" t="s">
        <v>334</v>
      </c>
      <c r="F61" s="2" t="s">
        <v>16</v>
      </c>
      <c r="G61" s="69"/>
      <c r="H61" s="37"/>
      <c r="I61" s="101">
        <f t="shared" si="4"/>
        <v>0</v>
      </c>
    </row>
    <row r="62" spans="1:9" s="43" customFormat="1" x14ac:dyDescent="0.3">
      <c r="A62" s="43">
        <v>4</v>
      </c>
      <c r="B62" s="36">
        <v>1</v>
      </c>
      <c r="C62" s="36">
        <v>5</v>
      </c>
      <c r="D62" s="36">
        <v>6</v>
      </c>
      <c r="E62" s="42" t="s">
        <v>335</v>
      </c>
      <c r="F62" s="2" t="s">
        <v>16</v>
      </c>
      <c r="G62" s="69"/>
      <c r="H62" s="37"/>
      <c r="I62" s="101">
        <f t="shared" si="4"/>
        <v>0</v>
      </c>
    </row>
    <row r="63" spans="1:9" s="43" customFormat="1" x14ac:dyDescent="0.3">
      <c r="A63" s="43">
        <v>4</v>
      </c>
      <c r="B63" s="36">
        <v>1</v>
      </c>
      <c r="C63" s="36">
        <v>5</v>
      </c>
      <c r="D63" s="36">
        <v>7</v>
      </c>
      <c r="E63" s="42" t="s">
        <v>336</v>
      </c>
      <c r="F63" s="2" t="s">
        <v>19</v>
      </c>
      <c r="G63" s="69"/>
      <c r="H63" s="37"/>
      <c r="I63" s="101">
        <f t="shared" si="4"/>
        <v>0</v>
      </c>
    </row>
    <row r="64" spans="1:9" s="31" customFormat="1" ht="12.75" x14ac:dyDescent="0.3">
      <c r="A64" s="31">
        <v>4</v>
      </c>
      <c r="B64" s="33">
        <v>1</v>
      </c>
      <c r="C64" s="33">
        <v>6</v>
      </c>
      <c r="D64" s="33"/>
      <c r="E64" s="34" t="s">
        <v>380</v>
      </c>
      <c r="F64" s="33"/>
      <c r="G64" s="59"/>
      <c r="H64" s="35"/>
      <c r="I64" s="100">
        <f>SUM(I65:I70)</f>
        <v>0</v>
      </c>
    </row>
    <row r="65" spans="1:9" x14ac:dyDescent="0.3">
      <c r="A65" s="7">
        <v>4</v>
      </c>
      <c r="B65" s="2">
        <v>1</v>
      </c>
      <c r="C65" s="2">
        <v>6</v>
      </c>
      <c r="D65" s="2">
        <v>1</v>
      </c>
      <c r="E65" s="13" t="s">
        <v>15</v>
      </c>
      <c r="F65" s="2" t="s">
        <v>16</v>
      </c>
      <c r="G65" s="56"/>
      <c r="H65" s="37"/>
      <c r="I65" s="101">
        <f t="shared" ref="I65:I70" si="5">G65*H65</f>
        <v>0</v>
      </c>
    </row>
    <row r="66" spans="1:9" x14ac:dyDescent="0.3">
      <c r="A66" s="7">
        <v>4</v>
      </c>
      <c r="B66" s="2">
        <v>1</v>
      </c>
      <c r="C66" s="2">
        <v>6</v>
      </c>
      <c r="D66" s="2">
        <v>2</v>
      </c>
      <c r="E66" s="13" t="s">
        <v>17</v>
      </c>
      <c r="F66" s="2" t="s">
        <v>16</v>
      </c>
      <c r="G66" s="56"/>
      <c r="H66" s="37"/>
      <c r="I66" s="101">
        <f t="shared" si="5"/>
        <v>0</v>
      </c>
    </row>
    <row r="67" spans="1:9" x14ac:dyDescent="0.3">
      <c r="A67" s="7">
        <v>4</v>
      </c>
      <c r="B67" s="2">
        <v>1</v>
      </c>
      <c r="C67" s="2">
        <v>6</v>
      </c>
      <c r="D67" s="2">
        <v>3</v>
      </c>
      <c r="E67" s="13" t="s">
        <v>18</v>
      </c>
      <c r="F67" s="2" t="s">
        <v>19</v>
      </c>
      <c r="G67" s="56"/>
      <c r="H67" s="37"/>
      <c r="I67" s="101">
        <f t="shared" si="5"/>
        <v>0</v>
      </c>
    </row>
    <row r="68" spans="1:9" s="43" customFormat="1" ht="27" x14ac:dyDescent="0.3">
      <c r="A68" s="43">
        <v>4</v>
      </c>
      <c r="B68" s="36">
        <v>1</v>
      </c>
      <c r="C68" s="36">
        <v>6</v>
      </c>
      <c r="D68" s="36">
        <v>4</v>
      </c>
      <c r="E68" s="42" t="s">
        <v>20</v>
      </c>
      <c r="F68" s="36" t="s">
        <v>16</v>
      </c>
      <c r="G68" s="65"/>
      <c r="H68" s="66"/>
      <c r="I68" s="101">
        <f t="shared" si="5"/>
        <v>0</v>
      </c>
    </row>
    <row r="69" spans="1:9" s="43" customFormat="1" ht="19.5" customHeight="1" x14ac:dyDescent="0.3">
      <c r="A69" s="43">
        <v>4</v>
      </c>
      <c r="B69" s="36">
        <v>1</v>
      </c>
      <c r="C69" s="36">
        <v>6</v>
      </c>
      <c r="D69" s="36">
        <v>5</v>
      </c>
      <c r="E69" s="42" t="s">
        <v>21</v>
      </c>
      <c r="F69" s="36" t="s">
        <v>16</v>
      </c>
      <c r="G69" s="65"/>
      <c r="H69" s="66"/>
      <c r="I69" s="101">
        <f t="shared" si="5"/>
        <v>0</v>
      </c>
    </row>
    <row r="70" spans="1:9" s="43" customFormat="1" ht="22.5" customHeight="1" x14ac:dyDescent="0.3">
      <c r="A70" s="43">
        <v>4</v>
      </c>
      <c r="B70" s="36">
        <v>1</v>
      </c>
      <c r="C70" s="36">
        <v>6</v>
      </c>
      <c r="D70" s="36">
        <v>6</v>
      </c>
      <c r="E70" s="42" t="s">
        <v>22</v>
      </c>
      <c r="F70" s="36" t="s">
        <v>16</v>
      </c>
      <c r="G70" s="65"/>
      <c r="H70" s="66"/>
      <c r="I70" s="101">
        <f t="shared" si="5"/>
        <v>0</v>
      </c>
    </row>
    <row r="71" spans="1:9" s="31" customFormat="1" ht="12.75" x14ac:dyDescent="0.3">
      <c r="A71" s="31">
        <v>4</v>
      </c>
      <c r="B71" s="33">
        <v>1</v>
      </c>
      <c r="C71" s="33">
        <v>7</v>
      </c>
      <c r="D71" s="33"/>
      <c r="E71" s="34" t="s">
        <v>24</v>
      </c>
      <c r="F71" s="33"/>
      <c r="G71" s="59"/>
      <c r="H71" s="35"/>
      <c r="I71" s="100">
        <f>SUM(I72:I75)</f>
        <v>0</v>
      </c>
    </row>
    <row r="72" spans="1:9" s="43" customFormat="1" x14ac:dyDescent="0.3">
      <c r="A72" s="43">
        <v>4</v>
      </c>
      <c r="B72" s="36">
        <v>1</v>
      </c>
      <c r="C72" s="36">
        <v>7</v>
      </c>
      <c r="D72" s="36">
        <v>1</v>
      </c>
      <c r="E72" s="42" t="s">
        <v>369</v>
      </c>
      <c r="F72" s="2" t="s">
        <v>16</v>
      </c>
      <c r="G72" s="56"/>
      <c r="H72" s="37"/>
      <c r="I72" s="101">
        <f t="shared" ref="I72:I75" si="6">G72*H72</f>
        <v>0</v>
      </c>
    </row>
    <row r="73" spans="1:9" s="43" customFormat="1" x14ac:dyDescent="0.3">
      <c r="A73" s="43">
        <v>4</v>
      </c>
      <c r="B73" s="36">
        <v>1</v>
      </c>
      <c r="C73" s="36">
        <v>7</v>
      </c>
      <c r="D73" s="36">
        <v>2</v>
      </c>
      <c r="E73" s="42" t="s">
        <v>26</v>
      </c>
      <c r="F73" s="2" t="s">
        <v>16</v>
      </c>
      <c r="G73" s="56"/>
      <c r="H73" s="37"/>
      <c r="I73" s="101">
        <f t="shared" si="6"/>
        <v>0</v>
      </c>
    </row>
    <row r="74" spans="1:9" s="43" customFormat="1" x14ac:dyDescent="0.3">
      <c r="A74" s="43">
        <v>4</v>
      </c>
      <c r="B74" s="36">
        <v>1</v>
      </c>
      <c r="C74" s="36">
        <v>7</v>
      </c>
      <c r="D74" s="36">
        <v>3</v>
      </c>
      <c r="E74" s="42" t="s">
        <v>432</v>
      </c>
      <c r="F74" s="2" t="s">
        <v>16</v>
      </c>
      <c r="G74" s="56"/>
      <c r="H74" s="37"/>
      <c r="I74" s="101">
        <f t="shared" si="6"/>
        <v>0</v>
      </c>
    </row>
    <row r="75" spans="1:9" s="43" customFormat="1" ht="13.5" customHeight="1" x14ac:dyDescent="0.3">
      <c r="A75" s="43">
        <v>4</v>
      </c>
      <c r="B75" s="36">
        <v>1</v>
      </c>
      <c r="C75" s="36">
        <v>7</v>
      </c>
      <c r="D75" s="36">
        <v>4</v>
      </c>
      <c r="E75" s="42" t="s">
        <v>431</v>
      </c>
      <c r="F75" s="2" t="s">
        <v>16</v>
      </c>
      <c r="G75" s="56"/>
      <c r="H75" s="37"/>
      <c r="I75" s="101">
        <f t="shared" si="6"/>
        <v>0</v>
      </c>
    </row>
    <row r="76" spans="1:9" s="31" customFormat="1" ht="12.75" x14ac:dyDescent="0.3">
      <c r="A76" s="31">
        <v>4</v>
      </c>
      <c r="B76" s="33">
        <v>1</v>
      </c>
      <c r="C76" s="33">
        <v>8</v>
      </c>
      <c r="D76" s="33"/>
      <c r="E76" s="34" t="s">
        <v>31</v>
      </c>
      <c r="F76" s="33"/>
      <c r="G76" s="59"/>
      <c r="H76" s="35"/>
      <c r="I76" s="100">
        <f>SUM(I77:I80)</f>
        <v>0</v>
      </c>
    </row>
    <row r="77" spans="1:9" x14ac:dyDescent="0.3">
      <c r="A77" s="7">
        <v>4</v>
      </c>
      <c r="B77" s="2">
        <v>1</v>
      </c>
      <c r="C77" s="2">
        <v>8</v>
      </c>
      <c r="D77" s="2">
        <v>1</v>
      </c>
      <c r="E77" s="13" t="s">
        <v>32</v>
      </c>
      <c r="F77" s="2" t="s">
        <v>16</v>
      </c>
      <c r="G77" s="56"/>
      <c r="H77" s="37"/>
      <c r="I77" s="101">
        <f t="shared" ref="I77:I80" si="7">G77*H77</f>
        <v>0</v>
      </c>
    </row>
    <row r="78" spans="1:9" x14ac:dyDescent="0.3">
      <c r="A78" s="7">
        <v>4</v>
      </c>
      <c r="B78" s="2">
        <v>1</v>
      </c>
      <c r="C78" s="2">
        <v>8</v>
      </c>
      <c r="D78" s="2">
        <v>2</v>
      </c>
      <c r="E78" s="13" t="s">
        <v>33</v>
      </c>
      <c r="F78" s="2" t="s">
        <v>16</v>
      </c>
      <c r="G78" s="56"/>
      <c r="H78" s="37"/>
      <c r="I78" s="101">
        <f t="shared" si="7"/>
        <v>0</v>
      </c>
    </row>
    <row r="79" spans="1:9" x14ac:dyDescent="0.3">
      <c r="A79" s="7">
        <v>4</v>
      </c>
      <c r="B79" s="2">
        <v>1</v>
      </c>
      <c r="C79" s="2">
        <v>8</v>
      </c>
      <c r="D79" s="2">
        <v>3</v>
      </c>
      <c r="E79" s="13" t="s">
        <v>34</v>
      </c>
      <c r="F79" s="2" t="s">
        <v>16</v>
      </c>
      <c r="G79" s="56"/>
      <c r="H79" s="37"/>
      <c r="I79" s="101">
        <f t="shared" si="7"/>
        <v>0</v>
      </c>
    </row>
    <row r="80" spans="1:9" x14ac:dyDescent="0.3">
      <c r="A80" s="7">
        <v>4</v>
      </c>
      <c r="B80" s="2">
        <v>1</v>
      </c>
      <c r="C80" s="2">
        <v>8</v>
      </c>
      <c r="D80" s="2">
        <v>4</v>
      </c>
      <c r="E80" s="13" t="s">
        <v>35</v>
      </c>
      <c r="F80" s="2" t="s">
        <v>16</v>
      </c>
      <c r="G80" s="56"/>
      <c r="H80" s="37"/>
      <c r="I80" s="101">
        <f t="shared" si="7"/>
        <v>0</v>
      </c>
    </row>
    <row r="81" spans="1:9" s="31" customFormat="1" ht="12.75" x14ac:dyDescent="0.3">
      <c r="A81" s="31">
        <v>4</v>
      </c>
      <c r="B81" s="33">
        <v>1</v>
      </c>
      <c r="C81" s="33">
        <v>9</v>
      </c>
      <c r="D81" s="33"/>
      <c r="E81" s="34" t="s">
        <v>36</v>
      </c>
      <c r="F81" s="33"/>
      <c r="G81" s="59"/>
      <c r="H81" s="35"/>
      <c r="I81" s="100">
        <f>SUM(I82:I83)</f>
        <v>0</v>
      </c>
    </row>
    <row r="82" spans="1:9" x14ac:dyDescent="0.3">
      <c r="A82" s="7">
        <v>4</v>
      </c>
      <c r="B82" s="2">
        <v>1</v>
      </c>
      <c r="C82" s="2">
        <v>9</v>
      </c>
      <c r="D82" s="2">
        <v>1</v>
      </c>
      <c r="E82" s="13" t="s">
        <v>33</v>
      </c>
      <c r="F82" s="2" t="s">
        <v>16</v>
      </c>
      <c r="G82" s="56"/>
      <c r="H82" s="37"/>
      <c r="I82" s="101">
        <f t="shared" ref="I82:I83" si="8">G82*H82</f>
        <v>0</v>
      </c>
    </row>
    <row r="83" spans="1:9" x14ac:dyDescent="0.3">
      <c r="A83" s="7">
        <v>4</v>
      </c>
      <c r="B83" s="2">
        <v>1</v>
      </c>
      <c r="C83" s="2">
        <v>9</v>
      </c>
      <c r="D83" s="2">
        <v>2</v>
      </c>
      <c r="E83" s="13" t="s">
        <v>37</v>
      </c>
      <c r="F83" s="2" t="s">
        <v>16</v>
      </c>
      <c r="G83" s="56"/>
      <c r="H83" s="37"/>
      <c r="I83" s="101">
        <f t="shared" si="8"/>
        <v>0</v>
      </c>
    </row>
    <row r="84" spans="1:9" s="31" customFormat="1" ht="25.5" x14ac:dyDescent="0.3">
      <c r="A84" s="31">
        <v>4</v>
      </c>
      <c r="B84" s="33">
        <v>1</v>
      </c>
      <c r="C84" s="33">
        <v>10</v>
      </c>
      <c r="D84" s="33"/>
      <c r="E84" s="34" t="s">
        <v>381</v>
      </c>
      <c r="F84" s="33"/>
      <c r="G84" s="59"/>
      <c r="H84" s="35"/>
      <c r="I84" s="100">
        <f>SUM(I85:I90)</f>
        <v>0</v>
      </c>
    </row>
    <row r="85" spans="1:9" x14ac:dyDescent="0.3">
      <c r="A85" s="7">
        <v>4</v>
      </c>
      <c r="B85" s="2">
        <v>1</v>
      </c>
      <c r="C85" s="2">
        <v>10</v>
      </c>
      <c r="D85" s="2">
        <v>1</v>
      </c>
      <c r="E85" s="13" t="s">
        <v>436</v>
      </c>
      <c r="F85" s="2" t="s">
        <v>16</v>
      </c>
      <c r="G85" s="56"/>
      <c r="H85" s="37"/>
      <c r="I85" s="101">
        <f t="shared" ref="I85:I90" si="9">G85*H85</f>
        <v>0</v>
      </c>
    </row>
    <row r="86" spans="1:9" s="43" customFormat="1" ht="24.75" customHeight="1" x14ac:dyDescent="0.3">
      <c r="A86" s="43">
        <v>4</v>
      </c>
      <c r="B86" s="36">
        <v>1</v>
      </c>
      <c r="C86" s="36">
        <v>10</v>
      </c>
      <c r="D86" s="36">
        <v>2</v>
      </c>
      <c r="E86" s="42" t="s">
        <v>43</v>
      </c>
      <c r="F86" s="36" t="s">
        <v>16</v>
      </c>
      <c r="G86" s="65"/>
      <c r="H86" s="66"/>
      <c r="I86" s="101">
        <f t="shared" si="9"/>
        <v>0</v>
      </c>
    </row>
    <row r="87" spans="1:9" s="43" customFormat="1" x14ac:dyDescent="0.3">
      <c r="A87" s="43">
        <v>4</v>
      </c>
      <c r="B87" s="36">
        <v>1</v>
      </c>
      <c r="C87" s="36">
        <v>10</v>
      </c>
      <c r="D87" s="36">
        <v>3</v>
      </c>
      <c r="E87" s="42" t="s">
        <v>44</v>
      </c>
      <c r="F87" s="36" t="s">
        <v>16</v>
      </c>
      <c r="G87" s="65"/>
      <c r="H87" s="66"/>
      <c r="I87" s="101">
        <f t="shared" si="9"/>
        <v>0</v>
      </c>
    </row>
    <row r="88" spans="1:9" s="43" customFormat="1" ht="27" x14ac:dyDescent="0.3">
      <c r="A88" s="43">
        <v>4</v>
      </c>
      <c r="B88" s="2">
        <v>1</v>
      </c>
      <c r="C88" s="2">
        <v>10</v>
      </c>
      <c r="D88" s="2">
        <v>4</v>
      </c>
      <c r="E88" s="42" t="s">
        <v>437</v>
      </c>
      <c r="F88" s="36" t="s">
        <v>16</v>
      </c>
      <c r="G88" s="65"/>
      <c r="H88" s="66"/>
      <c r="I88" s="101">
        <f t="shared" si="9"/>
        <v>0</v>
      </c>
    </row>
    <row r="89" spans="1:9" s="43" customFormat="1" ht="17.25" customHeight="1" x14ac:dyDescent="0.3">
      <c r="A89" s="43">
        <v>4</v>
      </c>
      <c r="B89" s="36">
        <v>1</v>
      </c>
      <c r="C89" s="36">
        <v>10</v>
      </c>
      <c r="D89" s="36">
        <v>5</v>
      </c>
      <c r="E89" s="42" t="s">
        <v>435</v>
      </c>
      <c r="F89" s="36" t="s">
        <v>16</v>
      </c>
      <c r="G89" s="65"/>
      <c r="H89" s="66"/>
      <c r="I89" s="101">
        <f t="shared" si="9"/>
        <v>0</v>
      </c>
    </row>
    <row r="90" spans="1:9" x14ac:dyDescent="0.3">
      <c r="A90" s="7">
        <v>4</v>
      </c>
      <c r="B90" s="36">
        <v>1</v>
      </c>
      <c r="C90" s="36">
        <v>10</v>
      </c>
      <c r="D90" s="36">
        <v>6</v>
      </c>
      <c r="E90" s="13" t="s">
        <v>47</v>
      </c>
      <c r="F90" s="2" t="s">
        <v>16</v>
      </c>
      <c r="G90" s="56"/>
      <c r="H90" s="37"/>
      <c r="I90" s="101">
        <f t="shared" si="9"/>
        <v>0</v>
      </c>
    </row>
    <row r="91" spans="1:9" s="31" customFormat="1" ht="12.75" x14ac:dyDescent="0.3">
      <c r="A91" s="31">
        <v>4</v>
      </c>
      <c r="B91" s="33">
        <v>1</v>
      </c>
      <c r="C91" s="33">
        <v>11</v>
      </c>
      <c r="D91" s="33"/>
      <c r="E91" s="34" t="s">
        <v>48</v>
      </c>
      <c r="F91" s="33"/>
      <c r="G91" s="59"/>
      <c r="H91" s="35"/>
      <c r="I91" s="100">
        <f>SUM(I92:I95)</f>
        <v>0</v>
      </c>
    </row>
    <row r="92" spans="1:9" x14ac:dyDescent="0.3">
      <c r="A92" s="7">
        <v>4</v>
      </c>
      <c r="B92" s="2">
        <v>1</v>
      </c>
      <c r="C92" s="2">
        <v>11</v>
      </c>
      <c r="D92" s="2">
        <v>1</v>
      </c>
      <c r="E92" s="13" t="s">
        <v>49</v>
      </c>
      <c r="F92" s="2" t="s">
        <v>16</v>
      </c>
      <c r="G92" s="56"/>
      <c r="H92" s="37"/>
      <c r="I92" s="101">
        <f t="shared" ref="I92:I95" si="10">G92*H92</f>
        <v>0</v>
      </c>
    </row>
    <row r="93" spans="1:9" s="43" customFormat="1" x14ac:dyDescent="0.3">
      <c r="A93" s="43">
        <v>4</v>
      </c>
      <c r="B93" s="36">
        <v>1</v>
      </c>
      <c r="C93" s="36">
        <v>11</v>
      </c>
      <c r="D93" s="36">
        <v>2</v>
      </c>
      <c r="E93" s="42" t="s">
        <v>50</v>
      </c>
      <c r="F93" s="36" t="s">
        <v>16</v>
      </c>
      <c r="G93" s="65"/>
      <c r="H93" s="66"/>
      <c r="I93" s="101">
        <f t="shared" si="10"/>
        <v>0</v>
      </c>
    </row>
    <row r="94" spans="1:9" s="43" customFormat="1" x14ac:dyDescent="0.3">
      <c r="A94" s="43">
        <v>4</v>
      </c>
      <c r="B94" s="36">
        <v>1</v>
      </c>
      <c r="C94" s="36">
        <v>11</v>
      </c>
      <c r="D94" s="36">
        <v>3</v>
      </c>
      <c r="E94" s="42" t="s">
        <v>51</v>
      </c>
      <c r="F94" s="36" t="s">
        <v>16</v>
      </c>
      <c r="G94" s="65"/>
      <c r="H94" s="66"/>
      <c r="I94" s="101">
        <f t="shared" si="10"/>
        <v>0</v>
      </c>
    </row>
    <row r="95" spans="1:9" s="43" customFormat="1" x14ac:dyDescent="0.3">
      <c r="A95" s="43">
        <v>4</v>
      </c>
      <c r="B95" s="36">
        <v>1</v>
      </c>
      <c r="C95" s="36">
        <v>11</v>
      </c>
      <c r="D95" s="36">
        <v>4</v>
      </c>
      <c r="E95" s="42" t="s">
        <v>52</v>
      </c>
      <c r="F95" s="36" t="s">
        <v>16</v>
      </c>
      <c r="G95" s="65"/>
      <c r="H95" s="66"/>
      <c r="I95" s="101">
        <f t="shared" si="10"/>
        <v>0</v>
      </c>
    </row>
    <row r="96" spans="1:9" s="31" customFormat="1" ht="12.75" x14ac:dyDescent="0.3">
      <c r="A96" s="31">
        <v>4</v>
      </c>
      <c r="B96" s="33">
        <v>1</v>
      </c>
      <c r="C96" s="33">
        <v>12</v>
      </c>
      <c r="D96" s="33"/>
      <c r="E96" s="34" t="s">
        <v>53</v>
      </c>
      <c r="F96" s="33"/>
      <c r="G96" s="59"/>
      <c r="H96" s="35"/>
      <c r="I96" s="100">
        <f>SUM(I97:I105)-I102</f>
        <v>0</v>
      </c>
    </row>
    <row r="97" spans="1:9" x14ac:dyDescent="0.3">
      <c r="A97" s="7">
        <v>4</v>
      </c>
      <c r="B97" s="36">
        <v>1</v>
      </c>
      <c r="C97" s="36">
        <v>12</v>
      </c>
      <c r="D97" s="36">
        <v>1</v>
      </c>
      <c r="E97" s="13" t="s">
        <v>54</v>
      </c>
      <c r="F97" s="2" t="s">
        <v>16</v>
      </c>
      <c r="G97" s="56"/>
      <c r="H97" s="37"/>
      <c r="I97" s="101">
        <f t="shared" ref="I97:I105" si="11">G97*H97</f>
        <v>0</v>
      </c>
    </row>
    <row r="98" spans="1:9" s="43" customFormat="1" ht="27" x14ac:dyDescent="0.3">
      <c r="A98" s="96">
        <v>4</v>
      </c>
      <c r="B98" s="36">
        <v>1</v>
      </c>
      <c r="C98" s="36">
        <v>12</v>
      </c>
      <c r="D98" s="36">
        <v>2</v>
      </c>
      <c r="E98" s="42" t="s">
        <v>55</v>
      </c>
      <c r="F98" s="36" t="s">
        <v>16</v>
      </c>
      <c r="G98" s="65"/>
      <c r="H98" s="66"/>
      <c r="I98" s="101">
        <f t="shared" si="11"/>
        <v>0</v>
      </c>
    </row>
    <row r="99" spans="1:9" s="43" customFormat="1" ht="21.95" customHeight="1" x14ac:dyDescent="0.3">
      <c r="A99" s="96">
        <v>4</v>
      </c>
      <c r="B99" s="36">
        <v>1</v>
      </c>
      <c r="C99" s="36">
        <v>12</v>
      </c>
      <c r="D99" s="36">
        <v>3</v>
      </c>
      <c r="E99" s="42" t="s">
        <v>445</v>
      </c>
      <c r="F99" s="36" t="s">
        <v>16</v>
      </c>
      <c r="G99" s="65"/>
      <c r="H99" s="97"/>
      <c r="I99" s="101">
        <f t="shared" si="11"/>
        <v>0</v>
      </c>
    </row>
    <row r="100" spans="1:9" ht="13.5" customHeight="1" x14ac:dyDescent="0.3">
      <c r="A100" s="7">
        <v>4</v>
      </c>
      <c r="B100" s="36">
        <v>1</v>
      </c>
      <c r="C100" s="36">
        <v>12</v>
      </c>
      <c r="D100" s="36">
        <v>4</v>
      </c>
      <c r="E100" s="13" t="s">
        <v>57</v>
      </c>
      <c r="F100" s="2" t="s">
        <v>16</v>
      </c>
      <c r="G100" s="56"/>
      <c r="H100" s="68"/>
      <c r="I100" s="101">
        <f t="shared" si="11"/>
        <v>0</v>
      </c>
    </row>
    <row r="101" spans="1:9" ht="13.5" customHeight="1" x14ac:dyDescent="0.3">
      <c r="A101" s="7">
        <v>4</v>
      </c>
      <c r="B101" s="36">
        <v>1</v>
      </c>
      <c r="C101" s="36">
        <v>12</v>
      </c>
      <c r="D101" s="36">
        <v>5</v>
      </c>
      <c r="E101" s="13" t="s">
        <v>438</v>
      </c>
      <c r="F101" s="2" t="s">
        <v>16</v>
      </c>
      <c r="G101" s="56"/>
      <c r="H101" s="68"/>
      <c r="I101" s="101">
        <f t="shared" si="11"/>
        <v>0</v>
      </c>
    </row>
    <row r="102" spans="1:9" s="117" customFormat="1" ht="13.5" customHeight="1" x14ac:dyDescent="0.3">
      <c r="A102" s="110">
        <v>4</v>
      </c>
      <c r="B102" s="111">
        <v>1</v>
      </c>
      <c r="C102" s="111">
        <v>12</v>
      </c>
      <c r="D102" s="111">
        <v>6</v>
      </c>
      <c r="E102" s="112" t="s">
        <v>468</v>
      </c>
      <c r="F102" s="113"/>
      <c r="G102" s="114"/>
      <c r="H102" s="115"/>
      <c r="I102" s="116"/>
    </row>
    <row r="103" spans="1:9" ht="13.5" customHeight="1" x14ac:dyDescent="0.3">
      <c r="A103" s="7">
        <v>4</v>
      </c>
      <c r="B103" s="36">
        <v>1</v>
      </c>
      <c r="C103" s="36">
        <v>12</v>
      </c>
      <c r="D103" s="36">
        <v>7</v>
      </c>
      <c r="E103" s="13" t="s">
        <v>60</v>
      </c>
      <c r="F103" s="2" t="s">
        <v>16</v>
      </c>
      <c r="G103" s="56"/>
      <c r="H103" s="68"/>
      <c r="I103" s="101">
        <f t="shared" si="11"/>
        <v>0</v>
      </c>
    </row>
    <row r="104" spans="1:9" ht="13.5" customHeight="1" x14ac:dyDescent="0.3">
      <c r="A104" s="7">
        <v>4</v>
      </c>
      <c r="B104" s="36">
        <v>1</v>
      </c>
      <c r="C104" s="36">
        <v>12</v>
      </c>
      <c r="D104" s="36">
        <v>8</v>
      </c>
      <c r="E104" s="13" t="s">
        <v>469</v>
      </c>
      <c r="F104" s="2" t="s">
        <v>16</v>
      </c>
      <c r="G104" s="56"/>
      <c r="H104" s="68"/>
      <c r="I104" s="101">
        <f t="shared" si="11"/>
        <v>0</v>
      </c>
    </row>
    <row r="105" spans="1:9" ht="25.5" x14ac:dyDescent="0.3">
      <c r="A105" s="7">
        <v>4</v>
      </c>
      <c r="B105" s="36">
        <v>1</v>
      </c>
      <c r="C105" s="36">
        <v>12</v>
      </c>
      <c r="D105" s="36">
        <v>9</v>
      </c>
      <c r="E105" s="82" t="s">
        <v>63</v>
      </c>
      <c r="F105" s="2" t="s">
        <v>19</v>
      </c>
      <c r="G105" s="56"/>
      <c r="H105" s="68"/>
      <c r="I105" s="101">
        <f t="shared" si="11"/>
        <v>0</v>
      </c>
    </row>
    <row r="106" spans="1:9" s="31" customFormat="1" ht="25.5" x14ac:dyDescent="0.3">
      <c r="A106" s="31">
        <v>4</v>
      </c>
      <c r="B106" s="33">
        <v>1</v>
      </c>
      <c r="C106" s="33">
        <v>13</v>
      </c>
      <c r="D106" s="33"/>
      <c r="E106" s="34" t="s">
        <v>64</v>
      </c>
      <c r="F106" s="33"/>
      <c r="G106" s="59"/>
      <c r="H106" s="35"/>
      <c r="I106" s="100">
        <f>SUM(I107:I115)</f>
        <v>0</v>
      </c>
    </row>
    <row r="107" spans="1:9" ht="14.65" customHeight="1" x14ac:dyDescent="0.3">
      <c r="A107" s="7">
        <v>4</v>
      </c>
      <c r="B107" s="2">
        <v>1</v>
      </c>
      <c r="C107" s="2">
        <v>13</v>
      </c>
      <c r="D107" s="2">
        <v>1</v>
      </c>
      <c r="E107" s="13" t="s">
        <v>49</v>
      </c>
      <c r="F107" s="2" t="s">
        <v>16</v>
      </c>
      <c r="G107" s="56"/>
      <c r="H107" s="68"/>
      <c r="I107" s="101">
        <f t="shared" ref="I107:I115" si="12">G107*H107</f>
        <v>0</v>
      </c>
    </row>
    <row r="108" spans="1:9" ht="14.65" customHeight="1" x14ac:dyDescent="0.3">
      <c r="A108" s="7">
        <v>4</v>
      </c>
      <c r="B108" s="2">
        <v>1</v>
      </c>
      <c r="C108" s="2">
        <v>13</v>
      </c>
      <c r="D108" s="2">
        <v>2</v>
      </c>
      <c r="E108" s="13" t="s">
        <v>65</v>
      </c>
      <c r="F108" s="2" t="s">
        <v>19</v>
      </c>
      <c r="G108" s="56"/>
      <c r="H108" s="68"/>
      <c r="I108" s="101">
        <f t="shared" si="12"/>
        <v>0</v>
      </c>
    </row>
    <row r="109" spans="1:9" ht="14.65" customHeight="1" x14ac:dyDescent="0.3">
      <c r="A109" s="7">
        <v>4</v>
      </c>
      <c r="B109" s="2">
        <v>1</v>
      </c>
      <c r="C109" s="2">
        <v>13</v>
      </c>
      <c r="D109" s="2">
        <v>3</v>
      </c>
      <c r="E109" s="13" t="s">
        <v>66</v>
      </c>
      <c r="F109" s="2" t="s">
        <v>16</v>
      </c>
      <c r="G109" s="56"/>
      <c r="H109" s="68"/>
      <c r="I109" s="101">
        <f t="shared" si="12"/>
        <v>0</v>
      </c>
    </row>
    <row r="110" spans="1:9" ht="14.65" customHeight="1" x14ac:dyDescent="0.3">
      <c r="A110" s="7">
        <v>4</v>
      </c>
      <c r="B110" s="2">
        <v>1</v>
      </c>
      <c r="C110" s="2">
        <v>13</v>
      </c>
      <c r="D110" s="2">
        <v>4</v>
      </c>
      <c r="E110" s="13" t="s">
        <v>382</v>
      </c>
      <c r="F110" s="2" t="s">
        <v>16</v>
      </c>
      <c r="G110" s="56"/>
      <c r="H110" s="68"/>
      <c r="I110" s="101">
        <f t="shared" si="12"/>
        <v>0</v>
      </c>
    </row>
    <row r="111" spans="1:9" ht="14.65" customHeight="1" x14ac:dyDescent="0.3">
      <c r="A111" s="7">
        <v>4</v>
      </c>
      <c r="B111" s="2">
        <v>1</v>
      </c>
      <c r="C111" s="2">
        <v>13</v>
      </c>
      <c r="D111" s="2">
        <v>5</v>
      </c>
      <c r="E111" s="13" t="s">
        <v>68</v>
      </c>
      <c r="F111" s="2" t="s">
        <v>16</v>
      </c>
      <c r="G111" s="56"/>
      <c r="H111" s="68"/>
      <c r="I111" s="101">
        <f t="shared" si="12"/>
        <v>0</v>
      </c>
    </row>
    <row r="112" spans="1:9" ht="14.65" customHeight="1" x14ac:dyDescent="0.3">
      <c r="A112" s="7">
        <v>4</v>
      </c>
      <c r="B112" s="2">
        <v>1</v>
      </c>
      <c r="C112" s="2">
        <v>13</v>
      </c>
      <c r="D112" s="2">
        <v>6</v>
      </c>
      <c r="E112" s="13" t="s">
        <v>69</v>
      </c>
      <c r="F112" s="2" t="s">
        <v>16</v>
      </c>
      <c r="G112" s="56"/>
      <c r="H112" s="68"/>
      <c r="I112" s="101">
        <f t="shared" si="12"/>
        <v>0</v>
      </c>
    </row>
    <row r="113" spans="1:9" ht="14.65" customHeight="1" x14ac:dyDescent="0.3">
      <c r="A113" s="7">
        <v>4</v>
      </c>
      <c r="B113" s="2">
        <v>1</v>
      </c>
      <c r="C113" s="2">
        <v>13</v>
      </c>
      <c r="D113" s="2">
        <v>7</v>
      </c>
      <c r="E113" s="13" t="s">
        <v>70</v>
      </c>
      <c r="F113" s="2" t="s">
        <v>16</v>
      </c>
      <c r="G113" s="56"/>
      <c r="H113" s="68"/>
      <c r="I113" s="101">
        <f t="shared" si="12"/>
        <v>0</v>
      </c>
    </row>
    <row r="114" spans="1:9" ht="14.65" customHeight="1" x14ac:dyDescent="0.3">
      <c r="A114" s="7">
        <v>4</v>
      </c>
      <c r="B114" s="2">
        <v>1</v>
      </c>
      <c r="C114" s="2">
        <v>13</v>
      </c>
      <c r="D114" s="2">
        <v>8</v>
      </c>
      <c r="E114" s="13" t="s">
        <v>71</v>
      </c>
      <c r="F114" s="2" t="s">
        <v>16</v>
      </c>
      <c r="G114" s="56"/>
      <c r="H114" s="68"/>
      <c r="I114" s="101">
        <f t="shared" si="12"/>
        <v>0</v>
      </c>
    </row>
    <row r="115" spans="1:9" ht="14.65" customHeight="1" x14ac:dyDescent="0.3">
      <c r="A115" s="7">
        <v>4</v>
      </c>
      <c r="B115" s="2">
        <v>1</v>
      </c>
      <c r="C115" s="2">
        <v>13</v>
      </c>
      <c r="D115" s="2">
        <v>9</v>
      </c>
      <c r="E115" s="13" t="s">
        <v>72</v>
      </c>
      <c r="F115" s="2" t="s">
        <v>19</v>
      </c>
      <c r="G115" s="56"/>
      <c r="H115" s="68"/>
      <c r="I115" s="101">
        <f t="shared" si="12"/>
        <v>0</v>
      </c>
    </row>
    <row r="116" spans="1:9" s="31" customFormat="1" ht="12.75" x14ac:dyDescent="0.3">
      <c r="A116" s="31">
        <v>4</v>
      </c>
      <c r="B116" s="33">
        <v>1</v>
      </c>
      <c r="C116" s="33">
        <v>14</v>
      </c>
      <c r="D116" s="33"/>
      <c r="E116" s="34" t="s">
        <v>433</v>
      </c>
      <c r="F116" s="33"/>
      <c r="G116" s="59"/>
      <c r="H116" s="35"/>
      <c r="I116" s="100">
        <f>SUM(I117:I123)</f>
        <v>0</v>
      </c>
    </row>
    <row r="117" spans="1:9" ht="14.65" customHeight="1" x14ac:dyDescent="0.3">
      <c r="A117" s="7">
        <v>4</v>
      </c>
      <c r="B117" s="2">
        <v>1</v>
      </c>
      <c r="C117" s="2">
        <v>14</v>
      </c>
      <c r="D117" s="2">
        <v>1</v>
      </c>
      <c r="E117" s="13" t="s">
        <v>434</v>
      </c>
      <c r="F117" s="2" t="s">
        <v>16</v>
      </c>
      <c r="G117" s="56"/>
      <c r="H117" s="68"/>
      <c r="I117" s="101">
        <f t="shared" ref="I117:I123" si="13">G117*H117</f>
        <v>0</v>
      </c>
    </row>
    <row r="118" spans="1:9" ht="14.65" customHeight="1" x14ac:dyDescent="0.3">
      <c r="A118" s="7">
        <v>4</v>
      </c>
      <c r="B118" s="2">
        <v>1</v>
      </c>
      <c r="C118" s="2">
        <v>14</v>
      </c>
      <c r="D118" s="2">
        <v>2</v>
      </c>
      <c r="E118" s="13" t="s">
        <v>75</v>
      </c>
      <c r="F118" s="2" t="s">
        <v>16</v>
      </c>
      <c r="G118" s="56"/>
      <c r="H118" s="68"/>
      <c r="I118" s="101">
        <f t="shared" si="13"/>
        <v>0</v>
      </c>
    </row>
    <row r="119" spans="1:9" ht="14.65" customHeight="1" x14ac:dyDescent="0.3">
      <c r="A119" s="7">
        <v>4</v>
      </c>
      <c r="B119" s="2">
        <v>1</v>
      </c>
      <c r="C119" s="2">
        <v>14</v>
      </c>
      <c r="D119" s="2">
        <v>3</v>
      </c>
      <c r="E119" s="13" t="s">
        <v>470</v>
      </c>
      <c r="F119" s="2" t="s">
        <v>16</v>
      </c>
      <c r="G119" s="56"/>
      <c r="H119" s="68"/>
      <c r="I119" s="101">
        <f t="shared" si="13"/>
        <v>0</v>
      </c>
    </row>
    <row r="120" spans="1:9" ht="14.65" customHeight="1" x14ac:dyDescent="0.3">
      <c r="A120" s="7">
        <v>4</v>
      </c>
      <c r="B120" s="2">
        <v>1</v>
      </c>
      <c r="C120" s="2">
        <v>14</v>
      </c>
      <c r="D120" s="2">
        <v>4</v>
      </c>
      <c r="E120" s="13" t="s">
        <v>471</v>
      </c>
      <c r="F120" s="2" t="s">
        <v>16</v>
      </c>
      <c r="G120" s="56"/>
      <c r="H120" s="68"/>
      <c r="I120" s="101">
        <f t="shared" si="13"/>
        <v>0</v>
      </c>
    </row>
    <row r="121" spans="1:9" ht="14.65" customHeight="1" x14ac:dyDescent="0.3">
      <c r="A121" s="7">
        <v>4</v>
      </c>
      <c r="B121" s="2">
        <v>1</v>
      </c>
      <c r="C121" s="2">
        <v>14</v>
      </c>
      <c r="D121" s="2">
        <v>5</v>
      </c>
      <c r="E121" s="13" t="s">
        <v>78</v>
      </c>
      <c r="F121" s="2" t="s">
        <v>16</v>
      </c>
      <c r="G121" s="56"/>
      <c r="H121" s="68"/>
      <c r="I121" s="101">
        <f t="shared" si="13"/>
        <v>0</v>
      </c>
    </row>
    <row r="122" spans="1:9" ht="14.65" customHeight="1" x14ac:dyDescent="0.3">
      <c r="A122" s="7">
        <v>4</v>
      </c>
      <c r="B122" s="2">
        <v>1</v>
      </c>
      <c r="C122" s="2">
        <v>14</v>
      </c>
      <c r="D122" s="2">
        <v>6</v>
      </c>
      <c r="E122" s="13" t="s">
        <v>79</v>
      </c>
      <c r="F122" s="2" t="s">
        <v>19</v>
      </c>
      <c r="G122" s="56"/>
      <c r="H122" s="68"/>
      <c r="I122" s="101">
        <f t="shared" si="13"/>
        <v>0</v>
      </c>
    </row>
    <row r="123" spans="1:9" ht="14.65" customHeight="1" x14ac:dyDescent="0.3">
      <c r="A123" s="7">
        <v>4</v>
      </c>
      <c r="B123" s="2">
        <v>1</v>
      </c>
      <c r="C123" s="2">
        <v>14</v>
      </c>
      <c r="D123" s="2">
        <v>7</v>
      </c>
      <c r="E123" s="13" t="s">
        <v>80</v>
      </c>
      <c r="F123" s="2" t="s">
        <v>19</v>
      </c>
      <c r="G123" s="56"/>
      <c r="H123" s="68"/>
      <c r="I123" s="101">
        <f t="shared" si="13"/>
        <v>0</v>
      </c>
    </row>
    <row r="124" spans="1:9" s="90" customFormat="1" ht="18.75" customHeight="1" x14ac:dyDescent="0.3">
      <c r="A124" s="86">
        <v>4</v>
      </c>
      <c r="B124" s="86">
        <v>2</v>
      </c>
      <c r="C124" s="86"/>
      <c r="D124" s="86"/>
      <c r="E124" s="87" t="s">
        <v>367</v>
      </c>
      <c r="F124" s="86"/>
      <c r="G124" s="88"/>
      <c r="H124" s="89"/>
      <c r="I124" s="99">
        <f>I125+I132+I138+I145+I149+I154+I164+I174+I183</f>
        <v>0</v>
      </c>
    </row>
    <row r="125" spans="1:9" s="31" customFormat="1" ht="12.75" x14ac:dyDescent="0.3">
      <c r="A125" s="31">
        <v>4</v>
      </c>
      <c r="B125" s="33">
        <v>2</v>
      </c>
      <c r="C125" s="33">
        <v>1</v>
      </c>
      <c r="D125" s="33"/>
      <c r="E125" s="34" t="s">
        <v>366</v>
      </c>
      <c r="F125" s="33"/>
      <c r="G125" s="59"/>
      <c r="H125" s="35"/>
      <c r="I125" s="100">
        <f>SUM(I126:I131)</f>
        <v>0</v>
      </c>
    </row>
    <row r="126" spans="1:9" x14ac:dyDescent="0.3">
      <c r="A126" s="7">
        <v>4</v>
      </c>
      <c r="B126" s="2">
        <v>2</v>
      </c>
      <c r="C126" s="2">
        <v>1</v>
      </c>
      <c r="D126" s="2">
        <v>1</v>
      </c>
      <c r="E126" s="13" t="s">
        <v>33</v>
      </c>
      <c r="F126" s="2" t="s">
        <v>16</v>
      </c>
      <c r="G126" s="56"/>
      <c r="H126" s="37"/>
      <c r="I126" s="101">
        <f t="shared" ref="I126:I131" si="14">G126*H126</f>
        <v>0</v>
      </c>
    </row>
    <row r="127" spans="1:9" x14ac:dyDescent="0.3">
      <c r="A127" s="7">
        <v>4</v>
      </c>
      <c r="B127" s="2">
        <v>2</v>
      </c>
      <c r="C127" s="2">
        <v>1</v>
      </c>
      <c r="D127" s="2">
        <v>2</v>
      </c>
      <c r="E127" s="13" t="s">
        <v>337</v>
      </c>
      <c r="F127" s="2" t="s">
        <v>338</v>
      </c>
      <c r="G127" s="56"/>
      <c r="H127" s="37"/>
      <c r="I127" s="101">
        <f t="shared" si="14"/>
        <v>0</v>
      </c>
    </row>
    <row r="128" spans="1:9" s="96" customFormat="1" ht="18.600000000000001" customHeight="1" x14ac:dyDescent="0.3">
      <c r="A128" s="96">
        <v>4</v>
      </c>
      <c r="B128" s="36">
        <v>2</v>
      </c>
      <c r="C128" s="36">
        <v>1</v>
      </c>
      <c r="D128" s="36">
        <v>3</v>
      </c>
      <c r="E128" s="42" t="s">
        <v>446</v>
      </c>
      <c r="F128" s="36" t="s">
        <v>16</v>
      </c>
      <c r="G128" s="65"/>
      <c r="H128" s="66"/>
      <c r="I128" s="101">
        <f t="shared" si="14"/>
        <v>0</v>
      </c>
    </row>
    <row r="129" spans="1:9" x14ac:dyDescent="0.3">
      <c r="A129" s="7">
        <v>4</v>
      </c>
      <c r="B129" s="2">
        <v>2</v>
      </c>
      <c r="C129" s="2">
        <v>1</v>
      </c>
      <c r="D129" s="2">
        <v>4</v>
      </c>
      <c r="E129" s="13" t="s">
        <v>339</v>
      </c>
      <c r="F129" s="2" t="s">
        <v>16</v>
      </c>
      <c r="G129" s="56"/>
      <c r="H129" s="37"/>
      <c r="I129" s="101">
        <f t="shared" si="14"/>
        <v>0</v>
      </c>
    </row>
    <row r="130" spans="1:9" x14ac:dyDescent="0.3">
      <c r="A130" s="7">
        <v>4</v>
      </c>
      <c r="B130" s="2">
        <v>2</v>
      </c>
      <c r="C130" s="2">
        <v>1</v>
      </c>
      <c r="D130" s="2">
        <v>5</v>
      </c>
      <c r="E130" s="13" t="s">
        <v>340</v>
      </c>
      <c r="F130" s="2" t="s">
        <v>341</v>
      </c>
      <c r="G130" s="56"/>
      <c r="H130" s="37"/>
      <c r="I130" s="101">
        <f t="shared" si="14"/>
        <v>0</v>
      </c>
    </row>
    <row r="131" spans="1:9" x14ac:dyDescent="0.3">
      <c r="A131" s="7">
        <v>4</v>
      </c>
      <c r="B131" s="2">
        <v>2</v>
      </c>
      <c r="C131" s="2">
        <v>1</v>
      </c>
      <c r="D131" s="2">
        <v>6</v>
      </c>
      <c r="E131" s="13" t="s">
        <v>383</v>
      </c>
      <c r="F131" s="2" t="s">
        <v>16</v>
      </c>
      <c r="G131" s="56"/>
      <c r="H131" s="37"/>
      <c r="I131" s="101">
        <f t="shared" si="14"/>
        <v>0</v>
      </c>
    </row>
    <row r="132" spans="1:9" s="31" customFormat="1" ht="12.75" x14ac:dyDescent="0.3">
      <c r="A132" s="31">
        <v>4</v>
      </c>
      <c r="B132" s="28">
        <v>2</v>
      </c>
      <c r="C132" s="28">
        <v>2</v>
      </c>
      <c r="D132" s="28"/>
      <c r="E132" s="29" t="s">
        <v>384</v>
      </c>
      <c r="F132" s="28"/>
      <c r="G132" s="60"/>
      <c r="H132" s="30"/>
      <c r="I132" s="102">
        <f>SUM(I133:I137)</f>
        <v>0</v>
      </c>
    </row>
    <row r="133" spans="1:9" s="43" customFormat="1" ht="13.9" customHeight="1" x14ac:dyDescent="0.3">
      <c r="A133" s="43">
        <v>4</v>
      </c>
      <c r="B133" s="36">
        <v>2</v>
      </c>
      <c r="C133" s="36">
        <v>2</v>
      </c>
      <c r="D133" s="36">
        <v>1</v>
      </c>
      <c r="E133" s="42" t="s">
        <v>450</v>
      </c>
      <c r="F133" s="2" t="s">
        <v>16</v>
      </c>
      <c r="G133" s="69"/>
      <c r="H133" s="37"/>
      <c r="I133" s="101">
        <f t="shared" ref="I133:I137" si="15">G133*H133</f>
        <v>0</v>
      </c>
    </row>
    <row r="134" spans="1:9" s="43" customFormat="1" ht="13.5" customHeight="1" x14ac:dyDescent="0.3">
      <c r="A134" s="43">
        <v>4</v>
      </c>
      <c r="B134" s="36">
        <v>2</v>
      </c>
      <c r="C134" s="36">
        <v>2</v>
      </c>
      <c r="D134" s="36">
        <v>2</v>
      </c>
      <c r="E134" s="42" t="s">
        <v>33</v>
      </c>
      <c r="F134" s="2" t="s">
        <v>16</v>
      </c>
      <c r="G134" s="69"/>
      <c r="H134" s="37"/>
      <c r="I134" s="101">
        <f t="shared" si="15"/>
        <v>0</v>
      </c>
    </row>
    <row r="135" spans="1:9" s="43" customFormat="1" ht="27" x14ac:dyDescent="0.3">
      <c r="A135" s="43">
        <v>4</v>
      </c>
      <c r="B135" s="36">
        <v>2</v>
      </c>
      <c r="C135" s="36">
        <v>2</v>
      </c>
      <c r="D135" s="36">
        <v>3</v>
      </c>
      <c r="E135" s="42" t="s">
        <v>447</v>
      </c>
      <c r="F135" s="2" t="s">
        <v>16</v>
      </c>
      <c r="G135" s="69"/>
      <c r="H135" s="37"/>
      <c r="I135" s="101">
        <f t="shared" si="15"/>
        <v>0</v>
      </c>
    </row>
    <row r="136" spans="1:9" s="43" customFormat="1" x14ac:dyDescent="0.3">
      <c r="A136" s="43">
        <v>4</v>
      </c>
      <c r="B136" s="36">
        <v>2</v>
      </c>
      <c r="C136" s="36">
        <v>2</v>
      </c>
      <c r="D136" s="36">
        <v>4</v>
      </c>
      <c r="E136" s="42" t="s">
        <v>448</v>
      </c>
      <c r="F136" s="2" t="s">
        <v>341</v>
      </c>
      <c r="G136" s="69"/>
      <c r="H136" s="37"/>
      <c r="I136" s="101">
        <f t="shared" si="15"/>
        <v>0</v>
      </c>
    </row>
    <row r="137" spans="1:9" s="43" customFormat="1" x14ac:dyDescent="0.3">
      <c r="A137" s="43">
        <v>4</v>
      </c>
      <c r="B137" s="36">
        <v>2</v>
      </c>
      <c r="C137" s="36">
        <v>2</v>
      </c>
      <c r="D137" s="36">
        <v>5</v>
      </c>
      <c r="E137" s="42" t="s">
        <v>449</v>
      </c>
      <c r="F137" s="2" t="s">
        <v>341</v>
      </c>
      <c r="G137" s="69"/>
      <c r="H137" s="37"/>
      <c r="I137" s="101">
        <f t="shared" si="15"/>
        <v>0</v>
      </c>
    </row>
    <row r="138" spans="1:9" s="31" customFormat="1" ht="12.75" x14ac:dyDescent="0.3">
      <c r="A138" s="31">
        <v>4</v>
      </c>
      <c r="B138" s="28">
        <v>2</v>
      </c>
      <c r="C138" s="28">
        <v>3</v>
      </c>
      <c r="D138" s="28"/>
      <c r="E138" s="29" t="s">
        <v>439</v>
      </c>
      <c r="F138" s="28"/>
      <c r="G138" s="60"/>
      <c r="H138" s="30"/>
      <c r="I138" s="102">
        <f>SUM(I139:I144)</f>
        <v>0</v>
      </c>
    </row>
    <row r="139" spans="1:9" s="43" customFormat="1" x14ac:dyDescent="0.3">
      <c r="A139" s="43">
        <v>4</v>
      </c>
      <c r="B139" s="36">
        <v>2</v>
      </c>
      <c r="C139" s="36">
        <v>3</v>
      </c>
      <c r="D139" s="36">
        <v>1</v>
      </c>
      <c r="E139" s="42" t="s">
        <v>342</v>
      </c>
      <c r="F139" s="2" t="s">
        <v>16</v>
      </c>
      <c r="G139" s="56"/>
      <c r="H139" s="37"/>
      <c r="I139" s="101">
        <f t="shared" ref="I139:I144" si="16">G139*H139</f>
        <v>0</v>
      </c>
    </row>
    <row r="140" spans="1:9" s="43" customFormat="1" x14ac:dyDescent="0.3">
      <c r="A140" s="43">
        <v>4</v>
      </c>
      <c r="B140" s="36">
        <v>2</v>
      </c>
      <c r="C140" s="36">
        <v>3</v>
      </c>
      <c r="D140" s="36">
        <v>2</v>
      </c>
      <c r="E140" s="42" t="s">
        <v>33</v>
      </c>
      <c r="F140" s="2" t="s">
        <v>16</v>
      </c>
      <c r="G140" s="56"/>
      <c r="H140" s="37"/>
      <c r="I140" s="101">
        <f t="shared" si="16"/>
        <v>0</v>
      </c>
    </row>
    <row r="141" spans="1:9" s="43" customFormat="1" ht="22.5" customHeight="1" x14ac:dyDescent="0.3">
      <c r="A141" s="43">
        <v>4</v>
      </c>
      <c r="B141" s="36">
        <v>2</v>
      </c>
      <c r="C141" s="36">
        <v>3</v>
      </c>
      <c r="D141" s="36">
        <v>3</v>
      </c>
      <c r="E141" s="42" t="s">
        <v>451</v>
      </c>
      <c r="F141" s="36" t="s">
        <v>16</v>
      </c>
      <c r="G141" s="65"/>
      <c r="H141" s="66"/>
      <c r="I141" s="101">
        <f t="shared" si="16"/>
        <v>0</v>
      </c>
    </row>
    <row r="142" spans="1:9" s="43" customFormat="1" ht="17.850000000000001" customHeight="1" x14ac:dyDescent="0.3">
      <c r="A142" s="43">
        <v>4</v>
      </c>
      <c r="B142" s="36">
        <v>2</v>
      </c>
      <c r="C142" s="36">
        <v>3</v>
      </c>
      <c r="D142" s="36">
        <v>4</v>
      </c>
      <c r="E142" s="42" t="s">
        <v>343</v>
      </c>
      <c r="F142" s="2" t="s">
        <v>16</v>
      </c>
      <c r="G142" s="56"/>
      <c r="H142" s="37"/>
      <c r="I142" s="101">
        <f t="shared" si="16"/>
        <v>0</v>
      </c>
    </row>
    <row r="143" spans="1:9" s="43" customFormat="1" x14ac:dyDescent="0.3">
      <c r="A143" s="43">
        <v>4</v>
      </c>
      <c r="B143" s="36">
        <v>2</v>
      </c>
      <c r="C143" s="36">
        <v>3</v>
      </c>
      <c r="D143" s="36">
        <v>5</v>
      </c>
      <c r="E143" s="42" t="s">
        <v>342</v>
      </c>
      <c r="F143" s="2" t="s">
        <v>16</v>
      </c>
      <c r="G143" s="69"/>
      <c r="H143" s="37"/>
      <c r="I143" s="101">
        <f t="shared" si="16"/>
        <v>0</v>
      </c>
    </row>
    <row r="144" spans="1:9" s="43" customFormat="1" ht="27" x14ac:dyDescent="0.3">
      <c r="A144" s="43">
        <v>4</v>
      </c>
      <c r="B144" s="36">
        <v>2</v>
      </c>
      <c r="C144" s="36">
        <v>3</v>
      </c>
      <c r="D144" s="36">
        <v>6</v>
      </c>
      <c r="E144" s="42" t="s">
        <v>452</v>
      </c>
      <c r="F144" s="36" t="s">
        <v>16</v>
      </c>
      <c r="G144" s="98"/>
      <c r="H144" s="66"/>
      <c r="I144" s="101">
        <f t="shared" si="16"/>
        <v>0</v>
      </c>
    </row>
    <row r="145" spans="1:9" s="31" customFormat="1" ht="12.75" x14ac:dyDescent="0.3">
      <c r="A145" s="31">
        <v>4</v>
      </c>
      <c r="B145" s="28">
        <v>2</v>
      </c>
      <c r="C145" s="28">
        <v>4</v>
      </c>
      <c r="D145" s="28"/>
      <c r="E145" s="29" t="s">
        <v>344</v>
      </c>
      <c r="F145" s="28"/>
      <c r="G145" s="60"/>
      <c r="H145" s="30"/>
      <c r="I145" s="102">
        <f>SUM(I146:I148)</f>
        <v>0</v>
      </c>
    </row>
    <row r="146" spans="1:9" s="43" customFormat="1" x14ac:dyDescent="0.3">
      <c r="A146" s="43">
        <v>4</v>
      </c>
      <c r="B146" s="36">
        <v>2</v>
      </c>
      <c r="C146" s="36">
        <v>4</v>
      </c>
      <c r="D146" s="36">
        <v>1</v>
      </c>
      <c r="E146" s="42" t="s">
        <v>345</v>
      </c>
      <c r="F146" s="2" t="s">
        <v>16</v>
      </c>
      <c r="G146" s="56"/>
      <c r="H146" s="37"/>
      <c r="I146" s="101">
        <f t="shared" ref="I146:I148" si="17">G146*H146</f>
        <v>0</v>
      </c>
    </row>
    <row r="147" spans="1:9" s="43" customFormat="1" x14ac:dyDescent="0.3">
      <c r="A147" s="43">
        <v>4</v>
      </c>
      <c r="B147" s="36">
        <v>2</v>
      </c>
      <c r="C147" s="36">
        <v>4</v>
      </c>
      <c r="D147" s="36">
        <v>2</v>
      </c>
      <c r="E147" s="42" t="s">
        <v>33</v>
      </c>
      <c r="F147" s="2" t="s">
        <v>16</v>
      </c>
      <c r="G147" s="56"/>
      <c r="H147" s="37"/>
      <c r="I147" s="101">
        <f t="shared" si="17"/>
        <v>0</v>
      </c>
    </row>
    <row r="148" spans="1:9" s="43" customFormat="1" x14ac:dyDescent="0.3">
      <c r="A148" s="43">
        <v>4</v>
      </c>
      <c r="B148" s="36">
        <v>2</v>
      </c>
      <c r="C148" s="36">
        <v>4</v>
      </c>
      <c r="D148" s="36">
        <v>3</v>
      </c>
      <c r="E148" s="42" t="s">
        <v>440</v>
      </c>
      <c r="F148" s="2" t="s">
        <v>16</v>
      </c>
      <c r="G148" s="56"/>
      <c r="H148" s="37"/>
      <c r="I148" s="101">
        <f t="shared" si="17"/>
        <v>0</v>
      </c>
    </row>
    <row r="149" spans="1:9" s="31" customFormat="1" ht="12.75" x14ac:dyDescent="0.3">
      <c r="A149" s="31">
        <v>4</v>
      </c>
      <c r="B149" s="28">
        <v>2</v>
      </c>
      <c r="C149" s="28">
        <v>5</v>
      </c>
      <c r="D149" s="28"/>
      <c r="E149" s="29" t="s">
        <v>346</v>
      </c>
      <c r="F149" s="28"/>
      <c r="G149" s="60"/>
      <c r="H149" s="30"/>
      <c r="I149" s="102">
        <f>SUM(I150:I153)</f>
        <v>0</v>
      </c>
    </row>
    <row r="150" spans="1:9" s="43" customFormat="1" x14ac:dyDescent="0.3">
      <c r="A150" s="43">
        <v>4</v>
      </c>
      <c r="B150" s="36">
        <v>2</v>
      </c>
      <c r="C150" s="36">
        <v>5</v>
      </c>
      <c r="D150" s="36">
        <v>1</v>
      </c>
      <c r="E150" s="42" t="s">
        <v>345</v>
      </c>
      <c r="F150" s="2" t="s">
        <v>16</v>
      </c>
      <c r="G150" s="56"/>
      <c r="H150" s="37"/>
      <c r="I150" s="101">
        <f t="shared" ref="I150:I153" si="18">G150*H150</f>
        <v>0</v>
      </c>
    </row>
    <row r="151" spans="1:9" s="43" customFormat="1" x14ac:dyDescent="0.3">
      <c r="A151" s="43">
        <v>4</v>
      </c>
      <c r="B151" s="36">
        <v>2</v>
      </c>
      <c r="C151" s="36">
        <v>5</v>
      </c>
      <c r="D151" s="36">
        <v>2</v>
      </c>
      <c r="E151" s="42" t="s">
        <v>347</v>
      </c>
      <c r="F151" s="2" t="s">
        <v>16</v>
      </c>
      <c r="G151" s="56"/>
      <c r="H151" s="37"/>
      <c r="I151" s="101">
        <f t="shared" si="18"/>
        <v>0</v>
      </c>
    </row>
    <row r="152" spans="1:9" s="43" customFormat="1" x14ac:dyDescent="0.3">
      <c r="A152" s="43">
        <v>4</v>
      </c>
      <c r="B152" s="36">
        <v>2</v>
      </c>
      <c r="C152" s="36">
        <v>5</v>
      </c>
      <c r="D152" s="36">
        <v>3</v>
      </c>
      <c r="E152" s="42" t="s">
        <v>348</v>
      </c>
      <c r="F152" s="2" t="s">
        <v>16</v>
      </c>
      <c r="G152" s="56"/>
      <c r="H152" s="37"/>
      <c r="I152" s="101">
        <f t="shared" si="18"/>
        <v>0</v>
      </c>
    </row>
    <row r="153" spans="1:9" s="43" customFormat="1" x14ac:dyDescent="0.3">
      <c r="A153" s="43">
        <v>4</v>
      </c>
      <c r="B153" s="36">
        <v>2</v>
      </c>
      <c r="C153" s="36">
        <v>5</v>
      </c>
      <c r="D153" s="36">
        <v>4</v>
      </c>
      <c r="E153" s="42" t="s">
        <v>441</v>
      </c>
      <c r="F153" s="2" t="s">
        <v>16</v>
      </c>
      <c r="G153" s="56"/>
      <c r="H153" s="37"/>
      <c r="I153" s="101">
        <f t="shared" si="18"/>
        <v>0</v>
      </c>
    </row>
    <row r="154" spans="1:9" s="31" customFormat="1" ht="12.75" x14ac:dyDescent="0.3">
      <c r="A154" s="31">
        <v>4</v>
      </c>
      <c r="B154" s="28">
        <v>2</v>
      </c>
      <c r="C154" s="28">
        <v>6</v>
      </c>
      <c r="D154" s="28"/>
      <c r="E154" s="29" t="s">
        <v>349</v>
      </c>
      <c r="F154" s="28"/>
      <c r="G154" s="60"/>
      <c r="H154" s="30"/>
      <c r="I154" s="102">
        <f>SUM(I155:I162)-I158</f>
        <v>0</v>
      </c>
    </row>
    <row r="155" spans="1:9" s="43" customFormat="1" x14ac:dyDescent="0.3">
      <c r="A155" s="43">
        <v>4</v>
      </c>
      <c r="B155" s="36">
        <v>2</v>
      </c>
      <c r="C155" s="36">
        <v>6</v>
      </c>
      <c r="D155" s="36">
        <v>1</v>
      </c>
      <c r="E155" s="42" t="s">
        <v>350</v>
      </c>
      <c r="F155" s="2" t="s">
        <v>16</v>
      </c>
      <c r="G155" s="56"/>
      <c r="H155" s="37"/>
      <c r="I155" s="101">
        <f t="shared" ref="I155:I162" si="19">G155*H155</f>
        <v>0</v>
      </c>
    </row>
    <row r="156" spans="1:9" s="43" customFormat="1" x14ac:dyDescent="0.3">
      <c r="A156" s="43">
        <v>4</v>
      </c>
      <c r="B156" s="36">
        <v>2</v>
      </c>
      <c r="C156" s="36">
        <v>6</v>
      </c>
      <c r="D156" s="36">
        <v>2</v>
      </c>
      <c r="E156" s="42" t="s">
        <v>33</v>
      </c>
      <c r="F156" s="2" t="s">
        <v>16</v>
      </c>
      <c r="G156" s="56"/>
      <c r="H156" s="37"/>
      <c r="I156" s="101">
        <f t="shared" si="19"/>
        <v>0</v>
      </c>
    </row>
    <row r="157" spans="1:9" s="43" customFormat="1" ht="13.5" customHeight="1" x14ac:dyDescent="0.3">
      <c r="A157" s="43">
        <v>4</v>
      </c>
      <c r="B157" s="36">
        <v>2</v>
      </c>
      <c r="C157" s="36">
        <v>6</v>
      </c>
      <c r="D157" s="36">
        <v>3</v>
      </c>
      <c r="E157" s="42" t="s">
        <v>370</v>
      </c>
      <c r="F157" s="2" t="s">
        <v>16</v>
      </c>
      <c r="G157" s="56"/>
      <c r="H157" s="37"/>
      <c r="I157" s="101">
        <f t="shared" si="19"/>
        <v>0</v>
      </c>
    </row>
    <row r="158" spans="1:9" s="118" customFormat="1" x14ac:dyDescent="0.3">
      <c r="A158" s="118">
        <v>4</v>
      </c>
      <c r="B158" s="111">
        <v>2</v>
      </c>
      <c r="C158" s="111">
        <v>6</v>
      </c>
      <c r="D158" s="111">
        <v>4</v>
      </c>
      <c r="E158" s="119" t="s">
        <v>463</v>
      </c>
      <c r="F158" s="113"/>
      <c r="G158" s="120"/>
      <c r="H158" s="121"/>
      <c r="I158" s="116"/>
    </row>
    <row r="159" spans="1:9" s="43" customFormat="1" x14ac:dyDescent="0.3">
      <c r="A159" s="43">
        <v>4</v>
      </c>
      <c r="B159" s="36">
        <v>2</v>
      </c>
      <c r="C159" s="36">
        <v>6</v>
      </c>
      <c r="D159" s="36">
        <v>5</v>
      </c>
      <c r="E159" s="42" t="s">
        <v>351</v>
      </c>
      <c r="F159" s="2" t="s">
        <v>16</v>
      </c>
      <c r="G159" s="69"/>
      <c r="H159" s="37"/>
      <c r="I159" s="101">
        <f t="shared" si="19"/>
        <v>0</v>
      </c>
    </row>
    <row r="160" spans="1:9" s="43" customFormat="1" x14ac:dyDescent="0.3">
      <c r="A160" s="43">
        <v>4</v>
      </c>
      <c r="B160" s="36">
        <v>2</v>
      </c>
      <c r="C160" s="36">
        <v>6</v>
      </c>
      <c r="D160" s="36">
        <v>6</v>
      </c>
      <c r="E160" s="42" t="s">
        <v>464</v>
      </c>
      <c r="F160" s="2" t="s">
        <v>16</v>
      </c>
      <c r="G160" s="69"/>
      <c r="H160" s="37"/>
      <c r="I160" s="101">
        <f t="shared" si="19"/>
        <v>0</v>
      </c>
    </row>
    <row r="161" spans="1:9" s="43" customFormat="1" x14ac:dyDescent="0.3">
      <c r="A161" s="43">
        <v>4</v>
      </c>
      <c r="B161" s="36">
        <v>2</v>
      </c>
      <c r="C161" s="36">
        <v>6</v>
      </c>
      <c r="D161" s="36">
        <v>7</v>
      </c>
      <c r="E161" s="42" t="s">
        <v>465</v>
      </c>
      <c r="F161" s="2" t="s">
        <v>16</v>
      </c>
      <c r="G161" s="69"/>
      <c r="H161" s="37"/>
      <c r="I161" s="101">
        <f t="shared" si="19"/>
        <v>0</v>
      </c>
    </row>
    <row r="162" spans="1:9" s="43" customFormat="1" ht="27" x14ac:dyDescent="0.3">
      <c r="A162" s="43">
        <v>4</v>
      </c>
      <c r="B162" s="36">
        <v>2</v>
      </c>
      <c r="C162" s="36">
        <v>6</v>
      </c>
      <c r="D162" s="36">
        <v>8</v>
      </c>
      <c r="E162" s="42" t="s">
        <v>453</v>
      </c>
      <c r="F162" s="36" t="s">
        <v>16</v>
      </c>
      <c r="G162" s="98"/>
      <c r="H162" s="66"/>
      <c r="I162" s="101">
        <f t="shared" si="19"/>
        <v>0</v>
      </c>
    </row>
    <row r="163" spans="1:9" s="31" customFormat="1" ht="12.75" x14ac:dyDescent="0.3">
      <c r="A163" s="31">
        <v>4</v>
      </c>
      <c r="B163" s="28"/>
      <c r="C163" s="28"/>
      <c r="D163" s="28"/>
      <c r="E163" s="29" t="s">
        <v>457</v>
      </c>
      <c r="F163" s="28"/>
      <c r="G163" s="60"/>
      <c r="H163" s="30"/>
      <c r="I163" s="102"/>
    </row>
    <row r="164" spans="1:9" s="31" customFormat="1" ht="12.75" x14ac:dyDescent="0.3">
      <c r="A164" s="31">
        <v>4</v>
      </c>
      <c r="B164" s="28">
        <v>2</v>
      </c>
      <c r="C164" s="28">
        <v>7</v>
      </c>
      <c r="D164" s="28"/>
      <c r="E164" s="29" t="s">
        <v>456</v>
      </c>
      <c r="F164" s="28"/>
      <c r="G164" s="60"/>
      <c r="H164" s="30"/>
      <c r="I164" s="102">
        <f>SUM(I165:I173)</f>
        <v>0</v>
      </c>
    </row>
    <row r="165" spans="1:9" s="43" customFormat="1" x14ac:dyDescent="0.3">
      <c r="A165" s="43">
        <v>4</v>
      </c>
      <c r="B165" s="36">
        <v>2</v>
      </c>
      <c r="C165" s="36">
        <v>7</v>
      </c>
      <c r="D165" s="36">
        <v>1</v>
      </c>
      <c r="E165" s="42" t="s">
        <v>454</v>
      </c>
      <c r="F165" s="2" t="s">
        <v>92</v>
      </c>
      <c r="G165" s="56"/>
      <c r="H165" s="37"/>
      <c r="I165" s="101">
        <f t="shared" ref="I165:I173" si="20">G165*H165</f>
        <v>0</v>
      </c>
    </row>
    <row r="166" spans="1:9" s="43" customFormat="1" ht="27" x14ac:dyDescent="0.3">
      <c r="A166" s="43">
        <v>4</v>
      </c>
      <c r="B166" s="36">
        <v>2</v>
      </c>
      <c r="C166" s="36">
        <v>7</v>
      </c>
      <c r="D166" s="36">
        <v>2</v>
      </c>
      <c r="E166" s="42" t="s">
        <v>371</v>
      </c>
      <c r="F166" s="2" t="s">
        <v>19</v>
      </c>
      <c r="G166" s="56"/>
      <c r="H166" s="37"/>
      <c r="I166" s="101">
        <f t="shared" si="20"/>
        <v>0</v>
      </c>
    </row>
    <row r="167" spans="1:9" s="43" customFormat="1" ht="27" x14ac:dyDescent="0.3">
      <c r="A167" s="43">
        <v>4</v>
      </c>
      <c r="B167" s="36">
        <v>2</v>
      </c>
      <c r="C167" s="36">
        <v>7</v>
      </c>
      <c r="D167" s="36">
        <v>3</v>
      </c>
      <c r="E167" s="42" t="s">
        <v>352</v>
      </c>
      <c r="F167" s="2" t="s">
        <v>16</v>
      </c>
      <c r="G167" s="56"/>
      <c r="H167" s="37"/>
      <c r="I167" s="101">
        <f t="shared" si="20"/>
        <v>0</v>
      </c>
    </row>
    <row r="168" spans="1:9" s="43" customFormat="1" ht="13.9" customHeight="1" x14ac:dyDescent="0.3">
      <c r="A168" s="43">
        <v>4</v>
      </c>
      <c r="B168" s="36">
        <v>2</v>
      </c>
      <c r="C168" s="36">
        <v>7</v>
      </c>
      <c r="D168" s="36">
        <v>4</v>
      </c>
      <c r="E168" s="42" t="s">
        <v>33</v>
      </c>
      <c r="F168" s="2" t="s">
        <v>16</v>
      </c>
      <c r="G168" s="56"/>
      <c r="H168" s="37"/>
      <c r="I168" s="101">
        <f t="shared" si="20"/>
        <v>0</v>
      </c>
    </row>
    <row r="169" spans="1:9" s="43" customFormat="1" ht="13.5" customHeight="1" x14ac:dyDescent="0.3">
      <c r="A169" s="43">
        <v>4</v>
      </c>
      <c r="B169" s="36">
        <v>2</v>
      </c>
      <c r="C169" s="36">
        <v>7</v>
      </c>
      <c r="D169" s="36">
        <v>5</v>
      </c>
      <c r="E169" s="42" t="s">
        <v>353</v>
      </c>
      <c r="F169" s="2" t="s">
        <v>16</v>
      </c>
      <c r="G169" s="56"/>
      <c r="H169" s="37"/>
      <c r="I169" s="101">
        <f t="shared" si="20"/>
        <v>0</v>
      </c>
    </row>
    <row r="170" spans="1:9" s="43" customFormat="1" x14ac:dyDescent="0.3">
      <c r="A170" s="43">
        <v>4</v>
      </c>
      <c r="B170" s="36">
        <v>2</v>
      </c>
      <c r="C170" s="36">
        <v>7</v>
      </c>
      <c r="D170" s="36">
        <v>6</v>
      </c>
      <c r="E170" s="42" t="s">
        <v>354</v>
      </c>
      <c r="F170" s="2" t="s">
        <v>16</v>
      </c>
      <c r="G170" s="69"/>
      <c r="H170" s="37"/>
      <c r="I170" s="101">
        <f t="shared" si="20"/>
        <v>0</v>
      </c>
    </row>
    <row r="171" spans="1:9" s="43" customFormat="1" ht="27" x14ac:dyDescent="0.3">
      <c r="A171" s="43">
        <v>4</v>
      </c>
      <c r="B171" s="36">
        <v>2</v>
      </c>
      <c r="C171" s="36">
        <v>7</v>
      </c>
      <c r="D171" s="36">
        <v>7</v>
      </c>
      <c r="E171" s="42" t="s">
        <v>455</v>
      </c>
      <c r="F171" s="2" t="s">
        <v>16</v>
      </c>
      <c r="G171" s="69"/>
      <c r="H171" s="37"/>
      <c r="I171" s="101">
        <f t="shared" si="20"/>
        <v>0</v>
      </c>
    </row>
    <row r="172" spans="1:9" s="43" customFormat="1" x14ac:dyDescent="0.3">
      <c r="A172" s="43">
        <v>4</v>
      </c>
      <c r="B172" s="36">
        <v>2</v>
      </c>
      <c r="C172" s="36">
        <v>7</v>
      </c>
      <c r="D172" s="36">
        <v>8</v>
      </c>
      <c r="E172" s="42" t="s">
        <v>355</v>
      </c>
      <c r="F172" s="2" t="s">
        <v>16</v>
      </c>
      <c r="G172" s="69"/>
      <c r="H172" s="37"/>
      <c r="I172" s="101">
        <f t="shared" si="20"/>
        <v>0</v>
      </c>
    </row>
    <row r="173" spans="1:9" s="43" customFormat="1" x14ac:dyDescent="0.3">
      <c r="A173" s="43">
        <v>4</v>
      </c>
      <c r="B173" s="36">
        <v>2</v>
      </c>
      <c r="C173" s="36">
        <v>7</v>
      </c>
      <c r="D173" s="36">
        <v>9</v>
      </c>
      <c r="E173" s="42" t="s">
        <v>356</v>
      </c>
      <c r="F173" s="2" t="s">
        <v>16</v>
      </c>
      <c r="G173" s="69"/>
      <c r="H173" s="37"/>
      <c r="I173" s="101">
        <f t="shared" si="20"/>
        <v>0</v>
      </c>
    </row>
    <row r="174" spans="1:9" s="31" customFormat="1" ht="13.5" customHeight="1" x14ac:dyDescent="0.3">
      <c r="A174" s="31">
        <v>4</v>
      </c>
      <c r="B174" s="28">
        <v>2</v>
      </c>
      <c r="C174" s="28">
        <v>8</v>
      </c>
      <c r="D174" s="28"/>
      <c r="E174" s="29" t="s">
        <v>458</v>
      </c>
      <c r="F174" s="28"/>
      <c r="G174" s="60"/>
      <c r="H174" s="30"/>
      <c r="I174" s="102">
        <f>SUM(I175:I182)</f>
        <v>0</v>
      </c>
    </row>
    <row r="175" spans="1:9" s="43" customFormat="1" x14ac:dyDescent="0.3">
      <c r="A175" s="43">
        <v>4</v>
      </c>
      <c r="B175" s="36">
        <v>2</v>
      </c>
      <c r="C175" s="36">
        <v>8</v>
      </c>
      <c r="D175" s="36">
        <v>1</v>
      </c>
      <c r="E175" s="42" t="s">
        <v>472</v>
      </c>
      <c r="F175" s="2" t="s">
        <v>92</v>
      </c>
      <c r="G175" s="56"/>
      <c r="H175" s="37"/>
      <c r="I175" s="101">
        <f t="shared" ref="I175:I181" si="21">G175*H175</f>
        <v>0</v>
      </c>
    </row>
    <row r="176" spans="1:9" s="43" customFormat="1" x14ac:dyDescent="0.3">
      <c r="A176" s="43">
        <v>4</v>
      </c>
      <c r="B176" s="36">
        <v>2</v>
      </c>
      <c r="C176" s="36">
        <v>8</v>
      </c>
      <c r="D176" s="36">
        <v>2</v>
      </c>
      <c r="E176" s="42" t="s">
        <v>473</v>
      </c>
      <c r="F176" s="2" t="s">
        <v>16</v>
      </c>
      <c r="G176" s="56"/>
      <c r="H176" s="37"/>
      <c r="I176" s="101">
        <f t="shared" si="21"/>
        <v>0</v>
      </c>
    </row>
    <row r="177" spans="1:9" s="43" customFormat="1" x14ac:dyDescent="0.3">
      <c r="A177" s="43">
        <v>4</v>
      </c>
      <c r="B177" s="36">
        <v>2</v>
      </c>
      <c r="C177" s="36">
        <v>8</v>
      </c>
      <c r="D177" s="36">
        <v>3</v>
      </c>
      <c r="E177" s="42" t="s">
        <v>33</v>
      </c>
      <c r="F177" s="2" t="s">
        <v>16</v>
      </c>
      <c r="G177" s="56"/>
      <c r="H177" s="37"/>
      <c r="I177" s="101">
        <f t="shared" si="21"/>
        <v>0</v>
      </c>
    </row>
    <row r="178" spans="1:9" s="43" customFormat="1" ht="13.9" customHeight="1" x14ac:dyDescent="0.3">
      <c r="A178" s="43">
        <v>4</v>
      </c>
      <c r="B178" s="36">
        <v>2</v>
      </c>
      <c r="C178" s="36">
        <v>8</v>
      </c>
      <c r="D178" s="36">
        <v>4</v>
      </c>
      <c r="E178" s="42" t="s">
        <v>357</v>
      </c>
      <c r="F178" s="2"/>
      <c r="G178" s="56"/>
      <c r="H178" s="37"/>
      <c r="I178" s="101">
        <f t="shared" si="21"/>
        <v>0</v>
      </c>
    </row>
    <row r="179" spans="1:9" s="43" customFormat="1" ht="21.4" customHeight="1" x14ac:dyDescent="0.3">
      <c r="A179" s="43">
        <v>4</v>
      </c>
      <c r="B179" s="36">
        <v>2</v>
      </c>
      <c r="C179" s="36">
        <v>8</v>
      </c>
      <c r="D179" s="36">
        <v>5</v>
      </c>
      <c r="E179" s="42" t="s">
        <v>358</v>
      </c>
      <c r="F179" s="2" t="s">
        <v>16</v>
      </c>
      <c r="G179" s="56"/>
      <c r="H179" s="37"/>
      <c r="I179" s="101">
        <f t="shared" si="21"/>
        <v>0</v>
      </c>
    </row>
    <row r="180" spans="1:9" s="43" customFormat="1" x14ac:dyDescent="0.3">
      <c r="A180" s="43">
        <v>4</v>
      </c>
      <c r="B180" s="36">
        <v>2</v>
      </c>
      <c r="C180" s="36">
        <v>8</v>
      </c>
      <c r="D180" s="36">
        <v>6</v>
      </c>
      <c r="E180" s="42" t="s">
        <v>359</v>
      </c>
      <c r="F180" s="2" t="s">
        <v>16</v>
      </c>
      <c r="G180" s="69"/>
      <c r="H180" s="37"/>
      <c r="I180" s="101">
        <f t="shared" si="21"/>
        <v>0</v>
      </c>
    </row>
    <row r="181" spans="1:9" s="43" customFormat="1" x14ac:dyDescent="0.3">
      <c r="A181" s="43">
        <v>4</v>
      </c>
      <c r="B181" s="36">
        <v>2</v>
      </c>
      <c r="C181" s="36">
        <v>8</v>
      </c>
      <c r="D181" s="36">
        <v>7</v>
      </c>
      <c r="E181" s="42" t="s">
        <v>474</v>
      </c>
      <c r="F181" s="2" t="s">
        <v>16</v>
      </c>
      <c r="G181" s="69"/>
      <c r="H181" s="37"/>
      <c r="I181" s="101">
        <f t="shared" si="21"/>
        <v>0</v>
      </c>
    </row>
    <row r="182" spans="1:9" s="43" customFormat="1" x14ac:dyDescent="0.3">
      <c r="B182" s="36"/>
      <c r="C182" s="36"/>
      <c r="D182" s="36"/>
      <c r="E182" s="42"/>
      <c r="F182" s="2"/>
      <c r="G182" s="69"/>
      <c r="H182" s="37"/>
      <c r="I182" s="101"/>
    </row>
    <row r="183" spans="1:9" s="31" customFormat="1" ht="13.5" customHeight="1" x14ac:dyDescent="0.3">
      <c r="A183" s="31">
        <v>4</v>
      </c>
      <c r="B183" s="28">
        <v>2</v>
      </c>
      <c r="C183" s="28">
        <v>9</v>
      </c>
      <c r="D183" s="28"/>
      <c r="E183" s="29" t="s">
        <v>444</v>
      </c>
      <c r="F183" s="28"/>
      <c r="G183" s="60"/>
      <c r="H183" s="30"/>
      <c r="I183" s="102">
        <f>SUM(I184:I185)</f>
        <v>0</v>
      </c>
    </row>
    <row r="184" spans="1:9" s="43" customFormat="1" ht="27" x14ac:dyDescent="0.3">
      <c r="A184" s="43">
        <v>4</v>
      </c>
      <c r="B184" s="36">
        <v>2</v>
      </c>
      <c r="C184" s="36">
        <v>9</v>
      </c>
      <c r="D184" s="36">
        <v>1</v>
      </c>
      <c r="E184" s="42" t="s">
        <v>442</v>
      </c>
      <c r="F184" s="2" t="s">
        <v>16</v>
      </c>
      <c r="G184" s="56"/>
      <c r="H184" s="37"/>
      <c r="I184" s="101">
        <f t="shared" ref="I184:I185" si="22">G184*H184</f>
        <v>0</v>
      </c>
    </row>
    <row r="185" spans="1:9" s="43" customFormat="1" x14ac:dyDescent="0.3">
      <c r="A185" s="43">
        <v>4</v>
      </c>
      <c r="B185" s="36">
        <v>2</v>
      </c>
      <c r="C185" s="36">
        <v>9</v>
      </c>
      <c r="D185" s="36">
        <v>2</v>
      </c>
      <c r="E185" s="42" t="s">
        <v>443</v>
      </c>
      <c r="F185" s="2" t="s">
        <v>16</v>
      </c>
      <c r="G185" s="56"/>
      <c r="H185" s="37"/>
      <c r="I185" s="101">
        <f t="shared" si="22"/>
        <v>0</v>
      </c>
    </row>
    <row r="186" spans="1:9" s="90" customFormat="1" ht="18.75" customHeight="1" x14ac:dyDescent="0.3">
      <c r="A186" s="86">
        <v>4</v>
      </c>
      <c r="B186" s="86">
        <v>3</v>
      </c>
      <c r="C186" s="86"/>
      <c r="D186" s="86"/>
      <c r="E186" s="87" t="s">
        <v>98</v>
      </c>
      <c r="F186" s="86"/>
      <c r="G186" s="88"/>
      <c r="H186" s="89"/>
      <c r="I186" s="99">
        <f>I187+I192+I197</f>
        <v>0</v>
      </c>
    </row>
    <row r="187" spans="1:9" s="31" customFormat="1" ht="12.6" customHeight="1" x14ac:dyDescent="0.3">
      <c r="A187" s="31">
        <v>4</v>
      </c>
      <c r="B187" s="33">
        <v>3</v>
      </c>
      <c r="C187" s="33">
        <v>1</v>
      </c>
      <c r="D187" s="33"/>
      <c r="E187" s="34" t="s">
        <v>99</v>
      </c>
      <c r="F187" s="33"/>
      <c r="G187" s="59"/>
      <c r="H187" s="35"/>
      <c r="I187" s="100">
        <f>SUM(I188:I191)-I189</f>
        <v>0</v>
      </c>
    </row>
    <row r="188" spans="1:9" s="43" customFormat="1" ht="27" x14ac:dyDescent="0.3">
      <c r="A188" s="43">
        <v>4</v>
      </c>
      <c r="B188" s="36">
        <v>3</v>
      </c>
      <c r="C188" s="36">
        <v>1</v>
      </c>
      <c r="D188" s="36">
        <v>1</v>
      </c>
      <c r="E188" s="42" t="s">
        <v>385</v>
      </c>
      <c r="F188" s="36" t="s">
        <v>92</v>
      </c>
      <c r="G188" s="65"/>
      <c r="H188" s="66"/>
      <c r="I188" s="101">
        <f t="shared" ref="I188:I191" si="23">G188*H188</f>
        <v>0</v>
      </c>
    </row>
    <row r="189" spans="1:9" s="118" customFormat="1" x14ac:dyDescent="0.3">
      <c r="A189" s="118">
        <v>4</v>
      </c>
      <c r="B189" s="111">
        <v>3</v>
      </c>
      <c r="C189" s="111">
        <v>1</v>
      </c>
      <c r="D189" s="111">
        <v>2</v>
      </c>
      <c r="E189" s="122" t="s">
        <v>101</v>
      </c>
      <c r="F189" s="111"/>
      <c r="G189" s="123"/>
      <c r="H189" s="124"/>
      <c r="I189" s="116"/>
    </row>
    <row r="190" spans="1:9" s="43" customFormat="1" ht="27" x14ac:dyDescent="0.3">
      <c r="A190" s="43">
        <v>4</v>
      </c>
      <c r="B190" s="36">
        <v>3</v>
      </c>
      <c r="C190" s="36">
        <v>1</v>
      </c>
      <c r="D190" s="36">
        <v>3</v>
      </c>
      <c r="E190" s="42" t="s">
        <v>459</v>
      </c>
      <c r="F190" s="36" t="s">
        <v>92</v>
      </c>
      <c r="G190" s="65"/>
      <c r="H190" s="66"/>
      <c r="I190" s="101">
        <f t="shared" si="23"/>
        <v>0</v>
      </c>
    </row>
    <row r="191" spans="1:9" s="43" customFormat="1" x14ac:dyDescent="0.3">
      <c r="B191" s="36"/>
      <c r="C191" s="36"/>
      <c r="D191" s="36"/>
      <c r="E191" s="42" t="s">
        <v>419</v>
      </c>
      <c r="F191" s="36" t="s">
        <v>92</v>
      </c>
      <c r="G191" s="65"/>
      <c r="H191" s="66"/>
      <c r="I191" s="101">
        <f t="shared" si="23"/>
        <v>0</v>
      </c>
    </row>
    <row r="192" spans="1:9" s="31" customFormat="1" ht="12.6" customHeight="1" x14ac:dyDescent="0.3">
      <c r="A192" s="31">
        <v>4</v>
      </c>
      <c r="B192" s="33">
        <v>3</v>
      </c>
      <c r="C192" s="33">
        <v>2</v>
      </c>
      <c r="D192" s="33"/>
      <c r="E192" s="34" t="s">
        <v>103</v>
      </c>
      <c r="F192" s="33"/>
      <c r="G192" s="59"/>
      <c r="H192" s="35"/>
      <c r="I192" s="100">
        <f>SUM(I193:I195)</f>
        <v>0</v>
      </c>
    </row>
    <row r="193" spans="1:9" ht="27" x14ac:dyDescent="0.3">
      <c r="A193" s="7">
        <v>4</v>
      </c>
      <c r="B193" s="2">
        <v>3</v>
      </c>
      <c r="C193" s="2">
        <v>2</v>
      </c>
      <c r="D193" s="2">
        <v>1</v>
      </c>
      <c r="E193" s="13" t="s">
        <v>460</v>
      </c>
      <c r="F193" s="2" t="s">
        <v>92</v>
      </c>
      <c r="G193" s="56"/>
      <c r="H193" s="37"/>
      <c r="I193" s="101">
        <f t="shared" ref="I193:I195" si="24">G193*H193</f>
        <v>0</v>
      </c>
    </row>
    <row r="194" spans="1:9" s="43" customFormat="1" ht="27" x14ac:dyDescent="0.3">
      <c r="A194" s="43">
        <v>4</v>
      </c>
      <c r="B194" s="36">
        <v>3</v>
      </c>
      <c r="C194" s="36">
        <v>2</v>
      </c>
      <c r="D194" s="36">
        <v>2</v>
      </c>
      <c r="E194" s="42" t="s">
        <v>475</v>
      </c>
      <c r="F194" s="36" t="s">
        <v>92</v>
      </c>
      <c r="G194" s="65"/>
      <c r="H194" s="66"/>
      <c r="I194" s="101">
        <f t="shared" si="24"/>
        <v>0</v>
      </c>
    </row>
    <row r="195" spans="1:9" s="43" customFormat="1" ht="27" x14ac:dyDescent="0.3">
      <c r="A195" s="43">
        <v>4</v>
      </c>
      <c r="B195" s="36">
        <v>3</v>
      </c>
      <c r="C195" s="36">
        <v>2</v>
      </c>
      <c r="D195" s="36">
        <v>3</v>
      </c>
      <c r="E195" s="42" t="s">
        <v>476</v>
      </c>
      <c r="F195" s="36" t="s">
        <v>92</v>
      </c>
      <c r="G195" s="65"/>
      <c r="H195" s="66"/>
      <c r="I195" s="101">
        <f t="shared" si="24"/>
        <v>0</v>
      </c>
    </row>
    <row r="196" spans="1:9" s="43" customFormat="1" x14ac:dyDescent="0.3">
      <c r="B196" s="36"/>
      <c r="C196" s="36"/>
      <c r="D196" s="36"/>
      <c r="E196" s="42"/>
      <c r="F196" s="36"/>
      <c r="G196" s="65"/>
      <c r="H196" s="66"/>
      <c r="I196" s="103"/>
    </row>
    <row r="197" spans="1:9" s="31" customFormat="1" ht="12.6" customHeight="1" x14ac:dyDescent="0.3">
      <c r="A197" s="31">
        <v>4</v>
      </c>
      <c r="B197" s="33">
        <v>3</v>
      </c>
      <c r="C197" s="33">
        <v>3</v>
      </c>
      <c r="D197" s="33"/>
      <c r="E197" s="34" t="s">
        <v>107</v>
      </c>
      <c r="F197" s="33"/>
      <c r="G197" s="59"/>
      <c r="H197" s="35"/>
      <c r="I197" s="100">
        <f>SUM(I198:I205)</f>
        <v>0</v>
      </c>
    </row>
    <row r="198" spans="1:9" x14ac:dyDescent="0.3">
      <c r="A198" s="7">
        <v>4</v>
      </c>
      <c r="B198" s="2">
        <v>3</v>
      </c>
      <c r="C198" s="2">
        <v>3</v>
      </c>
      <c r="D198" s="2">
        <v>1</v>
      </c>
      <c r="E198" s="13" t="s">
        <v>409</v>
      </c>
      <c r="F198" s="2" t="s">
        <v>19</v>
      </c>
      <c r="G198" s="56"/>
      <c r="H198" s="37"/>
      <c r="I198" s="101">
        <f t="shared" ref="I198:I205" si="25">G198*H198</f>
        <v>0</v>
      </c>
    </row>
    <row r="199" spans="1:9" s="43" customFormat="1" x14ac:dyDescent="0.3">
      <c r="A199" s="43">
        <v>4</v>
      </c>
      <c r="B199" s="36">
        <v>3</v>
      </c>
      <c r="C199" s="36">
        <v>3</v>
      </c>
      <c r="D199" s="36">
        <v>2</v>
      </c>
      <c r="E199" s="42" t="s">
        <v>109</v>
      </c>
      <c r="F199" s="36" t="s">
        <v>92</v>
      </c>
      <c r="G199" s="65"/>
      <c r="H199" s="66"/>
      <c r="I199" s="101">
        <f t="shared" si="25"/>
        <v>0</v>
      </c>
    </row>
    <row r="200" spans="1:9" s="43" customFormat="1" x14ac:dyDescent="0.3">
      <c r="A200" s="43">
        <v>4</v>
      </c>
      <c r="B200" s="36">
        <v>3</v>
      </c>
      <c r="C200" s="36">
        <v>8</v>
      </c>
      <c r="D200" s="36">
        <v>3</v>
      </c>
      <c r="E200" s="42" t="s">
        <v>110</v>
      </c>
      <c r="F200" s="36" t="s">
        <v>92</v>
      </c>
      <c r="G200" s="65"/>
      <c r="H200" s="66"/>
      <c r="I200" s="101">
        <f t="shared" si="25"/>
        <v>0</v>
      </c>
    </row>
    <row r="201" spans="1:9" s="43" customFormat="1" x14ac:dyDescent="0.3">
      <c r="A201" s="43">
        <v>4</v>
      </c>
      <c r="B201" s="2">
        <v>3</v>
      </c>
      <c r="C201" s="2">
        <v>8</v>
      </c>
      <c r="D201" s="2">
        <v>3</v>
      </c>
      <c r="E201" s="42" t="s">
        <v>477</v>
      </c>
      <c r="F201" s="36" t="s">
        <v>92</v>
      </c>
      <c r="G201" s="65"/>
      <c r="H201" s="66"/>
      <c r="I201" s="101">
        <f t="shared" si="25"/>
        <v>0</v>
      </c>
    </row>
    <row r="202" spans="1:9" s="43" customFormat="1" x14ac:dyDescent="0.3">
      <c r="A202" s="43">
        <v>4</v>
      </c>
      <c r="B202" s="36">
        <v>3</v>
      </c>
      <c r="C202" s="36">
        <v>8</v>
      </c>
      <c r="D202" s="36">
        <v>3</v>
      </c>
      <c r="E202" s="42" t="s">
        <v>112</v>
      </c>
      <c r="F202" s="36" t="s">
        <v>19</v>
      </c>
      <c r="G202" s="65"/>
      <c r="H202" s="66"/>
      <c r="I202" s="101">
        <f t="shared" si="25"/>
        <v>0</v>
      </c>
    </row>
    <row r="203" spans="1:9" s="43" customFormat="1" x14ac:dyDescent="0.3">
      <c r="A203" s="43">
        <v>4</v>
      </c>
      <c r="B203" s="36">
        <v>3</v>
      </c>
      <c r="C203" s="36">
        <v>8</v>
      </c>
      <c r="D203" s="36">
        <v>3</v>
      </c>
      <c r="E203" s="42" t="s">
        <v>113</v>
      </c>
      <c r="F203" s="36" t="s">
        <v>92</v>
      </c>
      <c r="G203" s="65"/>
      <c r="H203" s="66"/>
      <c r="I203" s="101">
        <f t="shared" si="25"/>
        <v>0</v>
      </c>
    </row>
    <row r="204" spans="1:9" s="43" customFormat="1" ht="27" x14ac:dyDescent="0.3">
      <c r="A204" s="43">
        <v>4</v>
      </c>
      <c r="B204" s="2">
        <v>3</v>
      </c>
      <c r="C204" s="2">
        <v>8</v>
      </c>
      <c r="D204" s="2">
        <v>3</v>
      </c>
      <c r="E204" s="42" t="s">
        <v>114</v>
      </c>
      <c r="F204" s="36" t="s">
        <v>19</v>
      </c>
      <c r="G204" s="65"/>
      <c r="H204" s="66"/>
      <c r="I204" s="101">
        <f t="shared" si="25"/>
        <v>0</v>
      </c>
    </row>
    <row r="205" spans="1:9" s="43" customFormat="1" ht="27" x14ac:dyDescent="0.3">
      <c r="A205" s="43">
        <v>4</v>
      </c>
      <c r="B205" s="36">
        <v>3</v>
      </c>
      <c r="C205" s="36">
        <v>8</v>
      </c>
      <c r="D205" s="36">
        <v>3</v>
      </c>
      <c r="E205" s="42" t="s">
        <v>115</v>
      </c>
      <c r="F205" s="36" t="s">
        <v>19</v>
      </c>
      <c r="G205" s="65"/>
      <c r="H205" s="66"/>
      <c r="I205" s="101">
        <f t="shared" si="25"/>
        <v>0</v>
      </c>
    </row>
    <row r="206" spans="1:9" s="43" customFormat="1" x14ac:dyDescent="0.3">
      <c r="B206" s="36"/>
      <c r="C206" s="36"/>
      <c r="D206" s="36"/>
      <c r="E206" s="42"/>
      <c r="F206" s="36"/>
      <c r="G206" s="65"/>
      <c r="H206" s="66"/>
      <c r="I206" s="103"/>
    </row>
    <row r="207" spans="1:9" s="90" customFormat="1" ht="18.75" customHeight="1" x14ac:dyDescent="0.3">
      <c r="A207" s="86">
        <v>4</v>
      </c>
      <c r="B207" s="86">
        <v>4</v>
      </c>
      <c r="C207" s="86"/>
      <c r="D207" s="86"/>
      <c r="E207" s="87" t="s">
        <v>368</v>
      </c>
      <c r="F207" s="86"/>
      <c r="G207" s="88"/>
      <c r="H207" s="89"/>
      <c r="I207" s="99">
        <f>I208+I218+I232+I241+I246</f>
        <v>0</v>
      </c>
    </row>
    <row r="208" spans="1:9" s="31" customFormat="1" ht="12.75" x14ac:dyDescent="0.3">
      <c r="A208" s="31">
        <v>4</v>
      </c>
      <c r="B208" s="33">
        <v>4</v>
      </c>
      <c r="C208" s="33">
        <v>1</v>
      </c>
      <c r="D208" s="33"/>
      <c r="E208" s="34" t="s">
        <v>388</v>
      </c>
      <c r="F208" s="33"/>
      <c r="G208" s="59"/>
      <c r="H208" s="35"/>
      <c r="I208" s="100">
        <f>SUM(I209:I217)</f>
        <v>0</v>
      </c>
    </row>
    <row r="209" spans="1:9" x14ac:dyDescent="0.3">
      <c r="A209" s="7">
        <v>4</v>
      </c>
      <c r="B209" s="2">
        <v>4</v>
      </c>
      <c r="C209" s="2">
        <v>1</v>
      </c>
      <c r="D209" s="2">
        <v>1</v>
      </c>
      <c r="E209" s="92" t="s">
        <v>399</v>
      </c>
      <c r="F209" s="93" t="s">
        <v>400</v>
      </c>
      <c r="G209" s="95"/>
      <c r="H209" s="94"/>
      <c r="I209" s="101">
        <f t="shared" ref="I209:I217" si="26">G209*H209</f>
        <v>0</v>
      </c>
    </row>
    <row r="210" spans="1:9" x14ac:dyDescent="0.3">
      <c r="A210" s="7">
        <v>4</v>
      </c>
      <c r="B210" s="2">
        <v>4</v>
      </c>
      <c r="C210" s="2">
        <v>1</v>
      </c>
      <c r="D210" s="2">
        <v>2</v>
      </c>
      <c r="E210" s="92" t="s">
        <v>401</v>
      </c>
      <c r="F210" s="93" t="s">
        <v>400</v>
      </c>
      <c r="G210" s="95"/>
      <c r="H210" s="94"/>
      <c r="I210" s="101">
        <f t="shared" si="26"/>
        <v>0</v>
      </c>
    </row>
    <row r="211" spans="1:9" x14ac:dyDescent="0.3">
      <c r="A211" s="7">
        <v>4</v>
      </c>
      <c r="B211" s="2">
        <v>4</v>
      </c>
      <c r="C211" s="2">
        <v>1</v>
      </c>
      <c r="D211" s="2">
        <v>3</v>
      </c>
      <c r="E211" s="92" t="s">
        <v>402</v>
      </c>
      <c r="F211" s="93" t="s">
        <v>400</v>
      </c>
      <c r="G211" s="95"/>
      <c r="H211" s="94"/>
      <c r="I211" s="101">
        <f t="shared" si="26"/>
        <v>0</v>
      </c>
    </row>
    <row r="212" spans="1:9" x14ac:dyDescent="0.3">
      <c r="A212" s="7">
        <v>4</v>
      </c>
      <c r="B212" s="2">
        <v>4</v>
      </c>
      <c r="C212" s="2">
        <v>1</v>
      </c>
      <c r="D212" s="2">
        <v>4</v>
      </c>
      <c r="E212" s="92" t="s">
        <v>403</v>
      </c>
      <c r="F212" s="93" t="s">
        <v>400</v>
      </c>
      <c r="G212" s="95"/>
      <c r="H212" s="94"/>
      <c r="I212" s="101">
        <f t="shared" si="26"/>
        <v>0</v>
      </c>
    </row>
    <row r="213" spans="1:9" x14ac:dyDescent="0.3">
      <c r="A213" s="7">
        <v>4</v>
      </c>
      <c r="B213" s="2">
        <v>4</v>
      </c>
      <c r="C213" s="2">
        <v>1</v>
      </c>
      <c r="D213" s="2">
        <v>5</v>
      </c>
      <c r="E213" s="92" t="s">
        <v>404</v>
      </c>
      <c r="F213" s="93" t="s">
        <v>400</v>
      </c>
      <c r="G213" s="95"/>
      <c r="H213" s="94"/>
      <c r="I213" s="101">
        <f t="shared" si="26"/>
        <v>0</v>
      </c>
    </row>
    <row r="214" spans="1:9" x14ac:dyDescent="0.3">
      <c r="A214" s="7">
        <v>4</v>
      </c>
      <c r="B214" s="2">
        <v>4</v>
      </c>
      <c r="C214" s="2">
        <v>1</v>
      </c>
      <c r="D214" s="2">
        <v>6</v>
      </c>
      <c r="E214" s="92" t="s">
        <v>405</v>
      </c>
      <c r="F214" s="93" t="s">
        <v>400</v>
      </c>
      <c r="G214" s="95"/>
      <c r="H214" s="94"/>
      <c r="I214" s="101">
        <f t="shared" si="26"/>
        <v>0</v>
      </c>
    </row>
    <row r="215" spans="1:9" x14ac:dyDescent="0.3">
      <c r="A215" s="7">
        <v>4</v>
      </c>
      <c r="B215" s="2">
        <v>4</v>
      </c>
      <c r="C215" s="2">
        <v>1</v>
      </c>
      <c r="D215" s="2">
        <v>7</v>
      </c>
      <c r="E215" s="92" t="s">
        <v>406</v>
      </c>
      <c r="F215" s="93" t="s">
        <v>400</v>
      </c>
      <c r="G215" s="95"/>
      <c r="H215" s="94"/>
      <c r="I215" s="101">
        <f t="shared" si="26"/>
        <v>0</v>
      </c>
    </row>
    <row r="216" spans="1:9" x14ac:dyDescent="0.3">
      <c r="A216" s="7">
        <v>4</v>
      </c>
      <c r="B216" s="2">
        <v>4</v>
      </c>
      <c r="C216" s="2">
        <v>1</v>
      </c>
      <c r="D216" s="2">
        <v>8</v>
      </c>
      <c r="E216" s="92" t="s">
        <v>407</v>
      </c>
      <c r="F216" s="93" t="s">
        <v>400</v>
      </c>
      <c r="G216" s="95"/>
      <c r="H216" s="94"/>
      <c r="I216" s="101">
        <f t="shared" si="26"/>
        <v>0</v>
      </c>
    </row>
    <row r="217" spans="1:9" x14ac:dyDescent="0.3">
      <c r="A217" s="7">
        <v>4</v>
      </c>
      <c r="B217" s="2">
        <v>4</v>
      </c>
      <c r="C217" s="2">
        <v>1</v>
      </c>
      <c r="D217" s="2">
        <v>9</v>
      </c>
      <c r="E217" s="92" t="s">
        <v>408</v>
      </c>
      <c r="F217" s="93" t="s">
        <v>400</v>
      </c>
      <c r="G217" s="95"/>
      <c r="H217" s="94"/>
      <c r="I217" s="101">
        <f t="shared" si="26"/>
        <v>0</v>
      </c>
    </row>
    <row r="218" spans="1:9" s="31" customFormat="1" ht="12.75" x14ac:dyDescent="0.3">
      <c r="A218" s="31">
        <v>4</v>
      </c>
      <c r="B218" s="33">
        <v>4</v>
      </c>
      <c r="C218" s="33">
        <v>2</v>
      </c>
      <c r="D218" s="33"/>
      <c r="E218" s="34" t="s">
        <v>83</v>
      </c>
      <c r="F218" s="33"/>
      <c r="G218" s="59"/>
      <c r="H218" s="35"/>
      <c r="I218" s="100">
        <f>SUM(I219:I230)</f>
        <v>0</v>
      </c>
    </row>
    <row r="219" spans="1:9" x14ac:dyDescent="0.3">
      <c r="A219" s="7">
        <v>4</v>
      </c>
      <c r="B219" s="2">
        <v>4</v>
      </c>
      <c r="C219" s="2">
        <v>2</v>
      </c>
      <c r="D219" s="2">
        <v>1</v>
      </c>
      <c r="E219" s="13" t="s">
        <v>478</v>
      </c>
      <c r="F219" s="2" t="s">
        <v>85</v>
      </c>
      <c r="G219" s="56"/>
      <c r="H219" s="37"/>
      <c r="I219" s="101">
        <f t="shared" ref="I219:I230" si="27">G219*H219</f>
        <v>0</v>
      </c>
    </row>
    <row r="220" spans="1:9" s="43" customFormat="1" x14ac:dyDescent="0.3">
      <c r="A220" s="43">
        <v>4</v>
      </c>
      <c r="B220" s="36">
        <v>4</v>
      </c>
      <c r="C220" s="36">
        <v>2</v>
      </c>
      <c r="D220" s="36">
        <v>2</v>
      </c>
      <c r="E220" s="42" t="s">
        <v>86</v>
      </c>
      <c r="F220" s="36" t="s">
        <v>19</v>
      </c>
      <c r="G220" s="65"/>
      <c r="H220" s="66"/>
      <c r="I220" s="101">
        <f t="shared" si="27"/>
        <v>0</v>
      </c>
    </row>
    <row r="221" spans="1:9" s="43" customFormat="1" x14ac:dyDescent="0.3">
      <c r="A221" s="43">
        <v>4</v>
      </c>
      <c r="B221" s="2">
        <v>4</v>
      </c>
      <c r="C221" s="2">
        <v>2</v>
      </c>
      <c r="D221" s="2">
        <v>3</v>
      </c>
      <c r="E221" s="42" t="s">
        <v>87</v>
      </c>
      <c r="F221" s="36" t="s">
        <v>16</v>
      </c>
      <c r="G221" s="65"/>
      <c r="H221" s="66"/>
      <c r="I221" s="101">
        <f t="shared" si="27"/>
        <v>0</v>
      </c>
    </row>
    <row r="222" spans="1:9" s="43" customFormat="1" x14ac:dyDescent="0.3">
      <c r="A222" s="43">
        <v>4</v>
      </c>
      <c r="B222" s="2">
        <v>4</v>
      </c>
      <c r="C222" s="2">
        <v>2</v>
      </c>
      <c r="D222" s="2">
        <v>4</v>
      </c>
      <c r="E222" s="42" t="s">
        <v>88</v>
      </c>
      <c r="F222" s="36" t="s">
        <v>19</v>
      </c>
      <c r="G222" s="65"/>
      <c r="H222" s="66"/>
      <c r="I222" s="101">
        <f t="shared" si="27"/>
        <v>0</v>
      </c>
    </row>
    <row r="223" spans="1:9" s="43" customFormat="1" x14ac:dyDescent="0.3">
      <c r="A223" s="43">
        <v>4</v>
      </c>
      <c r="B223" s="36">
        <v>4</v>
      </c>
      <c r="C223" s="36">
        <v>2</v>
      </c>
      <c r="D223" s="36">
        <v>5</v>
      </c>
      <c r="E223" s="42" t="s">
        <v>89</v>
      </c>
      <c r="F223" s="36" t="s">
        <v>85</v>
      </c>
      <c r="G223" s="65"/>
      <c r="H223" s="66"/>
      <c r="I223" s="101">
        <f t="shared" si="27"/>
        <v>0</v>
      </c>
    </row>
    <row r="224" spans="1:9" s="43" customFormat="1" x14ac:dyDescent="0.3">
      <c r="A224" s="43">
        <v>4</v>
      </c>
      <c r="B224" s="2">
        <v>4</v>
      </c>
      <c r="C224" s="2">
        <v>2</v>
      </c>
      <c r="D224" s="2">
        <v>6</v>
      </c>
      <c r="E224" s="42" t="s">
        <v>90</v>
      </c>
      <c r="F224" s="36" t="s">
        <v>19</v>
      </c>
      <c r="G224" s="65"/>
      <c r="H224" s="66"/>
      <c r="I224" s="101">
        <f t="shared" si="27"/>
        <v>0</v>
      </c>
    </row>
    <row r="225" spans="1:9" s="43" customFormat="1" x14ac:dyDescent="0.3">
      <c r="A225" s="43">
        <v>4</v>
      </c>
      <c r="B225" s="2">
        <v>4</v>
      </c>
      <c r="C225" s="2">
        <v>2</v>
      </c>
      <c r="D225" s="2">
        <v>7</v>
      </c>
      <c r="E225" s="42" t="s">
        <v>91</v>
      </c>
      <c r="F225" s="36" t="s">
        <v>92</v>
      </c>
      <c r="G225" s="65"/>
      <c r="H225" s="66"/>
      <c r="I225" s="101">
        <f t="shared" si="27"/>
        <v>0</v>
      </c>
    </row>
    <row r="226" spans="1:9" s="43" customFormat="1" x14ac:dyDescent="0.3">
      <c r="A226" s="43">
        <v>4</v>
      </c>
      <c r="B226" s="36">
        <v>4</v>
      </c>
      <c r="C226" s="36">
        <v>2</v>
      </c>
      <c r="D226" s="36">
        <v>8</v>
      </c>
      <c r="E226" s="42" t="s">
        <v>93</v>
      </c>
      <c r="F226" s="36" t="s">
        <v>16</v>
      </c>
      <c r="G226" s="65"/>
      <c r="H226" s="66"/>
      <c r="I226" s="101">
        <f t="shared" si="27"/>
        <v>0</v>
      </c>
    </row>
    <row r="227" spans="1:9" s="43" customFormat="1" x14ac:dyDescent="0.3">
      <c r="A227" s="43">
        <v>4</v>
      </c>
      <c r="B227" s="2">
        <v>4</v>
      </c>
      <c r="C227" s="2">
        <v>2</v>
      </c>
      <c r="D227" s="2">
        <v>9</v>
      </c>
      <c r="E227" s="42" t="s">
        <v>94</v>
      </c>
      <c r="F227" s="36" t="s">
        <v>19</v>
      </c>
      <c r="G227" s="65"/>
      <c r="H227" s="66"/>
      <c r="I227" s="101">
        <f t="shared" si="27"/>
        <v>0</v>
      </c>
    </row>
    <row r="228" spans="1:9" s="43" customFormat="1" x14ac:dyDescent="0.3">
      <c r="A228" s="43">
        <v>4</v>
      </c>
      <c r="B228" s="2">
        <v>4</v>
      </c>
      <c r="C228" s="2">
        <v>2</v>
      </c>
      <c r="D228" s="2">
        <v>10</v>
      </c>
      <c r="E228" s="42" t="s">
        <v>95</v>
      </c>
      <c r="F228" s="36" t="s">
        <v>16</v>
      </c>
      <c r="G228" s="65"/>
      <c r="H228" s="66"/>
      <c r="I228" s="101">
        <f t="shared" si="27"/>
        <v>0</v>
      </c>
    </row>
    <row r="229" spans="1:9" s="43" customFormat="1" x14ac:dyDescent="0.3">
      <c r="A229" s="43">
        <v>4</v>
      </c>
      <c r="B229" s="36">
        <v>4</v>
      </c>
      <c r="C229" s="36">
        <v>2</v>
      </c>
      <c r="D229" s="36">
        <v>11</v>
      </c>
      <c r="E229" s="42" t="s">
        <v>96</v>
      </c>
      <c r="F229" s="36" t="s">
        <v>16</v>
      </c>
      <c r="G229" s="65"/>
      <c r="H229" s="66"/>
      <c r="I229" s="101">
        <f t="shared" si="27"/>
        <v>0</v>
      </c>
    </row>
    <row r="230" spans="1:9" s="43" customFormat="1" x14ac:dyDescent="0.3">
      <c r="A230" s="43">
        <v>4</v>
      </c>
      <c r="B230" s="2">
        <v>4</v>
      </c>
      <c r="C230" s="2">
        <v>2</v>
      </c>
      <c r="D230" s="2">
        <v>12</v>
      </c>
      <c r="E230" s="42" t="s">
        <v>97</v>
      </c>
      <c r="F230" s="36" t="s">
        <v>85</v>
      </c>
      <c r="G230" s="65"/>
      <c r="H230" s="66"/>
      <c r="I230" s="101">
        <f t="shared" si="27"/>
        <v>0</v>
      </c>
    </row>
    <row r="231" spans="1:9" s="43" customFormat="1" x14ac:dyDescent="0.3">
      <c r="B231" s="36"/>
      <c r="C231" s="36"/>
      <c r="D231" s="36"/>
      <c r="E231" s="42"/>
      <c r="F231" s="36"/>
      <c r="G231" s="65"/>
      <c r="H231" s="66"/>
      <c r="I231" s="103"/>
    </row>
    <row r="232" spans="1:9" s="31" customFormat="1" ht="12.75" x14ac:dyDescent="0.3">
      <c r="A232" s="31">
        <v>4</v>
      </c>
      <c r="B232" s="33">
        <v>4</v>
      </c>
      <c r="C232" s="33">
        <v>3</v>
      </c>
      <c r="D232" s="33"/>
      <c r="E232" s="34" t="s">
        <v>386</v>
      </c>
      <c r="F232" s="33"/>
      <c r="G232" s="59"/>
      <c r="H232" s="35"/>
      <c r="I232" s="100">
        <f>SUM(I233:I239)</f>
        <v>0</v>
      </c>
    </row>
    <row r="233" spans="1:9" x14ac:dyDescent="0.3">
      <c r="A233" s="43">
        <v>4</v>
      </c>
      <c r="B233" s="2">
        <v>4</v>
      </c>
      <c r="C233" s="2">
        <v>3</v>
      </c>
      <c r="D233" s="2">
        <v>1</v>
      </c>
      <c r="E233" s="13" t="s">
        <v>387</v>
      </c>
      <c r="F233" s="2" t="s">
        <v>390</v>
      </c>
      <c r="G233" s="56"/>
      <c r="H233" s="37"/>
      <c r="I233" s="101">
        <f t="shared" ref="I233:I239" si="28">G233*H233</f>
        <v>0</v>
      </c>
    </row>
    <row r="234" spans="1:9" s="43" customFormat="1" x14ac:dyDescent="0.3">
      <c r="A234" s="43">
        <v>4</v>
      </c>
      <c r="B234" s="2">
        <v>4</v>
      </c>
      <c r="C234" s="2">
        <v>3</v>
      </c>
      <c r="D234" s="2">
        <v>2</v>
      </c>
      <c r="E234" s="42" t="s">
        <v>388</v>
      </c>
      <c r="F234" s="36" t="s">
        <v>390</v>
      </c>
      <c r="G234" s="65"/>
      <c r="H234" s="66"/>
      <c r="I234" s="101">
        <f t="shared" si="28"/>
        <v>0</v>
      </c>
    </row>
    <row r="235" spans="1:9" s="43" customFormat="1" x14ac:dyDescent="0.3">
      <c r="A235" s="43">
        <v>4</v>
      </c>
      <c r="B235" s="2">
        <v>4</v>
      </c>
      <c r="C235" s="2">
        <v>3</v>
      </c>
      <c r="D235" s="2">
        <v>3</v>
      </c>
      <c r="E235" s="42" t="s">
        <v>389</v>
      </c>
      <c r="F235" s="36" t="s">
        <v>390</v>
      </c>
      <c r="G235" s="65"/>
      <c r="H235" s="66"/>
      <c r="I235" s="101">
        <f t="shared" si="28"/>
        <v>0</v>
      </c>
    </row>
    <row r="236" spans="1:9" s="43" customFormat="1" x14ac:dyDescent="0.3">
      <c r="A236" s="43">
        <v>4</v>
      </c>
      <c r="B236" s="2">
        <v>4</v>
      </c>
      <c r="C236" s="2">
        <v>3</v>
      </c>
      <c r="D236" s="2">
        <v>4</v>
      </c>
      <c r="E236" s="42" t="s">
        <v>391</v>
      </c>
      <c r="F236" s="36" t="s">
        <v>16</v>
      </c>
      <c r="G236" s="65"/>
      <c r="H236" s="66"/>
      <c r="I236" s="101">
        <f t="shared" si="28"/>
        <v>0</v>
      </c>
    </row>
    <row r="237" spans="1:9" s="43" customFormat="1" x14ac:dyDescent="0.3">
      <c r="A237" s="43">
        <v>4</v>
      </c>
      <c r="B237" s="2">
        <v>4</v>
      </c>
      <c r="C237" s="2">
        <v>3</v>
      </c>
      <c r="D237" s="2">
        <v>5</v>
      </c>
      <c r="E237" s="42" t="s">
        <v>392</v>
      </c>
      <c r="F237" s="36" t="s">
        <v>390</v>
      </c>
      <c r="G237" s="65"/>
      <c r="H237" s="66"/>
      <c r="I237" s="101">
        <f t="shared" si="28"/>
        <v>0</v>
      </c>
    </row>
    <row r="238" spans="1:9" s="43" customFormat="1" x14ac:dyDescent="0.3">
      <c r="A238" s="43">
        <v>4</v>
      </c>
      <c r="B238" s="2">
        <v>4</v>
      </c>
      <c r="C238" s="2">
        <v>3</v>
      </c>
      <c r="D238" s="2">
        <v>6</v>
      </c>
      <c r="E238" s="42" t="s">
        <v>393</v>
      </c>
      <c r="F238" s="36" t="s">
        <v>390</v>
      </c>
      <c r="G238" s="65"/>
      <c r="H238" s="66"/>
      <c r="I238" s="101">
        <f t="shared" si="28"/>
        <v>0</v>
      </c>
    </row>
    <row r="239" spans="1:9" s="43" customFormat="1" x14ac:dyDescent="0.3">
      <c r="A239" s="43">
        <v>4</v>
      </c>
      <c r="B239" s="2">
        <v>4</v>
      </c>
      <c r="C239" s="2">
        <v>3</v>
      </c>
      <c r="D239" s="2">
        <v>7</v>
      </c>
      <c r="E239" s="42" t="s">
        <v>394</v>
      </c>
      <c r="F239" s="36" t="s">
        <v>390</v>
      </c>
      <c r="G239" s="65"/>
      <c r="H239" s="66"/>
      <c r="I239" s="101">
        <f t="shared" si="28"/>
        <v>0</v>
      </c>
    </row>
    <row r="240" spans="1:9" s="43" customFormat="1" x14ac:dyDescent="0.3">
      <c r="B240" s="2"/>
      <c r="C240" s="2"/>
      <c r="D240" s="2"/>
      <c r="E240" s="42"/>
      <c r="F240" s="36"/>
      <c r="G240" s="65"/>
      <c r="H240" s="66"/>
      <c r="I240" s="101"/>
    </row>
    <row r="241" spans="1:9" s="31" customFormat="1" ht="12.75" x14ac:dyDescent="0.3">
      <c r="A241" s="31">
        <v>4</v>
      </c>
      <c r="B241" s="33">
        <v>4</v>
      </c>
      <c r="C241" s="33">
        <v>4</v>
      </c>
      <c r="D241" s="33"/>
      <c r="E241" s="34" t="s">
        <v>395</v>
      </c>
      <c r="F241" s="33"/>
      <c r="G241" s="59"/>
      <c r="H241" s="35"/>
      <c r="I241" s="100">
        <f>SUM(I242:I244)</f>
        <v>0</v>
      </c>
    </row>
    <row r="242" spans="1:9" x14ac:dyDescent="0.3">
      <c r="A242" s="43">
        <v>4</v>
      </c>
      <c r="B242" s="2">
        <v>4</v>
      </c>
      <c r="C242" s="2">
        <v>4</v>
      </c>
      <c r="D242" s="2">
        <v>1</v>
      </c>
      <c r="E242" s="13" t="s">
        <v>396</v>
      </c>
      <c r="F242" s="2" t="s">
        <v>92</v>
      </c>
      <c r="G242" s="56"/>
      <c r="H242" s="37"/>
      <c r="I242" s="101">
        <f t="shared" ref="I242:I244" si="29">G242*H242</f>
        <v>0</v>
      </c>
    </row>
    <row r="243" spans="1:9" s="43" customFormat="1" x14ac:dyDescent="0.3">
      <c r="A243" s="43">
        <v>4</v>
      </c>
      <c r="B243" s="2">
        <v>4</v>
      </c>
      <c r="C243" s="2">
        <v>4</v>
      </c>
      <c r="D243" s="2">
        <v>2</v>
      </c>
      <c r="E243" s="13" t="s">
        <v>397</v>
      </c>
      <c r="F243" s="36" t="s">
        <v>92</v>
      </c>
      <c r="G243" s="65"/>
      <c r="H243" s="66"/>
      <c r="I243" s="101">
        <f t="shared" si="29"/>
        <v>0</v>
      </c>
    </row>
    <row r="244" spans="1:9" s="43" customFormat="1" x14ac:dyDescent="0.3">
      <c r="A244" s="43">
        <v>4</v>
      </c>
      <c r="B244" s="2">
        <v>4</v>
      </c>
      <c r="C244" s="2">
        <v>4</v>
      </c>
      <c r="D244" s="2">
        <v>3</v>
      </c>
      <c r="E244" s="13" t="s">
        <v>398</v>
      </c>
      <c r="F244" s="36" t="s">
        <v>92</v>
      </c>
      <c r="G244" s="65"/>
      <c r="H244" s="66"/>
      <c r="I244" s="101">
        <f t="shared" si="29"/>
        <v>0</v>
      </c>
    </row>
    <row r="245" spans="1:9" s="43" customFormat="1" x14ac:dyDescent="0.3">
      <c r="A245" s="43">
        <v>4</v>
      </c>
      <c r="B245" s="2">
        <v>4</v>
      </c>
      <c r="C245" s="2">
        <v>4</v>
      </c>
      <c r="D245" s="2">
        <v>4</v>
      </c>
      <c r="E245" s="42"/>
      <c r="F245" s="36"/>
      <c r="G245" s="65"/>
      <c r="H245" s="66"/>
      <c r="I245" s="101"/>
    </row>
    <row r="246" spans="1:9" s="31" customFormat="1" ht="12.75" x14ac:dyDescent="0.3">
      <c r="A246" s="31">
        <v>4</v>
      </c>
      <c r="B246" s="33">
        <v>4</v>
      </c>
      <c r="C246" s="33">
        <v>5</v>
      </c>
      <c r="D246" s="33"/>
      <c r="E246" s="34" t="s">
        <v>417</v>
      </c>
      <c r="F246" s="33"/>
      <c r="G246" s="59"/>
      <c r="H246" s="35"/>
      <c r="I246" s="100">
        <f>SUM(I247:I254)</f>
        <v>0</v>
      </c>
    </row>
    <row r="247" spans="1:9" x14ac:dyDescent="0.3">
      <c r="A247" s="43">
        <v>4</v>
      </c>
      <c r="B247" s="2">
        <v>4</v>
      </c>
      <c r="C247" s="2">
        <v>5</v>
      </c>
      <c r="D247" s="2">
        <v>1</v>
      </c>
      <c r="E247" s="13" t="s">
        <v>410</v>
      </c>
      <c r="F247" s="2" t="s">
        <v>92</v>
      </c>
      <c r="G247" s="56"/>
      <c r="H247" s="37"/>
      <c r="I247" s="101">
        <f t="shared" ref="I247:I254" si="30">G247*H247</f>
        <v>0</v>
      </c>
    </row>
    <row r="248" spans="1:9" s="43" customFormat="1" x14ac:dyDescent="0.3">
      <c r="A248" s="43">
        <v>4</v>
      </c>
      <c r="B248" s="2">
        <v>4</v>
      </c>
      <c r="C248" s="2">
        <v>5</v>
      </c>
      <c r="D248" s="2">
        <v>2</v>
      </c>
      <c r="E248" s="13" t="s">
        <v>411</v>
      </c>
      <c r="F248" s="36" t="s">
        <v>92</v>
      </c>
      <c r="G248" s="65"/>
      <c r="H248" s="66"/>
      <c r="I248" s="101">
        <f t="shared" si="30"/>
        <v>0</v>
      </c>
    </row>
    <row r="249" spans="1:9" s="43" customFormat="1" x14ac:dyDescent="0.3">
      <c r="A249" s="43">
        <v>4</v>
      </c>
      <c r="B249" s="2">
        <v>4</v>
      </c>
      <c r="C249" s="2">
        <v>5</v>
      </c>
      <c r="D249" s="2">
        <v>3</v>
      </c>
      <c r="E249" s="13" t="s">
        <v>412</v>
      </c>
      <c r="F249" s="36" t="s">
        <v>92</v>
      </c>
      <c r="G249" s="65"/>
      <c r="H249" s="66"/>
      <c r="I249" s="101">
        <f t="shared" si="30"/>
        <v>0</v>
      </c>
    </row>
    <row r="250" spans="1:9" s="43" customFormat="1" x14ac:dyDescent="0.3">
      <c r="A250" s="43">
        <v>4</v>
      </c>
      <c r="B250" s="2">
        <v>4</v>
      </c>
      <c r="C250" s="2">
        <v>5</v>
      </c>
      <c r="D250" s="2">
        <v>4</v>
      </c>
      <c r="E250" s="42" t="s">
        <v>414</v>
      </c>
      <c r="F250" s="36" t="s">
        <v>92</v>
      </c>
      <c r="G250" s="65"/>
      <c r="H250" s="66"/>
      <c r="I250" s="101">
        <f t="shared" si="30"/>
        <v>0</v>
      </c>
    </row>
    <row r="251" spans="1:9" s="43" customFormat="1" x14ac:dyDescent="0.3">
      <c r="A251" s="43">
        <v>4</v>
      </c>
      <c r="B251" s="2">
        <v>4</v>
      </c>
      <c r="C251" s="2">
        <v>5</v>
      </c>
      <c r="D251" s="2">
        <v>5</v>
      </c>
      <c r="E251" s="42" t="s">
        <v>415</v>
      </c>
      <c r="F251" s="36" t="s">
        <v>92</v>
      </c>
      <c r="G251" s="65"/>
      <c r="H251" s="66"/>
      <c r="I251" s="101">
        <f t="shared" si="30"/>
        <v>0</v>
      </c>
    </row>
    <row r="252" spans="1:9" s="43" customFormat="1" x14ac:dyDescent="0.3">
      <c r="A252" s="43">
        <v>4</v>
      </c>
      <c r="B252" s="2">
        <v>4</v>
      </c>
      <c r="C252" s="2">
        <v>5</v>
      </c>
      <c r="D252" s="2">
        <v>6</v>
      </c>
      <c r="E252" s="42" t="s">
        <v>416</v>
      </c>
      <c r="F252" s="36" t="s">
        <v>92</v>
      </c>
      <c r="G252" s="65"/>
      <c r="H252" s="66"/>
      <c r="I252" s="101">
        <f t="shared" si="30"/>
        <v>0</v>
      </c>
    </row>
    <row r="253" spans="1:9" s="43" customFormat="1" x14ac:dyDescent="0.3">
      <c r="A253" s="43">
        <v>4</v>
      </c>
      <c r="B253" s="2">
        <v>4</v>
      </c>
      <c r="C253" s="2">
        <v>5</v>
      </c>
      <c r="D253" s="2">
        <v>7</v>
      </c>
      <c r="E253" s="42" t="s">
        <v>413</v>
      </c>
      <c r="F253" s="36" t="s">
        <v>390</v>
      </c>
      <c r="G253" s="65"/>
      <c r="H253" s="66"/>
      <c r="I253" s="101">
        <f t="shared" si="30"/>
        <v>0</v>
      </c>
    </row>
    <row r="254" spans="1:9" s="43" customFormat="1" x14ac:dyDescent="0.3">
      <c r="A254" s="43">
        <v>4</v>
      </c>
      <c r="B254" s="2">
        <v>4</v>
      </c>
      <c r="C254" s="2">
        <v>5</v>
      </c>
      <c r="D254" s="2">
        <v>8</v>
      </c>
      <c r="E254" s="42" t="s">
        <v>418</v>
      </c>
      <c r="F254" s="36" t="s">
        <v>92</v>
      </c>
      <c r="G254" s="65"/>
      <c r="H254" s="66"/>
      <c r="I254" s="101">
        <f t="shared" si="30"/>
        <v>0</v>
      </c>
    </row>
    <row r="255" spans="1:9" s="43" customFormat="1" x14ac:dyDescent="0.3">
      <c r="B255" s="2"/>
      <c r="C255" s="2"/>
      <c r="D255" s="2"/>
      <c r="E255" s="42"/>
      <c r="F255" s="36"/>
      <c r="G255" s="65"/>
      <c r="H255" s="66"/>
      <c r="I255" s="101"/>
    </row>
    <row r="256" spans="1:9" s="90" customFormat="1" ht="18.75" customHeight="1" x14ac:dyDescent="0.3">
      <c r="A256" s="86"/>
      <c r="B256" s="86"/>
      <c r="C256" s="86"/>
      <c r="D256" s="86"/>
      <c r="E256" s="87" t="s">
        <v>462</v>
      </c>
      <c r="F256" s="86"/>
      <c r="G256" s="88"/>
      <c r="H256" s="89"/>
      <c r="I256" s="99">
        <f>SUM(I257:I259)</f>
        <v>0</v>
      </c>
    </row>
    <row r="257" spans="1:9" s="43" customFormat="1" x14ac:dyDescent="0.3">
      <c r="B257" s="36"/>
      <c r="C257" s="36"/>
      <c r="D257" s="36"/>
      <c r="E257" s="42"/>
      <c r="F257" s="36"/>
      <c r="G257" s="65"/>
      <c r="H257" s="66"/>
      <c r="I257" s="101">
        <f t="shared" ref="I257:I259" si="31">G257*H257</f>
        <v>0</v>
      </c>
    </row>
    <row r="258" spans="1:9" s="43" customFormat="1" x14ac:dyDescent="0.3">
      <c r="B258" s="36"/>
      <c r="C258" s="36"/>
      <c r="D258" s="36"/>
      <c r="E258" s="42"/>
      <c r="F258" s="36"/>
      <c r="G258" s="65"/>
      <c r="H258" s="66"/>
      <c r="I258" s="101">
        <f t="shared" si="31"/>
        <v>0</v>
      </c>
    </row>
    <row r="259" spans="1:9" s="43" customFormat="1" x14ac:dyDescent="0.3">
      <c r="B259" s="36"/>
      <c r="C259" s="36"/>
      <c r="D259" s="36"/>
      <c r="E259" s="42"/>
      <c r="F259" s="36"/>
      <c r="G259" s="65"/>
      <c r="H259" s="66"/>
      <c r="I259" s="101">
        <f t="shared" si="31"/>
        <v>0</v>
      </c>
    </row>
    <row r="260" spans="1:9" s="3" customFormat="1" ht="12.75" x14ac:dyDescent="0.3">
      <c r="A260" s="11" t="s">
        <v>116</v>
      </c>
      <c r="B260" s="11"/>
      <c r="C260" s="11"/>
      <c r="D260" s="11"/>
      <c r="E260" s="16" t="s">
        <v>117</v>
      </c>
      <c r="F260" s="11"/>
      <c r="G260" s="57"/>
      <c r="H260" s="22"/>
      <c r="I260" s="104">
        <f>I256+I207+I186+I124+I9</f>
        <v>0</v>
      </c>
    </row>
    <row r="261" spans="1:9" x14ac:dyDescent="0.3">
      <c r="A261" s="5" t="s">
        <v>116</v>
      </c>
      <c r="B261" s="5"/>
      <c r="C261" s="5"/>
      <c r="D261" s="5"/>
      <c r="E261" s="17" t="s">
        <v>118</v>
      </c>
      <c r="F261" s="5"/>
      <c r="G261" s="62"/>
      <c r="H261" s="23"/>
      <c r="I261" s="105">
        <f>I260*0.2</f>
        <v>0</v>
      </c>
    </row>
    <row r="262" spans="1:9" s="4" customFormat="1" ht="12.75" x14ac:dyDescent="0.3">
      <c r="A262" s="11" t="s">
        <v>116</v>
      </c>
      <c r="B262" s="11"/>
      <c r="C262" s="11"/>
      <c r="D262" s="11"/>
      <c r="E262" s="16" t="s">
        <v>119</v>
      </c>
      <c r="F262" s="11"/>
      <c r="G262" s="57"/>
      <c r="H262" s="22"/>
      <c r="I262" s="104">
        <f>I260+I261</f>
        <v>0</v>
      </c>
    </row>
    <row r="263" spans="1:9" s="6" customFormat="1" x14ac:dyDescent="0.3">
      <c r="A263" s="7"/>
      <c r="B263" s="7"/>
      <c r="C263" s="7"/>
      <c r="D263" s="7"/>
      <c r="E263" s="14"/>
      <c r="F263" s="7"/>
      <c r="G263" s="63"/>
      <c r="H263" s="7"/>
      <c r="I263" s="91"/>
    </row>
    <row r="264" spans="1:9" s="4" customFormat="1" x14ac:dyDescent="0.3">
      <c r="A264" s="109" t="s">
        <v>123</v>
      </c>
      <c r="B264" s="109"/>
      <c r="C264" s="109"/>
      <c r="D264" s="109"/>
      <c r="E264" s="18"/>
      <c r="F264" s="12"/>
      <c r="G264" s="64"/>
      <c r="H264" s="24"/>
      <c r="I264" s="53"/>
    </row>
    <row r="265" spans="1:9" s="4" customFormat="1" ht="15.75" customHeight="1" x14ac:dyDescent="0.3">
      <c r="A265" s="5"/>
      <c r="B265" s="5"/>
      <c r="C265" s="5"/>
      <c r="D265" s="5"/>
      <c r="E265" s="125" t="s">
        <v>479</v>
      </c>
      <c r="F265" s="5"/>
      <c r="G265" s="62"/>
      <c r="H265" s="23"/>
      <c r="I265" s="51"/>
    </row>
  </sheetData>
  <mergeCells count="4">
    <mergeCell ref="A1:D3"/>
    <mergeCell ref="G1:H1"/>
    <mergeCell ref="A5:D5"/>
    <mergeCell ref="A264:D264"/>
  </mergeCells>
  <printOptions horizontalCentered="1"/>
  <pageMargins left="0.23622047244094491" right="0.23622047244094491" top="0.21" bottom="0.35" header="0.17" footer="0.17"/>
  <pageSetup paperSize="9" scale="79" fitToHeight="0" orientation="portrait" horizontalDpi="300" verticalDpi="300" r:id="rId1"/>
  <headerFooter>
    <oddFooter>&amp;L&amp;8&amp;F&amp;R&amp;8&amp;P / &amp;N</oddFooter>
  </headerFooter>
  <rowBreaks count="4" manualBreakCount="4">
    <brk id="70" max="9" man="1"/>
    <brk id="123" max="9" man="1"/>
    <brk id="178" max="9" man="1"/>
    <brk id="240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12</vt:i4>
      </vt:variant>
    </vt:vector>
  </HeadingPairs>
  <TitlesOfParts>
    <vt:vector size="18" baseType="lpstr">
      <vt:lpstr>ITE</vt:lpstr>
      <vt:lpstr>lot ETAN-ISO</vt:lpstr>
      <vt:lpstr>lot étancheité DCE DPGF</vt:lpstr>
      <vt:lpstr>lot étach. toiture</vt:lpstr>
      <vt:lpstr>lot ITE ventillé</vt:lpstr>
      <vt:lpstr>lot 1</vt:lpstr>
      <vt:lpstr>ITE!Impression_des_titres</vt:lpstr>
      <vt:lpstr>'lot 1'!Impression_des_titres</vt:lpstr>
      <vt:lpstr>'lot étach. toiture'!Impression_des_titres</vt:lpstr>
      <vt:lpstr>'lot étancheité DCE DPGF'!Impression_des_titres</vt:lpstr>
      <vt:lpstr>'lot ETAN-ISO'!Impression_des_titres</vt:lpstr>
      <vt:lpstr>'lot ITE ventillé'!Impression_des_titres</vt:lpstr>
      <vt:lpstr>ITE!Zone_d_impression</vt:lpstr>
      <vt:lpstr>'lot 1'!Zone_d_impression</vt:lpstr>
      <vt:lpstr>'lot étach. toiture'!Zone_d_impression</vt:lpstr>
      <vt:lpstr>'lot étancheité DCE DPGF'!Zone_d_impression</vt:lpstr>
      <vt:lpstr>'lot ETAN-ISO'!Zone_d_impression</vt:lpstr>
      <vt:lpstr>'lot ITE ventillé'!Zone_d_impression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GUICHARD Louis</dc:creator>
  <cp:keywords/>
  <dc:description/>
  <cp:lastModifiedBy>Salima BOURIT</cp:lastModifiedBy>
  <cp:revision/>
  <cp:lastPrinted>2024-12-05T13:55:40Z</cp:lastPrinted>
  <dcterms:created xsi:type="dcterms:W3CDTF">2015-06-05T18:19:34Z</dcterms:created>
  <dcterms:modified xsi:type="dcterms:W3CDTF">2024-12-06T08:22:43Z</dcterms:modified>
  <cp:category/>
  <cp:contentStatus/>
</cp:coreProperties>
</file>