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S:\Marches\MARCHES 2025\Services\25 003 - Prestations lutte contre les nuisibles - 3D\1- CONSULTATION\25 003_DCE\"/>
    </mc:Choice>
  </mc:AlternateContent>
  <xr:revisionPtr revIDLastSave="0" documentId="13_ncr:1_{605A01F9-D066-4CB8-BB78-36D345082AC5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Heberg" sheetId="1" r:id="rId1"/>
    <sheet name="RU" sheetId="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6" i="1" l="1"/>
  <c r="L36" i="1" s="1"/>
  <c r="H48" i="1"/>
  <c r="K48" i="1" s="1"/>
  <c r="L48" i="1" s="1"/>
  <c r="K47" i="1"/>
  <c r="L47" i="1" s="1"/>
  <c r="K46" i="1"/>
  <c r="L46" i="1" s="1"/>
  <c r="K45" i="1"/>
  <c r="L45" i="1" s="1"/>
  <c r="L40" i="1"/>
  <c r="K40" i="1"/>
  <c r="K37" i="1"/>
  <c r="L37" i="1" s="1"/>
  <c r="K33" i="1"/>
  <c r="L33" i="1" s="1"/>
  <c r="K32" i="1"/>
  <c r="L32" i="1" s="1"/>
  <c r="K31" i="1"/>
  <c r="L31" i="1" s="1"/>
  <c r="K30" i="1"/>
  <c r="L30" i="1" s="1"/>
  <c r="K29" i="1"/>
  <c r="L29" i="1" s="1"/>
  <c r="K28" i="1"/>
  <c r="L28" i="1" s="1"/>
  <c r="K26" i="1"/>
  <c r="L26" i="1" s="1"/>
  <c r="K25" i="1"/>
  <c r="L25" i="1" s="1"/>
  <c r="K24" i="1"/>
  <c r="L24" i="1" s="1"/>
  <c r="K22" i="1"/>
  <c r="L22" i="1" s="1"/>
  <c r="K23" i="1"/>
  <c r="L23" i="1" s="1"/>
  <c r="K17" i="1"/>
  <c r="L17" i="1" s="1"/>
  <c r="K8" i="1"/>
  <c r="L8" i="1" s="1"/>
  <c r="K9" i="1"/>
  <c r="L9" i="1" s="1"/>
  <c r="L20" i="1"/>
  <c r="L19" i="1"/>
  <c r="K11" i="1"/>
  <c r="L11" i="1" s="1"/>
  <c r="K12" i="1"/>
  <c r="L12" i="1" s="1"/>
  <c r="K13" i="1"/>
  <c r="L13" i="1" s="1"/>
  <c r="K14" i="1"/>
  <c r="L14" i="1" s="1"/>
  <c r="K15" i="1"/>
  <c r="L15" i="1" s="1"/>
  <c r="K10" i="1"/>
  <c r="L10" i="1" s="1"/>
</calcChain>
</file>

<file path=xl/sharedStrings.xml><?xml version="1.0" encoding="utf-8"?>
<sst xmlns="http://schemas.openxmlformats.org/spreadsheetml/2006/main" count="196" uniqueCount="150">
  <si>
    <t>Cité</t>
  </si>
  <si>
    <t>Adresse</t>
  </si>
  <si>
    <t>Bâtiment</t>
  </si>
  <si>
    <t>Nombre de niveaux</t>
  </si>
  <si>
    <t>surface (SHON)</t>
  </si>
  <si>
    <t>Année construct.</t>
  </si>
  <si>
    <t>Année réhab.</t>
  </si>
  <si>
    <t>Cité Gallia</t>
  </si>
  <si>
    <t>1, quai du maire Dietrich</t>
  </si>
  <si>
    <t>unique</t>
  </si>
  <si>
    <t>S/S+RDC+E/S+4</t>
  </si>
  <si>
    <t>2014/2017</t>
  </si>
  <si>
    <t>Cité Somme</t>
  </si>
  <si>
    <t>13, rue de la Somme</t>
  </si>
  <si>
    <t>S/S+RDC+4</t>
  </si>
  <si>
    <t>Cité Paul Appell</t>
  </si>
  <si>
    <t>8, rue de Palerme</t>
  </si>
  <si>
    <t>A</t>
  </si>
  <si>
    <t>S/S+RDC+7+attique</t>
  </si>
  <si>
    <t>B</t>
  </si>
  <si>
    <t>S/S+RDC+8</t>
  </si>
  <si>
    <t>C</t>
  </si>
  <si>
    <t>D</t>
  </si>
  <si>
    <t>S/S+RDC+5+attique</t>
  </si>
  <si>
    <t>F</t>
  </si>
  <si>
    <t>RDC+5+attique</t>
  </si>
  <si>
    <t xml:space="preserve"> Résidence Les Flamboyants</t>
  </si>
  <si>
    <t>8, rue Jean-Henri Schnitzler</t>
  </si>
  <si>
    <t>S/S+RDC+ 10</t>
  </si>
  <si>
    <t xml:space="preserve">S/S+RDC+7 </t>
  </si>
  <si>
    <t>Cité Alfred Weiss I</t>
  </si>
  <si>
    <t>7, quai du Bruckhof</t>
  </si>
  <si>
    <t>Cité Alfred Weiss-II</t>
  </si>
  <si>
    <t>4, rue du Vieil Armand</t>
  </si>
  <si>
    <t>S/S+RDC+9</t>
  </si>
  <si>
    <t>Résidence Les Cattleyas</t>
  </si>
  <si>
    <t>2, rue du Vieil Armand</t>
  </si>
  <si>
    <t>S/S+RDC+5 ou 7</t>
  </si>
  <si>
    <t>Résidence le Bruckhof</t>
  </si>
  <si>
    <t>130 Avenue du Rhin</t>
  </si>
  <si>
    <t>Cité Robertsau</t>
  </si>
  <si>
    <t>14, route de la Wantzenau</t>
  </si>
  <si>
    <t>IA</t>
  </si>
  <si>
    <t>IB</t>
  </si>
  <si>
    <t>IIA</t>
  </si>
  <si>
    <t>IIB</t>
  </si>
  <si>
    <t>IIIA</t>
  </si>
  <si>
    <t>IIIB</t>
  </si>
  <si>
    <t>Résidence Les Agapanthes</t>
  </si>
  <si>
    <t>8, rue Schott</t>
  </si>
  <si>
    <t>Illkirch</t>
  </si>
  <si>
    <t>Résidence les Héliotropes</t>
  </si>
  <si>
    <t>78, route du Rhin</t>
  </si>
  <si>
    <t>Résidence les Alternants</t>
  </si>
  <si>
    <t>22 Route du Rhin</t>
  </si>
  <si>
    <t>Schiltigheim</t>
  </si>
  <si>
    <t>Résidence Les Houblonnières</t>
  </si>
  <si>
    <t>5, rue Saint-Charles</t>
  </si>
  <si>
    <t>S/S+RDC+5</t>
  </si>
  <si>
    <t>Mulhouse</t>
  </si>
  <si>
    <t>11, rue des Frères Lumière</t>
  </si>
  <si>
    <t>Rési. Les Hauts de l'Illberg</t>
  </si>
  <si>
    <t>13, rue des Frères Lumière</t>
  </si>
  <si>
    <t>Résidence Master Doctorat</t>
  </si>
  <si>
    <t>50, boulevard Stoessel</t>
  </si>
  <si>
    <t>4 niveaux</t>
  </si>
  <si>
    <t>Rési. Katia et Maurice Kraft</t>
  </si>
  <si>
    <t>40 à 46, boulevard Stoessel</t>
  </si>
  <si>
    <t>1, 2, 3 &amp; 4</t>
  </si>
  <si>
    <t>Strasbourg - Campus central</t>
  </si>
  <si>
    <t>Strasbourg - Neudorf</t>
  </si>
  <si>
    <t>Strasbourg - Robertsau</t>
  </si>
  <si>
    <t>S/S+RDC+6</t>
  </si>
  <si>
    <t>RDC+3 ou 5</t>
  </si>
  <si>
    <t>Aile A</t>
  </si>
  <si>
    <t>Aile B</t>
  </si>
  <si>
    <t>E</t>
  </si>
  <si>
    <t>Cité Expression</t>
  </si>
  <si>
    <t>Resto'U Illkirch</t>
  </si>
  <si>
    <t>Resto'U Cronenbourg</t>
  </si>
  <si>
    <t>Resto'U Esplanade</t>
  </si>
  <si>
    <t>Resto'U Paul Appell</t>
  </si>
  <si>
    <t>Resto'U Gallia</t>
  </si>
  <si>
    <t>68 - Resto'U</t>
  </si>
  <si>
    <t>67 - Resto'U</t>
  </si>
  <si>
    <t>67 - Divers</t>
  </si>
  <si>
    <t>LA POKOP</t>
  </si>
  <si>
    <t>68 - Divers</t>
  </si>
  <si>
    <t>76 Route du Rhin 67400 Illkirch-Graffenstaden</t>
  </si>
  <si>
    <t>23 rue du Loess 67200 Strasbourg</t>
  </si>
  <si>
    <t>32 Boulevard de la Victoire</t>
  </si>
  <si>
    <t>23 rue du Jura 67000 Strasbourg</t>
  </si>
  <si>
    <t>1 Quai du Maire Dietrich 67004 Strasbourg</t>
  </si>
  <si>
    <t>Resto'U Colmar</t>
  </si>
  <si>
    <t>Resto'U Illberg</t>
  </si>
  <si>
    <t>Resto'U IUT Mulhouse</t>
  </si>
  <si>
    <t>34 Rue du Grillenbreit, 68000 Colmar</t>
  </si>
  <si>
    <t>5 rue Alfred Werner 68093 Mulhouse</t>
  </si>
  <si>
    <t>61 rue Albert Camus 68093 Mulhouse</t>
  </si>
  <si>
    <t>RDC</t>
  </si>
  <si>
    <t>1 quai du Maire Dietrich - 67004 Strasbourg</t>
  </si>
  <si>
    <t>19 rue du Jura - 67000 Strasbourg</t>
  </si>
  <si>
    <t>5 allée du Général Rouvillois - 67000 STRASBOURG</t>
  </si>
  <si>
    <t>61 avenue de la Forêt Noire - 67000 STRASBOURG</t>
  </si>
  <si>
    <t>22 rue René Descartes - 67000 STRASBOURG</t>
  </si>
  <si>
    <t>Jeune ménage</t>
  </si>
  <si>
    <t>7 rue d'upsal</t>
  </si>
  <si>
    <t>18, 20, 22 rue de Stockholm</t>
  </si>
  <si>
    <t>3 ailes</t>
  </si>
  <si>
    <t>4/5 niveaux</t>
  </si>
  <si>
    <t>2 ailes</t>
  </si>
  <si>
    <t>1990/1992</t>
  </si>
  <si>
    <t>ss+rdc+2</t>
  </si>
  <si>
    <t>cafétéria PEGE</t>
  </si>
  <si>
    <t>cafétéria UMB</t>
  </si>
  <si>
    <t>22, rue Descartes</t>
  </si>
  <si>
    <t>cafétéria MISHA</t>
  </si>
  <si>
    <t>cafétéria Paul Appell</t>
  </si>
  <si>
    <t>cafétéria La Petite Gallia</t>
  </si>
  <si>
    <t>3, boulevard de la Victoire</t>
  </si>
  <si>
    <t>2003 et 2014</t>
  </si>
  <si>
    <t>cafétéria Patio</t>
  </si>
  <si>
    <t>Cafétéria du CARDO</t>
  </si>
  <si>
    <t>7 rue de l'Ecarlate - 67000 STRASBOURG</t>
  </si>
  <si>
    <t>cafétéria Fac de droit</t>
  </si>
  <si>
    <t>Nombre de place</t>
  </si>
  <si>
    <t>cafétéria Robertsau</t>
  </si>
  <si>
    <t>SDP</t>
  </si>
  <si>
    <t>Chambre sans sanitaire</t>
  </si>
  <si>
    <t>Chambre avec sanitaire</t>
  </si>
  <si>
    <t>Logements actuels</t>
  </si>
  <si>
    <t>Studio PMR</t>
  </si>
  <si>
    <t>Studette (&lt;15m²)</t>
  </si>
  <si>
    <t>Studio (15m² à 25m²)</t>
  </si>
  <si>
    <t>Lits</t>
  </si>
  <si>
    <t>Logements</t>
  </si>
  <si>
    <t>RDC+1</t>
  </si>
  <si>
    <t>ss+rdc</t>
  </si>
  <si>
    <t>67 - Cafet</t>
  </si>
  <si>
    <t>6 T3</t>
  </si>
  <si>
    <t>4 T2</t>
  </si>
  <si>
    <t>Autres (préciser)</t>
  </si>
  <si>
    <t>RDC+3</t>
  </si>
  <si>
    <t>en construction</t>
  </si>
  <si>
    <t>ACCORD-CADRE N°25 003: PRESTATIONS DE DERATISATION ET DE DESINSECTISATION DES SITES GERES PAR LE CROUS DE STRASBOURG</t>
  </si>
  <si>
    <t>ANNEXE N°1 AU C.C.T.P : LISTE DES SITES D'INTERVENTION ET LEURS CARACTERISTIQUES</t>
  </si>
  <si>
    <t>Bureaux Gallia</t>
  </si>
  <si>
    <t>Bureaux Paul Appell</t>
  </si>
  <si>
    <t>Bureaux Clous</t>
  </si>
  <si>
    <t>11 rue de frères Lumières 68350 Brunstatt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</si>
</sst>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_-* #,##0\ _€_-;\-* #,##0\ _€_-;_-* &quot;-&quot;??\ _€_-;_-@_-"/>
    <numFmt numFmtId="166" formatCode="#,##0&quot; m²&quot;;\-#,##0&quot; m²&quot;"/>
  </numFmts>
  <fonts count="11" x14ac:knownFonts="1">
    <font>
      <sz val="11"/>
      <color theme="1"/>
      <name val="Calibri"/>
      <family val="2"/>
      <scheme val="minor"/>
    </font>
    <font>
      <sz val="10"/>
      <name val="Comic Sans MS"/>
      <family val="4"/>
    </font>
    <font>
      <b/>
      <sz val="11"/>
      <name val="Verdana"/>
      <family val="2"/>
    </font>
    <font>
      <b/>
      <sz val="8"/>
      <name val="Verdana"/>
      <family val="2"/>
    </font>
    <font>
      <sz val="8"/>
      <name val="Verdana"/>
      <family val="2"/>
    </font>
    <font>
      <sz val="10"/>
      <name val="Verdana"/>
      <family val="2"/>
    </font>
    <font>
      <sz val="9"/>
      <name val="Verdana"/>
      <family val="2"/>
    </font>
    <font>
      <sz val="10"/>
      <name val="Arial"/>
      <family val="2"/>
    </font>
    <font>
      <b/>
      <sz val="9"/>
      <name val="Verdana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126">
    <xf numFmtId="0" fontId="0" fillId="0" borderId="0" xfId="0"/>
    <xf numFmtId="0" fontId="5" fillId="0" borderId="1" xfId="1" applyFont="1" applyBorder="1" applyAlignment="1">
      <alignment horizontal="center"/>
    </xf>
    <xf numFmtId="165" fontId="5" fillId="0" borderId="1" xfId="2" applyNumberFormat="1" applyFont="1" applyBorder="1"/>
    <xf numFmtId="0" fontId="5" fillId="0" borderId="0" xfId="1" applyFont="1" applyAlignment="1">
      <alignment horizontal="center"/>
    </xf>
    <xf numFmtId="0" fontId="4" fillId="0" borderId="1" xfId="1" applyFont="1" applyBorder="1" applyAlignment="1">
      <alignment horizontal="center"/>
    </xf>
    <xf numFmtId="0" fontId="6" fillId="0" borderId="2" xfId="1" applyFont="1" applyBorder="1" applyAlignment="1">
      <alignment horizontal="center"/>
    </xf>
    <xf numFmtId="0" fontId="4" fillId="0" borderId="0" xfId="1" applyFont="1" applyAlignment="1">
      <alignment horizontal="center"/>
    </xf>
    <xf numFmtId="165" fontId="5" fillId="0" borderId="0" xfId="2" applyNumberFormat="1" applyFont="1" applyBorder="1"/>
    <xf numFmtId="0" fontId="4" fillId="0" borderId="0" xfId="1" applyFont="1" applyAlignment="1">
      <alignment horizontal="center" vertical="center"/>
    </xf>
    <xf numFmtId="0" fontId="2" fillId="2" borderId="7" xfId="1" applyFont="1" applyFill="1" applyBorder="1" applyAlignment="1">
      <alignment horizontal="left" vertical="center"/>
    </xf>
    <xf numFmtId="0" fontId="2" fillId="2" borderId="0" xfId="1" applyFont="1" applyFill="1" applyAlignment="1">
      <alignment horizontal="center" vertical="center"/>
    </xf>
    <xf numFmtId="165" fontId="2" fillId="2" borderId="0" xfId="2" applyNumberFormat="1" applyFont="1" applyFill="1" applyBorder="1" applyAlignment="1">
      <alignment horizontal="center" vertical="center"/>
    </xf>
    <xf numFmtId="0" fontId="4" fillId="2" borderId="0" xfId="1" applyFont="1" applyFill="1" applyAlignment="1">
      <alignment horizontal="center"/>
    </xf>
    <xf numFmtId="0" fontId="2" fillId="2" borderId="7" xfId="1" applyFont="1" applyFill="1" applyBorder="1" applyAlignment="1">
      <alignment horizontal="left"/>
    </xf>
    <xf numFmtId="0" fontId="5" fillId="2" borderId="0" xfId="1" applyFont="1" applyFill="1" applyAlignment="1">
      <alignment horizontal="center"/>
    </xf>
    <xf numFmtId="165" fontId="5" fillId="2" borderId="0" xfId="2" applyNumberFormat="1" applyFont="1" applyFill="1"/>
    <xf numFmtId="0" fontId="2" fillId="2" borderId="0" xfId="1" applyFont="1" applyFill="1"/>
    <xf numFmtId="0" fontId="3" fillId="2" borderId="0" xfId="1" applyFont="1" applyFill="1"/>
    <xf numFmtId="0" fontId="6" fillId="0" borderId="0" xfId="1" applyFont="1" applyAlignment="1">
      <alignment horizontal="center" vertical="center"/>
    </xf>
    <xf numFmtId="0" fontId="6" fillId="0" borderId="1" xfId="1" applyFont="1" applyBorder="1" applyAlignment="1">
      <alignment horizontal="center"/>
    </xf>
    <xf numFmtId="0" fontId="6" fillId="2" borderId="14" xfId="1" applyFont="1" applyFill="1" applyBorder="1" applyAlignment="1">
      <alignment horizontal="center"/>
    </xf>
    <xf numFmtId="0" fontId="4" fillId="0" borderId="12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2" fillId="3" borderId="25" xfId="1" applyFont="1" applyFill="1" applyBorder="1" applyAlignment="1">
      <alignment horizontal="center" vertical="center"/>
    </xf>
    <xf numFmtId="0" fontId="2" fillId="2" borderId="21" xfId="1" applyFont="1" applyFill="1" applyBorder="1" applyAlignment="1">
      <alignment horizontal="center" vertical="center"/>
    </xf>
    <xf numFmtId="0" fontId="2" fillId="3" borderId="28" xfId="1" applyFont="1" applyFill="1" applyBorder="1" applyAlignment="1">
      <alignment horizontal="center" vertical="center"/>
    </xf>
    <xf numFmtId="0" fontId="2" fillId="3" borderId="28" xfId="1" applyFont="1" applyFill="1" applyBorder="1" applyAlignment="1">
      <alignment horizontal="center" vertical="center" textRotation="90"/>
    </xf>
    <xf numFmtId="165" fontId="2" fillId="3" borderId="28" xfId="2" applyNumberFormat="1" applyFont="1" applyFill="1" applyBorder="1" applyAlignment="1">
      <alignment horizontal="center" vertical="center" wrapText="1"/>
    </xf>
    <xf numFmtId="0" fontId="2" fillId="3" borderId="28" xfId="1" applyFont="1" applyFill="1" applyBorder="1" applyAlignment="1">
      <alignment horizontal="center" vertical="center" textRotation="90" wrapText="1"/>
    </xf>
    <xf numFmtId="0" fontId="4" fillId="0" borderId="10" xfId="1" applyFont="1" applyBorder="1" applyAlignment="1">
      <alignment horizontal="center" vertical="center"/>
    </xf>
    <xf numFmtId="0" fontId="2" fillId="2" borderId="8" xfId="1" applyFont="1" applyFill="1" applyBorder="1" applyAlignment="1">
      <alignment horizontal="left" vertical="center"/>
    </xf>
    <xf numFmtId="0" fontId="5" fillId="0" borderId="0" xfId="1" applyFont="1" applyAlignment="1">
      <alignment vertical="center"/>
    </xf>
    <xf numFmtId="0" fontId="0" fillId="0" borderId="0" xfId="0" applyAlignment="1">
      <alignment vertical="center"/>
    </xf>
    <xf numFmtId="0" fontId="4" fillId="0" borderId="1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4" fillId="2" borderId="0" xfId="1" applyFont="1" applyFill="1" applyAlignment="1">
      <alignment horizontal="center" vertical="center"/>
    </xf>
    <xf numFmtId="0" fontId="5" fillId="0" borderId="10" xfId="1" applyFont="1" applyBorder="1" applyAlignment="1">
      <alignment horizontal="center" vertical="center"/>
    </xf>
    <xf numFmtId="0" fontId="4" fillId="0" borderId="13" xfId="1" applyFont="1" applyBorder="1" applyAlignment="1">
      <alignment horizontal="center" vertical="center"/>
    </xf>
    <xf numFmtId="0" fontId="3" fillId="2" borderId="0" xfId="1" applyFont="1" applyFill="1" applyAlignment="1">
      <alignment vertical="center"/>
    </xf>
    <xf numFmtId="0" fontId="4" fillId="2" borderId="9" xfId="1" applyFont="1" applyFill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7" xfId="1" applyFont="1" applyBorder="1" applyAlignment="1">
      <alignment horizontal="center"/>
    </xf>
    <xf numFmtId="0" fontId="6" fillId="0" borderId="21" xfId="1" applyFont="1" applyBorder="1" applyAlignment="1">
      <alignment horizontal="center"/>
    </xf>
    <xf numFmtId="0" fontId="6" fillId="0" borderId="2" xfId="0" applyFont="1" applyBorder="1"/>
    <xf numFmtId="0" fontId="5" fillId="0" borderId="1" xfId="0" applyFont="1" applyBorder="1" applyAlignment="1">
      <alignment horizontal="center"/>
    </xf>
    <xf numFmtId="166" fontId="5" fillId="0" borderId="1" xfId="0" applyNumberFormat="1" applyFont="1" applyBorder="1" applyAlignment="1">
      <alignment horizontal="center"/>
    </xf>
    <xf numFmtId="0" fontId="2" fillId="2" borderId="0" xfId="1" applyFont="1" applyFill="1" applyAlignment="1">
      <alignment horizontal="left" vertical="center"/>
    </xf>
    <xf numFmtId="0" fontId="4" fillId="0" borderId="1" xfId="1" applyFont="1" applyBorder="1" applyAlignment="1">
      <alignment horizontal="left"/>
    </xf>
    <xf numFmtId="0" fontId="4" fillId="2" borderId="0" xfId="1" applyFont="1" applyFill="1" applyAlignment="1">
      <alignment horizontal="left"/>
    </xf>
    <xf numFmtId="0" fontId="4" fillId="0" borderId="0" xfId="1" applyFont="1" applyAlignment="1">
      <alignment horizontal="left"/>
    </xf>
    <xf numFmtId="0" fontId="0" fillId="0" borderId="0" xfId="0" applyAlignment="1">
      <alignment horizontal="left"/>
    </xf>
    <xf numFmtId="0" fontId="2" fillId="2" borderId="4" xfId="1" applyFont="1" applyFill="1" applyBorder="1" applyAlignment="1">
      <alignment horizontal="center" vertical="center"/>
    </xf>
    <xf numFmtId="0" fontId="6" fillId="0" borderId="14" xfId="1" applyFont="1" applyBorder="1" applyAlignment="1">
      <alignment horizontal="center"/>
    </xf>
    <xf numFmtId="0" fontId="6" fillId="0" borderId="4" xfId="1" applyFont="1" applyBorder="1" applyAlignment="1">
      <alignment horizontal="center"/>
    </xf>
    <xf numFmtId="0" fontId="6" fillId="2" borderId="15" xfId="1" applyFont="1" applyFill="1" applyBorder="1" applyAlignment="1">
      <alignment horizontal="center"/>
    </xf>
    <xf numFmtId="0" fontId="4" fillId="0" borderId="17" xfId="1" applyFont="1" applyBorder="1" applyAlignment="1">
      <alignment horizontal="center" vertical="center"/>
    </xf>
    <xf numFmtId="0" fontId="6" fillId="0" borderId="22" xfId="1" applyFont="1" applyBorder="1" applyAlignment="1">
      <alignment horizontal="center" vertical="center"/>
    </xf>
    <xf numFmtId="165" fontId="8" fillId="4" borderId="28" xfId="2" applyNumberFormat="1" applyFont="1" applyFill="1" applyBorder="1" applyAlignment="1">
      <alignment horizontal="center" vertical="center" wrapText="1"/>
    </xf>
    <xf numFmtId="0" fontId="6" fillId="0" borderId="17" xfId="1" applyFont="1" applyBorder="1" applyAlignment="1">
      <alignment horizontal="center" vertical="center"/>
    </xf>
    <xf numFmtId="0" fontId="6" fillId="0" borderId="10" xfId="1" applyFont="1" applyBorder="1" applyAlignment="1">
      <alignment horizontal="center" vertical="center"/>
    </xf>
    <xf numFmtId="0" fontId="4" fillId="0" borderId="20" xfId="1" applyFont="1" applyBorder="1" applyAlignment="1">
      <alignment horizontal="center" vertical="center"/>
    </xf>
    <xf numFmtId="165" fontId="5" fillId="0" borderId="1" xfId="2" applyNumberFormat="1" applyFont="1" applyBorder="1" applyAlignment="1">
      <alignment vertical="center"/>
    </xf>
    <xf numFmtId="0" fontId="5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165" fontId="5" fillId="0" borderId="11" xfId="2" applyNumberFormat="1" applyFont="1" applyBorder="1" applyAlignment="1">
      <alignment vertical="center"/>
    </xf>
    <xf numFmtId="0" fontId="5" fillId="0" borderId="11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165" fontId="5" fillId="0" borderId="12" xfId="2" applyNumberFormat="1" applyFont="1" applyBorder="1" applyAlignment="1">
      <alignment vertical="center"/>
    </xf>
    <xf numFmtId="0" fontId="5" fillId="0" borderId="12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165" fontId="5" fillId="0" borderId="10" xfId="2" applyNumberFormat="1" applyFont="1" applyBorder="1" applyAlignment="1">
      <alignment vertical="center"/>
    </xf>
    <xf numFmtId="0" fontId="6" fillId="0" borderId="18" xfId="1" applyFont="1" applyBorder="1" applyAlignment="1">
      <alignment horizontal="center" vertical="center"/>
    </xf>
    <xf numFmtId="0" fontId="6" fillId="0" borderId="19" xfId="1" applyFont="1" applyBorder="1" applyAlignment="1">
      <alignment horizontal="center" vertical="center"/>
    </xf>
    <xf numFmtId="0" fontId="4" fillId="0" borderId="1" xfId="1" applyFont="1" applyBorder="1" applyAlignment="1">
      <alignment horizontal="left" vertical="center"/>
    </xf>
    <xf numFmtId="0" fontId="4" fillId="2" borderId="0" xfId="1" applyFont="1" applyFill="1" applyAlignment="1">
      <alignment vertical="center"/>
    </xf>
    <xf numFmtId="165" fontId="5" fillId="2" borderId="0" xfId="2" applyNumberFormat="1" applyFont="1" applyFill="1" applyAlignment="1">
      <alignment vertical="center"/>
    </xf>
    <xf numFmtId="0" fontId="5" fillId="2" borderId="0" xfId="1" applyFont="1" applyFill="1" applyAlignment="1">
      <alignment horizontal="center" vertical="center"/>
    </xf>
    <xf numFmtId="0" fontId="6" fillId="2" borderId="14" xfId="1" applyFont="1" applyFill="1" applyBorder="1" applyAlignment="1">
      <alignment horizontal="center" vertical="center"/>
    </xf>
    <xf numFmtId="165" fontId="5" fillId="0" borderId="10" xfId="2" applyNumberFormat="1" applyFont="1" applyFill="1" applyBorder="1" applyAlignment="1">
      <alignment vertical="center"/>
    </xf>
    <xf numFmtId="165" fontId="5" fillId="0" borderId="13" xfId="2" applyNumberFormat="1" applyFont="1" applyBorder="1" applyAlignment="1">
      <alignment vertical="center"/>
    </xf>
    <xf numFmtId="0" fontId="5" fillId="0" borderId="13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/>
    </xf>
    <xf numFmtId="0" fontId="2" fillId="2" borderId="0" xfId="1" applyFont="1" applyFill="1" applyAlignment="1">
      <alignment vertical="center"/>
    </xf>
    <xf numFmtId="0" fontId="6" fillId="0" borderId="26" xfId="1" applyFont="1" applyBorder="1" applyAlignment="1">
      <alignment horizontal="center" vertical="center"/>
    </xf>
    <xf numFmtId="165" fontId="5" fillId="0" borderId="3" xfId="2" applyNumberFormat="1" applyFont="1" applyBorder="1" applyAlignment="1">
      <alignment vertical="center"/>
    </xf>
    <xf numFmtId="0" fontId="5" fillId="0" borderId="3" xfId="1" applyFont="1" applyBorder="1" applyAlignment="1">
      <alignment horizontal="center" vertical="center"/>
    </xf>
    <xf numFmtId="0" fontId="6" fillId="0" borderId="27" xfId="1" applyFont="1" applyBorder="1" applyAlignment="1">
      <alignment horizontal="center" vertical="center"/>
    </xf>
    <xf numFmtId="165" fontId="5" fillId="0" borderId="0" xfId="2" applyNumberFormat="1" applyFont="1" applyBorder="1" applyAlignment="1">
      <alignment vertical="center"/>
    </xf>
    <xf numFmtId="0" fontId="4" fillId="2" borderId="9" xfId="1" applyFont="1" applyFill="1" applyBorder="1" applyAlignment="1">
      <alignment vertical="center"/>
    </xf>
    <xf numFmtId="165" fontId="5" fillId="2" borderId="9" xfId="2" applyNumberFormat="1" applyFont="1" applyFill="1" applyBorder="1" applyAlignment="1">
      <alignment vertical="center"/>
    </xf>
    <xf numFmtId="0" fontId="5" fillId="2" borderId="9" xfId="1" applyFont="1" applyFill="1" applyBorder="1" applyAlignment="1">
      <alignment horizontal="center" vertical="center"/>
    </xf>
    <xf numFmtId="0" fontId="8" fillId="2" borderId="16" xfId="1" applyFont="1" applyFill="1" applyBorder="1" applyAlignment="1">
      <alignment vertical="center"/>
    </xf>
    <xf numFmtId="0" fontId="6" fillId="0" borderId="5" xfId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165" fontId="5" fillId="0" borderId="0" xfId="2" applyNumberFormat="1" applyFont="1" applyFill="1" applyAlignment="1">
      <alignment vertical="center"/>
    </xf>
    <xf numFmtId="165" fontId="0" fillId="0" borderId="0" xfId="0" applyNumberFormat="1" applyAlignment="1">
      <alignment vertical="center"/>
    </xf>
    <xf numFmtId="0" fontId="6" fillId="0" borderId="0" xfId="1" applyFont="1" applyAlignment="1">
      <alignment horizont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6" fillId="0" borderId="17" xfId="1" applyFont="1" applyBorder="1" applyAlignment="1">
      <alignment horizontal="center" vertical="center"/>
    </xf>
    <xf numFmtId="0" fontId="6" fillId="0" borderId="10" xfId="1" applyFont="1" applyBorder="1" applyAlignment="1">
      <alignment horizontal="center" vertical="center"/>
    </xf>
    <xf numFmtId="0" fontId="4" fillId="0" borderId="17" xfId="1" applyFont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6" fillId="0" borderId="22" xfId="1" applyFont="1" applyBorder="1" applyAlignment="1">
      <alignment horizontal="center" vertical="center"/>
    </xf>
    <xf numFmtId="0" fontId="6" fillId="0" borderId="24" xfId="1" applyFont="1" applyBorder="1" applyAlignment="1">
      <alignment horizontal="center" vertical="center"/>
    </xf>
    <xf numFmtId="165" fontId="5" fillId="0" borderId="17" xfId="2" applyNumberFormat="1" applyFont="1" applyBorder="1" applyAlignment="1">
      <alignment horizontal="center" vertical="center"/>
    </xf>
    <xf numFmtId="165" fontId="5" fillId="0" borderId="10" xfId="2" applyNumberFormat="1" applyFont="1" applyBorder="1" applyAlignment="1">
      <alignment horizontal="center" vertical="center"/>
    </xf>
    <xf numFmtId="0" fontId="5" fillId="0" borderId="17" xfId="1" applyFont="1" applyBorder="1" applyAlignment="1">
      <alignment horizontal="center" vertical="center"/>
    </xf>
    <xf numFmtId="0" fontId="5" fillId="0" borderId="10" xfId="1" applyFont="1" applyBorder="1" applyAlignment="1">
      <alignment horizontal="center" vertical="center"/>
    </xf>
    <xf numFmtId="0" fontId="4" fillId="0" borderId="15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4" fillId="0" borderId="21" xfId="1" applyFont="1" applyBorder="1" applyAlignment="1">
      <alignment horizontal="center" vertical="center"/>
    </xf>
    <xf numFmtId="0" fontId="6" fillId="0" borderId="23" xfId="1" applyFont="1" applyBorder="1" applyAlignment="1">
      <alignment horizontal="center" vertical="center"/>
    </xf>
    <xf numFmtId="0" fontId="4" fillId="0" borderId="20" xfId="1" applyFont="1" applyBorder="1" applyAlignment="1">
      <alignment horizontal="center" vertical="center"/>
    </xf>
    <xf numFmtId="0" fontId="9" fillId="4" borderId="29" xfId="0" applyFont="1" applyFill="1" applyBorder="1" applyAlignment="1">
      <alignment horizontal="center" vertical="center"/>
    </xf>
    <xf numFmtId="165" fontId="5" fillId="0" borderId="17" xfId="2" applyNumberFormat="1" applyFont="1" applyBorder="1" applyAlignment="1">
      <alignment vertical="center"/>
    </xf>
    <xf numFmtId="165" fontId="5" fillId="0" borderId="20" xfId="2" applyNumberFormat="1" applyFont="1" applyBorder="1" applyAlignment="1">
      <alignment vertical="center"/>
    </xf>
    <xf numFmtId="0" fontId="5" fillId="0" borderId="10" xfId="1" applyFont="1" applyBorder="1" applyAlignment="1">
      <alignment vertical="center"/>
    </xf>
    <xf numFmtId="0" fontId="5" fillId="0" borderId="20" xfId="1" applyFont="1" applyBorder="1" applyAlignment="1">
      <alignment horizontal="center" vertical="center"/>
    </xf>
    <xf numFmtId="0" fontId="4" fillId="0" borderId="1" xfId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0" fillId="0" borderId="1" xfId="0" applyBorder="1"/>
    <xf numFmtId="0" fontId="4" fillId="0" borderId="1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</cellXfs>
  <cellStyles count="4">
    <cellStyle name="Milliers 2" xfId="3" xr:uid="{00000000-0005-0000-0000-000000000000}"/>
    <cellStyle name="Milliers 3" xfId="2" xr:uid="{00000000-0005-0000-0000-000001000000}"/>
    <cellStyle name="Normal" xfId="0" builtinId="0"/>
    <cellStyle name="Normal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417444</xdr:colOff>
      <xdr:row>0</xdr:row>
      <xdr:rowOff>6627</xdr:rowOff>
    </xdr:from>
    <xdr:to>
      <xdr:col>0</xdr:col>
      <xdr:colOff>1152940</xdr:colOff>
      <xdr:row>4</xdr:row>
      <xdr:rowOff>8284</xdr:rowOff>
    </xdr:to>
    <xdr:pic>
      <xdr:nvPicPr>
        <xdr:cNvPr id="2" name="Image 1" descr="C:\Users\vu\Desktop\logo\Crous-logo-strasbourg.png">
          <a:extLst>
            <a:ext uri="{FF2B5EF4-FFF2-40B4-BE49-F238E27FC236}">
              <a16:creationId xmlns:a16="http://schemas.microsoft.com/office/drawing/2014/main" id="{6F1EF603-3896-4F78-8DEB-3E5D49CABC31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7444" y="6627"/>
          <a:ext cx="735496" cy="74874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410817</xdr:colOff>
      <xdr:row>0</xdr:row>
      <xdr:rowOff>6626</xdr:rowOff>
    </xdr:from>
    <xdr:to>
      <xdr:col>0</xdr:col>
      <xdr:colOff>1172817</xdr:colOff>
      <xdr:row>4</xdr:row>
      <xdr:rowOff>0</xdr:rowOff>
    </xdr:to>
    <xdr:pic>
      <xdr:nvPicPr>
        <xdr:cNvPr id="2" name="Image 1" descr="C:\Users\vu\Desktop\logo\Crous-logo-strasbourg.png">
          <a:extLst>
            <a:ext uri="{FF2B5EF4-FFF2-40B4-BE49-F238E27FC236}">
              <a16:creationId xmlns:a16="http://schemas.microsoft.com/office/drawing/2014/main" id="{96AA3563-FA9B-439A-A869-A3AA972EBF7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0817" y="6626"/>
          <a:ext cx="762000" cy="73549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O57"/>
  <sheetViews>
    <sheetView tabSelected="1" zoomScale="115" zoomScaleNormal="115" workbookViewId="0">
      <pane ySplit="6" topLeftCell="A22" activePane="bottomLeft" state="frozen"/>
      <selection pane="bottomLeft" activeCell="C50" sqref="C50"/>
    </sheetView>
  </sheetViews>
  <sheetFormatPr baseColWidth="10" defaultColWidth="11.42578125" defaultRowHeight="15" x14ac:dyDescent="0.25"/>
  <cols>
    <col min="1" max="1" width="24.7109375" style="32" customWidth="1"/>
    <col min="2" max="2" width="22.7109375" style="32" customWidth="1"/>
    <col min="3" max="3" width="10.7109375" style="32" customWidth="1"/>
    <col min="4" max="4" width="16.7109375" style="32" customWidth="1"/>
    <col min="5" max="9" width="10.140625" style="32" customWidth="1"/>
    <col min="10" max="10" width="10.5703125" style="32" customWidth="1"/>
    <col min="11" max="11" width="11.5703125" style="32" customWidth="1"/>
    <col min="12" max="12" width="10.140625" style="32" customWidth="1"/>
    <col min="13" max="13" width="11.85546875" style="32" customWidth="1"/>
    <col min="14" max="14" width="6.7109375" style="32" customWidth="1"/>
    <col min="15" max="15" width="10.7109375" style="32" customWidth="1"/>
    <col min="16" max="16384" width="11.42578125" style="32"/>
  </cols>
  <sheetData>
    <row r="2" spans="1:15" x14ac:dyDescent="0.25">
      <c r="B2" s="100" t="s">
        <v>144</v>
      </c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</row>
    <row r="3" spans="1:15" x14ac:dyDescent="0.25">
      <c r="B3" s="100" t="s">
        <v>145</v>
      </c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99"/>
    </row>
    <row r="5" spans="1:15" ht="16.5" thickBot="1" x14ac:dyDescent="0.3">
      <c r="E5" s="116" t="s">
        <v>130</v>
      </c>
      <c r="F5" s="116"/>
      <c r="G5" s="116"/>
      <c r="H5" s="116"/>
      <c r="I5" s="116"/>
      <c r="J5" s="116"/>
      <c r="K5" s="116"/>
      <c r="L5" s="116"/>
    </row>
    <row r="6" spans="1:15" ht="78" customHeight="1" x14ac:dyDescent="0.25">
      <c r="A6" s="23" t="s">
        <v>0</v>
      </c>
      <c r="B6" s="25" t="s">
        <v>1</v>
      </c>
      <c r="C6" s="26" t="s">
        <v>2</v>
      </c>
      <c r="D6" s="27" t="s">
        <v>3</v>
      </c>
      <c r="E6" s="58" t="s">
        <v>128</v>
      </c>
      <c r="F6" s="58" t="s">
        <v>129</v>
      </c>
      <c r="G6" s="58" t="s">
        <v>132</v>
      </c>
      <c r="H6" s="58" t="s">
        <v>133</v>
      </c>
      <c r="I6" s="58" t="s">
        <v>131</v>
      </c>
      <c r="J6" s="58" t="s">
        <v>141</v>
      </c>
      <c r="K6" s="58" t="s">
        <v>135</v>
      </c>
      <c r="L6" s="58" t="s">
        <v>134</v>
      </c>
      <c r="M6" s="27" t="s">
        <v>4</v>
      </c>
      <c r="N6" s="28" t="s">
        <v>5</v>
      </c>
      <c r="O6" s="28" t="s">
        <v>6</v>
      </c>
    </row>
    <row r="7" spans="1:15" x14ac:dyDescent="0.25">
      <c r="A7" s="9" t="s">
        <v>69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1"/>
      <c r="N7" s="10"/>
      <c r="O7" s="24"/>
    </row>
    <row r="8" spans="1:15" x14ac:dyDescent="0.25">
      <c r="A8" s="41" t="s">
        <v>7</v>
      </c>
      <c r="B8" s="33" t="s">
        <v>8</v>
      </c>
      <c r="C8" s="33" t="s">
        <v>9</v>
      </c>
      <c r="D8" s="33" t="s">
        <v>10</v>
      </c>
      <c r="E8" s="33"/>
      <c r="F8" s="33">
        <v>167</v>
      </c>
      <c r="G8" s="33"/>
      <c r="H8" s="33">
        <v>30</v>
      </c>
      <c r="I8" s="33">
        <v>16</v>
      </c>
      <c r="J8" s="33"/>
      <c r="K8" s="33">
        <f>SUM(E8:J8)</f>
        <v>213</v>
      </c>
      <c r="L8" s="33">
        <f>K8</f>
        <v>213</v>
      </c>
      <c r="M8" s="62">
        <v>10855</v>
      </c>
      <c r="N8" s="63">
        <v>1885</v>
      </c>
      <c r="O8" s="64" t="s">
        <v>11</v>
      </c>
    </row>
    <row r="9" spans="1:15" x14ac:dyDescent="0.25">
      <c r="A9" s="41" t="s">
        <v>12</v>
      </c>
      <c r="B9" s="33" t="s">
        <v>13</v>
      </c>
      <c r="C9" s="33" t="s">
        <v>9</v>
      </c>
      <c r="D9" s="33" t="s">
        <v>14</v>
      </c>
      <c r="E9" s="33">
        <v>0</v>
      </c>
      <c r="F9" s="33">
        <v>142</v>
      </c>
      <c r="G9" s="33">
        <v>0</v>
      </c>
      <c r="H9" s="33">
        <v>8</v>
      </c>
      <c r="I9" s="33">
        <v>10</v>
      </c>
      <c r="J9" s="33">
        <v>0</v>
      </c>
      <c r="K9" s="33">
        <f>SUM(E9:J9)</f>
        <v>160</v>
      </c>
      <c r="L9" s="33">
        <f>K9</f>
        <v>160</v>
      </c>
      <c r="M9" s="62">
        <v>3420</v>
      </c>
      <c r="N9" s="63">
        <v>1969</v>
      </c>
      <c r="O9" s="64">
        <v>2023</v>
      </c>
    </row>
    <row r="10" spans="1:15" x14ac:dyDescent="0.25">
      <c r="A10" s="105" t="s">
        <v>15</v>
      </c>
      <c r="B10" s="103" t="s">
        <v>16</v>
      </c>
      <c r="C10" s="34" t="s">
        <v>17</v>
      </c>
      <c r="D10" s="34" t="s">
        <v>18</v>
      </c>
      <c r="E10" s="34"/>
      <c r="F10" s="34">
        <v>253</v>
      </c>
      <c r="G10" s="34"/>
      <c r="H10" s="34">
        <v>1</v>
      </c>
      <c r="I10" s="34">
        <v>1</v>
      </c>
      <c r="J10" s="34"/>
      <c r="K10" s="34">
        <f>SUM(E10:J10)</f>
        <v>255</v>
      </c>
      <c r="L10" s="34">
        <f>K10</f>
        <v>255</v>
      </c>
      <c r="M10" s="65">
        <v>4719</v>
      </c>
      <c r="N10" s="66">
        <v>1963</v>
      </c>
      <c r="O10" s="67">
        <v>2020</v>
      </c>
    </row>
    <row r="11" spans="1:15" x14ac:dyDescent="0.25">
      <c r="A11" s="114"/>
      <c r="B11" s="115"/>
      <c r="C11" s="21" t="s">
        <v>19</v>
      </c>
      <c r="D11" s="21" t="s">
        <v>20</v>
      </c>
      <c r="E11" s="21"/>
      <c r="F11" s="21">
        <v>212</v>
      </c>
      <c r="G11" s="21">
        <v>10</v>
      </c>
      <c r="H11" s="21">
        <v>3</v>
      </c>
      <c r="I11" s="21">
        <v>5</v>
      </c>
      <c r="J11" s="21"/>
      <c r="K11" s="61">
        <f t="shared" ref="K11:K15" si="0">SUM(E11:J11)</f>
        <v>230</v>
      </c>
      <c r="L11" s="21">
        <f>K11</f>
        <v>230</v>
      </c>
      <c r="M11" s="68">
        <v>3764</v>
      </c>
      <c r="N11" s="69">
        <v>1966</v>
      </c>
      <c r="O11" s="70">
        <v>2024</v>
      </c>
    </row>
    <row r="12" spans="1:15" x14ac:dyDescent="0.25">
      <c r="A12" s="114"/>
      <c r="B12" s="115"/>
      <c r="C12" s="21" t="s">
        <v>21</v>
      </c>
      <c r="D12" s="21" t="s">
        <v>20</v>
      </c>
      <c r="E12" s="21"/>
      <c r="F12" s="21">
        <v>225</v>
      </c>
      <c r="G12" s="21">
        <v>7</v>
      </c>
      <c r="H12" s="21">
        <v>1</v>
      </c>
      <c r="I12" s="21"/>
      <c r="J12" s="21">
        <v>1</v>
      </c>
      <c r="K12" s="21">
        <f t="shared" si="0"/>
        <v>234</v>
      </c>
      <c r="L12" s="21">
        <f>K12+2</f>
        <v>236</v>
      </c>
      <c r="M12" s="68">
        <v>3776</v>
      </c>
      <c r="N12" s="69">
        <v>1966</v>
      </c>
      <c r="O12" s="70">
        <v>2024</v>
      </c>
    </row>
    <row r="13" spans="1:15" x14ac:dyDescent="0.25">
      <c r="A13" s="114"/>
      <c r="B13" s="115"/>
      <c r="C13" s="21" t="s">
        <v>22</v>
      </c>
      <c r="D13" s="21" t="s">
        <v>20</v>
      </c>
      <c r="E13" s="21"/>
      <c r="F13" s="21">
        <v>222</v>
      </c>
      <c r="G13" s="21">
        <v>7</v>
      </c>
      <c r="H13" s="21">
        <v>2</v>
      </c>
      <c r="I13" s="21"/>
      <c r="J13" s="21"/>
      <c r="K13" s="61">
        <f t="shared" si="0"/>
        <v>231</v>
      </c>
      <c r="L13" s="21">
        <f>K13</f>
        <v>231</v>
      </c>
      <c r="M13" s="68">
        <v>3747</v>
      </c>
      <c r="N13" s="69">
        <v>1967</v>
      </c>
      <c r="O13" s="70">
        <v>2024</v>
      </c>
    </row>
    <row r="14" spans="1:15" x14ac:dyDescent="0.25">
      <c r="A14" s="114"/>
      <c r="B14" s="115"/>
      <c r="C14" s="21" t="s">
        <v>76</v>
      </c>
      <c r="D14" s="21" t="s">
        <v>23</v>
      </c>
      <c r="E14" s="21"/>
      <c r="F14" s="21">
        <v>250</v>
      </c>
      <c r="G14" s="21">
        <v>20</v>
      </c>
      <c r="H14" s="21">
        <v>5</v>
      </c>
      <c r="I14" s="21"/>
      <c r="J14" s="21"/>
      <c r="K14" s="21">
        <f t="shared" si="0"/>
        <v>275</v>
      </c>
      <c r="L14" s="21">
        <f>K14</f>
        <v>275</v>
      </c>
      <c r="M14" s="68">
        <v>5036</v>
      </c>
      <c r="N14" s="69">
        <v>1957</v>
      </c>
      <c r="O14" s="70">
        <v>2022</v>
      </c>
    </row>
    <row r="15" spans="1:15" x14ac:dyDescent="0.25">
      <c r="A15" s="114"/>
      <c r="B15" s="115"/>
      <c r="C15" s="29" t="s">
        <v>24</v>
      </c>
      <c r="D15" s="29" t="s">
        <v>25</v>
      </c>
      <c r="E15" s="29"/>
      <c r="F15" s="29">
        <v>170</v>
      </c>
      <c r="G15" s="29"/>
      <c r="H15" s="29">
        <v>20</v>
      </c>
      <c r="I15" s="29"/>
      <c r="J15" s="29"/>
      <c r="K15" s="37">
        <f t="shared" si="0"/>
        <v>190</v>
      </c>
      <c r="L15" s="29">
        <f>K15</f>
        <v>190</v>
      </c>
      <c r="M15" s="71">
        <v>3906</v>
      </c>
      <c r="N15" s="36">
        <v>1957</v>
      </c>
      <c r="O15" s="60">
        <v>2022</v>
      </c>
    </row>
    <row r="16" spans="1:15" x14ac:dyDescent="0.25">
      <c r="A16" s="105" t="s">
        <v>26</v>
      </c>
      <c r="B16" s="103" t="s">
        <v>27</v>
      </c>
      <c r="C16" s="34" t="s">
        <v>17</v>
      </c>
      <c r="D16" s="34" t="s">
        <v>28</v>
      </c>
      <c r="E16" s="56"/>
      <c r="F16" s="56"/>
      <c r="G16" s="56"/>
      <c r="H16" s="56"/>
      <c r="I16" s="56"/>
      <c r="J16" s="56"/>
      <c r="K16" s="56"/>
      <c r="L16" s="56"/>
      <c r="M16" s="117">
        <v>25044</v>
      </c>
      <c r="N16" s="109">
        <v>1989</v>
      </c>
      <c r="O16" s="59"/>
    </row>
    <row r="17" spans="1:15" x14ac:dyDescent="0.25">
      <c r="A17" s="114"/>
      <c r="B17" s="115"/>
      <c r="C17" s="21" t="s">
        <v>19</v>
      </c>
      <c r="D17" s="21" t="s">
        <v>29</v>
      </c>
      <c r="E17" s="61"/>
      <c r="F17" s="61"/>
      <c r="G17" s="61"/>
      <c r="H17" s="61">
        <v>394</v>
      </c>
      <c r="I17" s="61">
        <v>10</v>
      </c>
      <c r="J17" s="61"/>
      <c r="K17" s="61">
        <f t="shared" ref="K17" si="1">SUM(E17:J17)</f>
        <v>404</v>
      </c>
      <c r="L17" s="21">
        <f>K17</f>
        <v>404</v>
      </c>
      <c r="M17" s="118"/>
      <c r="N17" s="120"/>
      <c r="O17" s="72"/>
    </row>
    <row r="18" spans="1:15" x14ac:dyDescent="0.25">
      <c r="A18" s="106"/>
      <c r="B18" s="104"/>
      <c r="C18" s="29" t="s">
        <v>21</v>
      </c>
      <c r="D18" s="29" t="s">
        <v>29</v>
      </c>
      <c r="E18" s="29"/>
      <c r="F18" s="29"/>
      <c r="G18" s="29"/>
      <c r="H18" s="29"/>
      <c r="I18" s="29"/>
      <c r="J18" s="29"/>
      <c r="K18" s="29"/>
      <c r="L18" s="29"/>
      <c r="M18" s="119"/>
      <c r="N18" s="110"/>
      <c r="O18" s="73"/>
    </row>
    <row r="19" spans="1:15" x14ac:dyDescent="0.25">
      <c r="A19" s="64" t="s">
        <v>105</v>
      </c>
      <c r="B19" s="74" t="s">
        <v>106</v>
      </c>
      <c r="C19" s="33"/>
      <c r="D19" s="33"/>
      <c r="E19" s="62"/>
      <c r="F19" s="63"/>
      <c r="G19" s="64"/>
      <c r="H19" s="64"/>
      <c r="I19" s="33"/>
      <c r="J19" s="33" t="s">
        <v>139</v>
      </c>
      <c r="K19" s="33">
        <v>6</v>
      </c>
      <c r="L19" s="33">
        <f>K19*2</f>
        <v>12</v>
      </c>
      <c r="M19" s="33"/>
      <c r="N19" s="33"/>
      <c r="O19" s="33"/>
    </row>
    <row r="20" spans="1:15" x14ac:dyDescent="0.25">
      <c r="A20" s="64" t="s">
        <v>105</v>
      </c>
      <c r="B20" s="74" t="s">
        <v>107</v>
      </c>
      <c r="C20" s="33"/>
      <c r="D20" s="33"/>
      <c r="E20" s="62"/>
      <c r="F20" s="63"/>
      <c r="G20" s="64"/>
      <c r="H20" s="64"/>
      <c r="I20" s="33"/>
      <c r="J20" s="33" t="s">
        <v>140</v>
      </c>
      <c r="K20" s="33">
        <v>4</v>
      </c>
      <c r="L20" s="33">
        <f>K20*2</f>
        <v>8</v>
      </c>
      <c r="M20" s="33"/>
      <c r="N20" s="33"/>
      <c r="O20" s="33"/>
    </row>
    <row r="21" spans="1:15" x14ac:dyDescent="0.25">
      <c r="A21" s="9" t="s">
        <v>70</v>
      </c>
      <c r="B21" s="7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76"/>
      <c r="N21" s="77"/>
      <c r="O21" s="78"/>
    </row>
    <row r="22" spans="1:15" x14ac:dyDescent="0.25">
      <c r="A22" s="105" t="s">
        <v>30</v>
      </c>
      <c r="B22" s="103" t="s">
        <v>31</v>
      </c>
      <c r="C22" s="34" t="s">
        <v>17</v>
      </c>
      <c r="D22" s="34" t="s">
        <v>14</v>
      </c>
      <c r="E22" s="34"/>
      <c r="F22" s="34">
        <v>140</v>
      </c>
      <c r="G22" s="34"/>
      <c r="H22" s="34"/>
      <c r="I22" s="34">
        <v>2</v>
      </c>
      <c r="J22" s="34"/>
      <c r="K22" s="34">
        <f>SUM(E22:J22)</f>
        <v>142</v>
      </c>
      <c r="L22" s="34">
        <f>K22</f>
        <v>142</v>
      </c>
      <c r="M22" s="65">
        <v>2838</v>
      </c>
      <c r="N22" s="109">
        <v>1964</v>
      </c>
      <c r="O22" s="59">
        <v>2005</v>
      </c>
    </row>
    <row r="23" spans="1:15" x14ac:dyDescent="0.25">
      <c r="A23" s="106"/>
      <c r="B23" s="104"/>
      <c r="C23" s="29" t="s">
        <v>19</v>
      </c>
      <c r="D23" s="29" t="s">
        <v>14</v>
      </c>
      <c r="E23" s="29"/>
      <c r="F23" s="29">
        <v>208</v>
      </c>
      <c r="G23" s="29"/>
      <c r="H23" s="29"/>
      <c r="I23" s="29">
        <v>11</v>
      </c>
      <c r="J23" s="29"/>
      <c r="K23" s="37">
        <f t="shared" ref="K23" si="2">SUM(E23:J23)</f>
        <v>219</v>
      </c>
      <c r="L23" s="29">
        <f>K23</f>
        <v>219</v>
      </c>
      <c r="M23" s="79">
        <v>2909</v>
      </c>
      <c r="N23" s="110"/>
      <c r="O23" s="73">
        <v>2012</v>
      </c>
    </row>
    <row r="24" spans="1:15" x14ac:dyDescent="0.25">
      <c r="A24" s="41" t="s">
        <v>32</v>
      </c>
      <c r="B24" s="33" t="s">
        <v>33</v>
      </c>
      <c r="C24" s="33" t="s">
        <v>21</v>
      </c>
      <c r="D24" s="33" t="s">
        <v>34</v>
      </c>
      <c r="E24" s="33"/>
      <c r="F24" s="33">
        <v>19</v>
      </c>
      <c r="G24" s="33"/>
      <c r="H24" s="33">
        <v>205</v>
      </c>
      <c r="I24" s="33">
        <v>2</v>
      </c>
      <c r="J24" s="33">
        <v>1</v>
      </c>
      <c r="K24" s="33">
        <f>SUM(E24:J24)</f>
        <v>227</v>
      </c>
      <c r="L24" s="33">
        <f>K24</f>
        <v>227</v>
      </c>
      <c r="M24" s="62">
        <v>7169</v>
      </c>
      <c r="N24" s="63">
        <v>1973</v>
      </c>
      <c r="O24" s="64">
        <v>2002</v>
      </c>
    </row>
    <row r="25" spans="1:15" x14ac:dyDescent="0.25">
      <c r="A25" s="41" t="s">
        <v>35</v>
      </c>
      <c r="B25" s="33" t="s">
        <v>36</v>
      </c>
      <c r="C25" s="33" t="s">
        <v>9</v>
      </c>
      <c r="D25" s="33" t="s">
        <v>37</v>
      </c>
      <c r="E25" s="33"/>
      <c r="F25" s="33"/>
      <c r="G25" s="33"/>
      <c r="H25" s="33">
        <v>429</v>
      </c>
      <c r="I25" s="33"/>
      <c r="J25" s="33"/>
      <c r="K25" s="33">
        <f t="shared" ref="K25:K26" si="3">SUM(E25:J25)</f>
        <v>429</v>
      </c>
      <c r="L25" s="33">
        <f t="shared" ref="L25:L26" si="4">K25</f>
        <v>429</v>
      </c>
      <c r="M25" s="62">
        <v>12942</v>
      </c>
      <c r="N25" s="63">
        <v>1991</v>
      </c>
      <c r="O25" s="64"/>
    </row>
    <row r="26" spans="1:15" x14ac:dyDescent="0.25">
      <c r="A26" s="41" t="s">
        <v>38</v>
      </c>
      <c r="B26" s="33" t="s">
        <v>39</v>
      </c>
      <c r="C26" s="33" t="s">
        <v>9</v>
      </c>
      <c r="D26" s="33" t="s">
        <v>72</v>
      </c>
      <c r="E26" s="33"/>
      <c r="F26" s="33"/>
      <c r="G26" s="33"/>
      <c r="H26" s="33">
        <v>107</v>
      </c>
      <c r="I26" s="33">
        <v>3</v>
      </c>
      <c r="J26" s="33"/>
      <c r="K26" s="33">
        <f t="shared" si="3"/>
        <v>110</v>
      </c>
      <c r="L26" s="33">
        <f t="shared" si="4"/>
        <v>110</v>
      </c>
      <c r="M26" s="62">
        <v>2784</v>
      </c>
      <c r="N26" s="63">
        <v>2013</v>
      </c>
      <c r="O26" s="64"/>
    </row>
    <row r="27" spans="1:15" x14ac:dyDescent="0.25">
      <c r="A27" s="9" t="s">
        <v>71</v>
      </c>
      <c r="B27" s="7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76"/>
      <c r="N27" s="77"/>
      <c r="O27" s="78"/>
    </row>
    <row r="28" spans="1:15" x14ac:dyDescent="0.25">
      <c r="A28" s="105" t="s">
        <v>40</v>
      </c>
      <c r="B28" s="111" t="s">
        <v>41</v>
      </c>
      <c r="C28" s="34" t="s">
        <v>42</v>
      </c>
      <c r="D28" s="34" t="s">
        <v>14</v>
      </c>
      <c r="E28" s="34">
        <v>120</v>
      </c>
      <c r="F28" s="34"/>
      <c r="G28" s="34"/>
      <c r="H28" s="34"/>
      <c r="I28" s="34"/>
      <c r="J28" s="34"/>
      <c r="K28" s="34">
        <f>SUM(E28:J28)</f>
        <v>120</v>
      </c>
      <c r="L28" s="34">
        <f>K28</f>
        <v>120</v>
      </c>
      <c r="M28" s="65">
        <v>2366</v>
      </c>
      <c r="N28" s="66">
        <v>1966</v>
      </c>
      <c r="O28" s="67">
        <v>2001</v>
      </c>
    </row>
    <row r="29" spans="1:15" x14ac:dyDescent="0.25">
      <c r="A29" s="114"/>
      <c r="B29" s="112"/>
      <c r="C29" s="37" t="s">
        <v>43</v>
      </c>
      <c r="D29" s="37" t="s">
        <v>14</v>
      </c>
      <c r="E29" s="37">
        <v>180</v>
      </c>
      <c r="F29" s="37"/>
      <c r="G29" s="37"/>
      <c r="H29" s="37"/>
      <c r="I29" s="37"/>
      <c r="J29" s="37"/>
      <c r="K29" s="61">
        <f t="shared" ref="K29:K33" si="5">SUM(E29:J29)</f>
        <v>180</v>
      </c>
      <c r="L29" s="21">
        <f>K29</f>
        <v>180</v>
      </c>
      <c r="M29" s="80">
        <v>2756</v>
      </c>
      <c r="N29" s="81">
        <v>1966</v>
      </c>
      <c r="O29" s="82">
        <v>2001</v>
      </c>
    </row>
    <row r="30" spans="1:15" x14ac:dyDescent="0.25">
      <c r="A30" s="114"/>
      <c r="B30" s="112"/>
      <c r="C30" s="21" t="s">
        <v>44</v>
      </c>
      <c r="D30" s="21" t="s">
        <v>14</v>
      </c>
      <c r="E30" s="21">
        <v>121</v>
      </c>
      <c r="F30" s="21"/>
      <c r="G30" s="21"/>
      <c r="H30" s="21"/>
      <c r="I30" s="21"/>
      <c r="J30" s="21"/>
      <c r="K30" s="21">
        <f t="shared" si="5"/>
        <v>121</v>
      </c>
      <c r="L30" s="21">
        <f>K30+2</f>
        <v>123</v>
      </c>
      <c r="M30" s="68">
        <v>2366</v>
      </c>
      <c r="N30" s="69">
        <v>1966</v>
      </c>
      <c r="O30" s="70">
        <v>2002</v>
      </c>
    </row>
    <row r="31" spans="1:15" x14ac:dyDescent="0.25">
      <c r="A31" s="114"/>
      <c r="B31" s="112"/>
      <c r="C31" s="37" t="s">
        <v>45</v>
      </c>
      <c r="D31" s="37" t="s">
        <v>14</v>
      </c>
      <c r="E31" s="37">
        <v>180</v>
      </c>
      <c r="F31" s="37"/>
      <c r="G31" s="37"/>
      <c r="H31" s="37"/>
      <c r="I31" s="37"/>
      <c r="J31" s="37"/>
      <c r="K31" s="61">
        <f t="shared" si="5"/>
        <v>180</v>
      </c>
      <c r="L31" s="21">
        <f>K31</f>
        <v>180</v>
      </c>
      <c r="M31" s="80">
        <v>2766</v>
      </c>
      <c r="N31" s="81">
        <v>1966</v>
      </c>
      <c r="O31" s="82">
        <v>2002</v>
      </c>
    </row>
    <row r="32" spans="1:15" x14ac:dyDescent="0.25">
      <c r="A32" s="114"/>
      <c r="B32" s="112"/>
      <c r="C32" s="21" t="s">
        <v>46</v>
      </c>
      <c r="D32" s="21" t="s">
        <v>14</v>
      </c>
      <c r="E32" s="21">
        <v>154</v>
      </c>
      <c r="F32" s="21"/>
      <c r="G32" s="21"/>
      <c r="H32" s="21"/>
      <c r="I32" s="21"/>
      <c r="J32" s="21"/>
      <c r="K32" s="21">
        <f t="shared" si="5"/>
        <v>154</v>
      </c>
      <c r="L32" s="21">
        <f>K32</f>
        <v>154</v>
      </c>
      <c r="M32" s="68">
        <v>2755</v>
      </c>
      <c r="N32" s="69">
        <v>1966</v>
      </c>
      <c r="O32" s="70">
        <v>2000</v>
      </c>
    </row>
    <row r="33" spans="1:15" x14ac:dyDescent="0.25">
      <c r="A33" s="106"/>
      <c r="B33" s="113"/>
      <c r="C33" s="29" t="s">
        <v>47</v>
      </c>
      <c r="D33" s="29" t="s">
        <v>14</v>
      </c>
      <c r="E33" s="29">
        <v>149</v>
      </c>
      <c r="F33" s="29"/>
      <c r="G33" s="29"/>
      <c r="H33" s="29"/>
      <c r="I33" s="29"/>
      <c r="J33" s="29"/>
      <c r="K33" s="37">
        <f t="shared" si="5"/>
        <v>149</v>
      </c>
      <c r="L33" s="29">
        <f>K33</f>
        <v>149</v>
      </c>
      <c r="M33" s="71">
        <v>2366</v>
      </c>
      <c r="N33" s="36">
        <v>1967</v>
      </c>
      <c r="O33" s="60">
        <v>1999</v>
      </c>
    </row>
    <row r="34" spans="1:15" x14ac:dyDescent="0.25">
      <c r="A34" s="41" t="s">
        <v>48</v>
      </c>
      <c r="B34" s="33" t="s">
        <v>49</v>
      </c>
      <c r="C34" s="33" t="s">
        <v>9</v>
      </c>
      <c r="D34" s="33" t="s">
        <v>14</v>
      </c>
      <c r="E34" s="33"/>
      <c r="F34" s="33"/>
      <c r="G34" s="33"/>
      <c r="H34" s="33">
        <v>219</v>
      </c>
      <c r="I34" s="33"/>
      <c r="J34" s="33"/>
      <c r="K34" s="33"/>
      <c r="L34" s="33"/>
      <c r="M34" s="62">
        <v>12609</v>
      </c>
      <c r="N34" s="63" t="s">
        <v>111</v>
      </c>
      <c r="O34" s="64"/>
    </row>
    <row r="35" spans="1:15" x14ac:dyDescent="0.25">
      <c r="A35" s="9" t="s">
        <v>50</v>
      </c>
      <c r="B35" s="75"/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83"/>
      <c r="N35" s="83"/>
      <c r="O35" s="78"/>
    </row>
    <row r="36" spans="1:15" x14ac:dyDescent="0.25">
      <c r="A36" s="41" t="s">
        <v>51</v>
      </c>
      <c r="B36" s="33" t="s">
        <v>52</v>
      </c>
      <c r="C36" s="33" t="s">
        <v>110</v>
      </c>
      <c r="D36" s="33" t="s">
        <v>142</v>
      </c>
      <c r="E36" s="33"/>
      <c r="F36" s="33"/>
      <c r="G36" s="33"/>
      <c r="H36" s="33">
        <v>188</v>
      </c>
      <c r="I36" s="33">
        <v>10</v>
      </c>
      <c r="J36" s="33"/>
      <c r="K36" s="33">
        <f>SUM(E36:J36)</f>
        <v>198</v>
      </c>
      <c r="L36" s="33">
        <f>K36</f>
        <v>198</v>
      </c>
      <c r="M36" s="62">
        <v>5378</v>
      </c>
      <c r="N36" s="63">
        <v>1993</v>
      </c>
      <c r="O36" s="64">
        <v>2018</v>
      </c>
    </row>
    <row r="37" spans="1:15" x14ac:dyDescent="0.25">
      <c r="A37" s="105" t="s">
        <v>53</v>
      </c>
      <c r="B37" s="103" t="s">
        <v>54</v>
      </c>
      <c r="C37" s="34" t="s">
        <v>74</v>
      </c>
      <c r="D37" s="103" t="s">
        <v>73</v>
      </c>
      <c r="E37" s="56"/>
      <c r="F37" s="56"/>
      <c r="G37" s="56"/>
      <c r="H37" s="56"/>
      <c r="I37" s="56">
        <v>200</v>
      </c>
      <c r="J37" s="56"/>
      <c r="K37" s="34">
        <f>SUM(E37:J37)</f>
        <v>200</v>
      </c>
      <c r="L37" s="34">
        <f>K37</f>
        <v>200</v>
      </c>
      <c r="M37" s="107">
        <v>5161</v>
      </c>
      <c r="N37" s="109">
        <v>2015</v>
      </c>
      <c r="O37" s="101"/>
    </row>
    <row r="38" spans="1:15" x14ac:dyDescent="0.25">
      <c r="A38" s="106"/>
      <c r="B38" s="104"/>
      <c r="C38" s="29" t="s">
        <v>75</v>
      </c>
      <c r="D38" s="104"/>
      <c r="E38" s="29"/>
      <c r="F38" s="29"/>
      <c r="G38" s="29"/>
      <c r="H38" s="29"/>
      <c r="I38" s="29"/>
      <c r="J38" s="29"/>
      <c r="K38" s="29"/>
      <c r="L38" s="29"/>
      <c r="M38" s="108"/>
      <c r="N38" s="110"/>
      <c r="O38" s="102"/>
    </row>
    <row r="39" spans="1:15" x14ac:dyDescent="0.25">
      <c r="A39" s="9" t="s">
        <v>55</v>
      </c>
      <c r="B39" s="75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83"/>
      <c r="N39" s="83"/>
      <c r="O39" s="78"/>
    </row>
    <row r="40" spans="1:15" ht="15.75" thickBot="1" x14ac:dyDescent="0.3">
      <c r="A40" s="84" t="s">
        <v>56</v>
      </c>
      <c r="B40" s="22" t="s">
        <v>57</v>
      </c>
      <c r="C40" s="22" t="s">
        <v>9</v>
      </c>
      <c r="D40" s="22" t="s">
        <v>58</v>
      </c>
      <c r="E40" s="22"/>
      <c r="F40" s="22"/>
      <c r="G40" s="22"/>
      <c r="H40" s="22">
        <v>59</v>
      </c>
      <c r="I40" s="22"/>
      <c r="J40" s="22">
        <v>12</v>
      </c>
      <c r="K40" s="33">
        <f t="shared" ref="K40" si="6">SUM(E40:J40)</f>
        <v>71</v>
      </c>
      <c r="L40" s="33">
        <f>H40+J40*2</f>
        <v>83</v>
      </c>
      <c r="M40" s="85">
        <v>2500</v>
      </c>
      <c r="N40" s="86">
        <v>1995</v>
      </c>
      <c r="O40" s="87"/>
    </row>
    <row r="41" spans="1:15" x14ac:dyDescent="0.25">
      <c r="A41" s="1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8"/>
      <c r="N41" s="40"/>
      <c r="O41" s="18"/>
    </row>
    <row r="42" spans="1:15" x14ac:dyDescent="0.25">
      <c r="A42" s="1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8"/>
      <c r="N42" s="40"/>
      <c r="O42" s="18"/>
    </row>
    <row r="43" spans="1:15" ht="15.75" thickBot="1" x14ac:dyDescent="0.3">
      <c r="A43" s="1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8"/>
      <c r="N43" s="40"/>
      <c r="O43" s="18"/>
    </row>
    <row r="44" spans="1:15" x14ac:dyDescent="0.25">
      <c r="A44" s="30" t="s">
        <v>59</v>
      </c>
      <c r="B44" s="8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90"/>
      <c r="N44" s="91"/>
      <c r="O44" s="92"/>
    </row>
    <row r="45" spans="1:15" ht="21" x14ac:dyDescent="0.25">
      <c r="A45" s="93" t="s">
        <v>77</v>
      </c>
      <c r="B45" s="124" t="s">
        <v>60</v>
      </c>
      <c r="C45" s="33" t="s">
        <v>9</v>
      </c>
      <c r="D45" s="33" t="s">
        <v>14</v>
      </c>
      <c r="E45" s="33"/>
      <c r="F45" s="33">
        <v>166</v>
      </c>
      <c r="G45" s="33"/>
      <c r="H45" s="33"/>
      <c r="I45" s="33"/>
      <c r="J45" s="33"/>
      <c r="K45" s="33">
        <f t="shared" ref="K45:K48" si="7">SUM(E45:J45)</f>
        <v>166</v>
      </c>
      <c r="L45" s="33">
        <f t="shared" ref="L45:L48" si="8">K45</f>
        <v>166</v>
      </c>
      <c r="M45" s="62">
        <v>2700</v>
      </c>
      <c r="N45" s="63">
        <v>1972</v>
      </c>
      <c r="O45" s="64">
        <v>2017</v>
      </c>
    </row>
    <row r="46" spans="1:15" ht="21" x14ac:dyDescent="0.25">
      <c r="A46" s="93" t="s">
        <v>61</v>
      </c>
      <c r="B46" s="124" t="s">
        <v>62</v>
      </c>
      <c r="C46" s="33" t="s">
        <v>108</v>
      </c>
      <c r="D46" s="33" t="s">
        <v>109</v>
      </c>
      <c r="E46" s="33"/>
      <c r="F46" s="33"/>
      <c r="G46" s="33"/>
      <c r="H46" s="33">
        <v>133</v>
      </c>
      <c r="I46" s="33">
        <v>4</v>
      </c>
      <c r="J46" s="33"/>
      <c r="K46" s="33">
        <f t="shared" si="7"/>
        <v>137</v>
      </c>
      <c r="L46" s="33">
        <f t="shared" si="8"/>
        <v>137</v>
      </c>
      <c r="M46" s="62">
        <v>4345</v>
      </c>
      <c r="N46" s="63">
        <v>1991</v>
      </c>
      <c r="O46" s="64"/>
    </row>
    <row r="47" spans="1:15" x14ac:dyDescent="0.25">
      <c r="A47" s="93" t="s">
        <v>63</v>
      </c>
      <c r="B47" s="124" t="s">
        <v>64</v>
      </c>
      <c r="C47" s="33" t="s">
        <v>110</v>
      </c>
      <c r="D47" s="33" t="s">
        <v>65</v>
      </c>
      <c r="E47" s="33"/>
      <c r="F47" s="33"/>
      <c r="G47" s="33"/>
      <c r="H47" s="33">
        <v>147</v>
      </c>
      <c r="I47" s="33">
        <v>5</v>
      </c>
      <c r="J47" s="33"/>
      <c r="K47" s="33">
        <f t="shared" si="7"/>
        <v>152</v>
      </c>
      <c r="L47" s="33">
        <f t="shared" si="8"/>
        <v>152</v>
      </c>
      <c r="M47" s="62">
        <v>3900</v>
      </c>
      <c r="N47" s="64">
        <v>2007</v>
      </c>
      <c r="O47" s="64"/>
    </row>
    <row r="48" spans="1:15" ht="21.75" thickBot="1" x14ac:dyDescent="0.3">
      <c r="A48" s="94" t="s">
        <v>66</v>
      </c>
      <c r="B48" s="125" t="s">
        <v>67</v>
      </c>
      <c r="C48" s="22" t="s">
        <v>68</v>
      </c>
      <c r="D48" s="22" t="s">
        <v>65</v>
      </c>
      <c r="E48" s="22"/>
      <c r="F48" s="22"/>
      <c r="G48" s="22"/>
      <c r="H48" s="22">
        <f>93+28</f>
        <v>121</v>
      </c>
      <c r="I48" s="22"/>
      <c r="J48" s="22"/>
      <c r="K48" s="33">
        <f t="shared" si="7"/>
        <v>121</v>
      </c>
      <c r="L48" s="33">
        <f t="shared" si="8"/>
        <v>121</v>
      </c>
      <c r="M48" s="85">
        <v>2658</v>
      </c>
      <c r="N48" s="86">
        <v>1998</v>
      </c>
      <c r="O48" s="95">
        <v>2000</v>
      </c>
    </row>
    <row r="49" spans="1:15" x14ac:dyDescent="0.25">
      <c r="A49" s="31"/>
      <c r="B49" s="31"/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96"/>
      <c r="N49" s="40"/>
      <c r="O49" s="40"/>
    </row>
    <row r="50" spans="1:15" x14ac:dyDescent="0.25">
      <c r="B50" s="8"/>
      <c r="D50" s="8"/>
      <c r="E50" s="8"/>
      <c r="F50" s="8"/>
      <c r="G50" s="8"/>
      <c r="H50" s="8"/>
      <c r="I50" s="8"/>
      <c r="J50" s="8"/>
      <c r="K50" s="8"/>
      <c r="L50" s="8"/>
      <c r="M50" s="97"/>
    </row>
    <row r="51" spans="1:15" x14ac:dyDescent="0.25">
      <c r="B51" s="8"/>
      <c r="D51" s="8"/>
      <c r="E51" s="8"/>
      <c r="F51" s="8"/>
      <c r="G51" s="8"/>
      <c r="H51" s="8"/>
      <c r="I51" s="8"/>
      <c r="J51" s="8"/>
      <c r="K51" s="8"/>
      <c r="L51" s="8"/>
    </row>
    <row r="52" spans="1:15" x14ac:dyDescent="0.25">
      <c r="B52" s="8"/>
      <c r="D52" s="8"/>
      <c r="E52" s="8"/>
      <c r="F52" s="8"/>
      <c r="G52" s="8"/>
      <c r="H52" s="8"/>
      <c r="I52" s="8"/>
      <c r="J52" s="8"/>
      <c r="K52" s="8"/>
      <c r="L52" s="8"/>
      <c r="M52" s="97"/>
    </row>
    <row r="55" spans="1:15" x14ac:dyDescent="0.25">
      <c r="B55" s="8"/>
      <c r="M55" s="97"/>
    </row>
    <row r="56" spans="1:15" x14ac:dyDescent="0.25">
      <c r="B56" s="8"/>
    </row>
    <row r="57" spans="1:15" x14ac:dyDescent="0.25">
      <c r="B57" s="8"/>
      <c r="M57" s="97"/>
    </row>
  </sheetData>
  <mergeCells count="20">
    <mergeCell ref="M16:M18"/>
    <mergeCell ref="N22:N23"/>
    <mergeCell ref="N16:N18"/>
    <mergeCell ref="B10:B15"/>
    <mergeCell ref="B2:M2"/>
    <mergeCell ref="B3:L3"/>
    <mergeCell ref="O37:O38"/>
    <mergeCell ref="D37:D38"/>
    <mergeCell ref="A37:A38"/>
    <mergeCell ref="B37:B38"/>
    <mergeCell ref="M37:M38"/>
    <mergeCell ref="N37:N38"/>
    <mergeCell ref="B28:B33"/>
    <mergeCell ref="A28:A33"/>
    <mergeCell ref="A16:A18"/>
    <mergeCell ref="B16:B18"/>
    <mergeCell ref="A10:A15"/>
    <mergeCell ref="A22:A23"/>
    <mergeCell ref="B22:B23"/>
    <mergeCell ref="E5:L5"/>
  </mergeCells>
  <pageMargins left="0.23622047244094491" right="0.23622047244094491" top="0.70866141732283472" bottom="0.35433070866141736" header="0.23622047244094491" footer="0.31496062992125984"/>
  <pageSetup paperSize="9" scale="95" orientation="landscape" r:id="rId1"/>
  <headerFooter>
    <oddHeader>&amp;C&amp;"-,Gras"&amp;16&amp;UListe Hébergement du CROUS de Strasbourg</oddHeader>
  </headerFooter>
  <ignoredErrors>
    <ignoredError sqref="L12 L30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EF56F7-2A92-45A5-B42C-04BDEC9083EE}">
  <dimension ref="A2:H38"/>
  <sheetViews>
    <sheetView zoomScale="115" zoomScaleNormal="115" workbookViewId="0">
      <pane xSplit="1" ySplit="5" topLeftCell="B30" activePane="bottomRight" state="frozen"/>
      <selection pane="topRight" activeCell="B1" sqref="B1"/>
      <selection pane="bottomLeft" activeCell="A2" sqref="A2"/>
      <selection pane="bottomRight" activeCell="N25" sqref="N25"/>
    </sheetView>
  </sheetViews>
  <sheetFormatPr baseColWidth="10" defaultRowHeight="15" x14ac:dyDescent="0.25"/>
  <cols>
    <col min="1" max="1" width="24.7109375" customWidth="1"/>
    <col min="2" max="2" width="22.7109375" style="51" customWidth="1"/>
    <col min="3" max="3" width="10.7109375" customWidth="1"/>
    <col min="4" max="4" width="16.7109375" customWidth="1"/>
    <col min="5" max="5" width="11.85546875" customWidth="1"/>
    <col min="6" max="6" width="6.7109375" customWidth="1"/>
    <col min="7" max="8" width="10.7109375" customWidth="1"/>
    <col min="9" max="11" width="3.7109375" customWidth="1"/>
  </cols>
  <sheetData>
    <row r="2" spans="1:8" x14ac:dyDescent="0.25">
      <c r="B2" s="51" t="s">
        <v>144</v>
      </c>
    </row>
    <row r="3" spans="1:8" x14ac:dyDescent="0.25">
      <c r="B3" s="51" t="s">
        <v>145</v>
      </c>
    </row>
    <row r="5" spans="1:8" ht="78" customHeight="1" x14ac:dyDescent="0.25">
      <c r="A5" s="23" t="s">
        <v>0</v>
      </c>
      <c r="B5" s="25" t="s">
        <v>1</v>
      </c>
      <c r="C5" s="26" t="s">
        <v>2</v>
      </c>
      <c r="D5" s="27" t="s">
        <v>3</v>
      </c>
      <c r="E5" s="27" t="s">
        <v>127</v>
      </c>
      <c r="F5" s="28" t="s">
        <v>5</v>
      </c>
      <c r="G5" s="28" t="s">
        <v>6</v>
      </c>
      <c r="H5" s="28" t="s">
        <v>125</v>
      </c>
    </row>
    <row r="6" spans="1:8" x14ac:dyDescent="0.25">
      <c r="A6" s="9" t="s">
        <v>84</v>
      </c>
      <c r="B6" s="47"/>
      <c r="C6" s="10"/>
      <c r="D6" s="10"/>
      <c r="E6" s="11"/>
      <c r="F6" s="10"/>
      <c r="G6" s="24"/>
      <c r="H6" s="52"/>
    </row>
    <row r="7" spans="1:8" ht="21" x14ac:dyDescent="0.25">
      <c r="A7" s="57" t="s">
        <v>78</v>
      </c>
      <c r="B7" s="121" t="s">
        <v>88</v>
      </c>
      <c r="C7" s="4" t="s">
        <v>9</v>
      </c>
      <c r="D7" s="4" t="s">
        <v>99</v>
      </c>
      <c r="E7" s="2">
        <v>2745</v>
      </c>
      <c r="F7" s="1">
        <v>1981</v>
      </c>
      <c r="G7" s="19">
        <v>2000</v>
      </c>
      <c r="H7" s="53">
        <v>1018</v>
      </c>
    </row>
    <row r="8" spans="1:8" ht="21" x14ac:dyDescent="0.25">
      <c r="A8" s="57" t="s">
        <v>79</v>
      </c>
      <c r="B8" s="121" t="s">
        <v>89</v>
      </c>
      <c r="C8" s="4" t="s">
        <v>108</v>
      </c>
      <c r="D8" s="4" t="s">
        <v>136</v>
      </c>
      <c r="E8" s="2">
        <v>3461</v>
      </c>
      <c r="F8" s="1">
        <v>1995</v>
      </c>
      <c r="G8" s="19" t="s">
        <v>120</v>
      </c>
      <c r="H8" s="53">
        <v>1290</v>
      </c>
    </row>
    <row r="9" spans="1:8" ht="21" x14ac:dyDescent="0.25">
      <c r="A9" s="57" t="s">
        <v>80</v>
      </c>
      <c r="B9" s="121" t="s">
        <v>90</v>
      </c>
      <c r="C9" s="4" t="s">
        <v>9</v>
      </c>
      <c r="D9" s="4" t="s">
        <v>112</v>
      </c>
      <c r="E9" s="2">
        <v>5125</v>
      </c>
      <c r="F9" s="1">
        <v>1967</v>
      </c>
      <c r="G9" s="19">
        <v>2008</v>
      </c>
      <c r="H9" s="53">
        <v>1414</v>
      </c>
    </row>
    <row r="10" spans="1:8" ht="21" x14ac:dyDescent="0.25">
      <c r="A10" s="41" t="s">
        <v>81</v>
      </c>
      <c r="B10" s="121" t="s">
        <v>91</v>
      </c>
      <c r="C10" s="4" t="s">
        <v>9</v>
      </c>
      <c r="D10" s="4" t="s">
        <v>136</v>
      </c>
      <c r="E10" s="2">
        <v>1974</v>
      </c>
      <c r="F10" s="1">
        <v>2015</v>
      </c>
      <c r="G10" s="19"/>
      <c r="H10" s="53">
        <v>400</v>
      </c>
    </row>
    <row r="11" spans="1:8" ht="21" x14ac:dyDescent="0.25">
      <c r="A11" s="41" t="s">
        <v>82</v>
      </c>
      <c r="B11" s="121" t="s">
        <v>92</v>
      </c>
      <c r="C11" s="4" t="s">
        <v>9</v>
      </c>
      <c r="D11" s="4" t="s">
        <v>137</v>
      </c>
      <c r="E11" s="2">
        <v>1064</v>
      </c>
      <c r="F11" s="1"/>
      <c r="G11" s="19">
        <v>2016</v>
      </c>
      <c r="H11" s="53">
        <v>250</v>
      </c>
    </row>
    <row r="12" spans="1:8" x14ac:dyDescent="0.25">
      <c r="A12" s="5"/>
      <c r="B12" s="48"/>
      <c r="C12" s="4"/>
      <c r="D12" s="4"/>
      <c r="E12" s="2"/>
      <c r="F12" s="1"/>
      <c r="G12" s="19"/>
      <c r="H12" s="53"/>
    </row>
    <row r="13" spans="1:8" x14ac:dyDescent="0.25">
      <c r="A13" s="13" t="s">
        <v>138</v>
      </c>
      <c r="B13" s="49"/>
      <c r="C13" s="17"/>
      <c r="D13" s="17"/>
      <c r="E13" s="16"/>
      <c r="F13" s="16"/>
      <c r="G13" s="20"/>
      <c r="H13" s="55"/>
    </row>
    <row r="14" spans="1:8" ht="31.5" x14ac:dyDescent="0.25">
      <c r="A14" s="44" t="s">
        <v>113</v>
      </c>
      <c r="B14" s="122" t="s">
        <v>103</v>
      </c>
      <c r="C14" s="123"/>
      <c r="D14" s="45"/>
      <c r="E14" s="46"/>
      <c r="F14" s="45">
        <v>1999</v>
      </c>
      <c r="G14">
        <v>2022</v>
      </c>
    </row>
    <row r="15" spans="1:8" x14ac:dyDescent="0.25">
      <c r="A15" s="44" t="s">
        <v>114</v>
      </c>
      <c r="B15" s="122" t="s">
        <v>115</v>
      </c>
      <c r="C15" s="123"/>
      <c r="D15" s="45"/>
      <c r="E15" s="46"/>
      <c r="F15" s="45">
        <v>1996</v>
      </c>
      <c r="G15">
        <v>2024</v>
      </c>
    </row>
    <row r="16" spans="1:8" ht="31.5" x14ac:dyDescent="0.25">
      <c r="A16" s="44" t="s">
        <v>116</v>
      </c>
      <c r="B16" s="122" t="s">
        <v>102</v>
      </c>
      <c r="C16" s="123"/>
      <c r="D16" s="45"/>
      <c r="E16" s="46">
        <v>75</v>
      </c>
      <c r="F16" s="45">
        <v>2007</v>
      </c>
      <c r="H16">
        <v>40</v>
      </c>
    </row>
    <row r="17" spans="1:8" x14ac:dyDescent="0.25">
      <c r="A17" s="44" t="s">
        <v>117</v>
      </c>
      <c r="B17" s="122" t="s">
        <v>16</v>
      </c>
      <c r="C17" s="123"/>
      <c r="D17" s="45"/>
      <c r="E17" s="46"/>
      <c r="F17" s="45"/>
    </row>
    <row r="18" spans="1:8" x14ac:dyDescent="0.25">
      <c r="A18" s="44" t="s">
        <v>118</v>
      </c>
      <c r="B18" s="122" t="s">
        <v>119</v>
      </c>
      <c r="C18" s="123"/>
      <c r="D18" s="45"/>
      <c r="E18" s="46">
        <v>100</v>
      </c>
      <c r="F18" s="45"/>
      <c r="G18">
        <v>2011</v>
      </c>
      <c r="H18">
        <v>19</v>
      </c>
    </row>
    <row r="19" spans="1:8" ht="21" x14ac:dyDescent="0.25">
      <c r="A19" s="44" t="s">
        <v>121</v>
      </c>
      <c r="B19" s="122" t="s">
        <v>104</v>
      </c>
      <c r="C19" s="123"/>
      <c r="D19" s="45"/>
      <c r="E19" s="46">
        <v>280</v>
      </c>
      <c r="F19" s="45">
        <v>1996</v>
      </c>
      <c r="G19">
        <v>2021</v>
      </c>
      <c r="H19">
        <v>80</v>
      </c>
    </row>
    <row r="20" spans="1:8" x14ac:dyDescent="0.25">
      <c r="A20" s="44" t="s">
        <v>124</v>
      </c>
      <c r="B20" s="122"/>
      <c r="C20" s="123"/>
      <c r="D20" s="45"/>
      <c r="E20" s="46">
        <v>89</v>
      </c>
      <c r="F20" s="45">
        <v>1962</v>
      </c>
      <c r="G20">
        <v>2018</v>
      </c>
      <c r="H20">
        <v>25</v>
      </c>
    </row>
    <row r="21" spans="1:8" ht="21" x14ac:dyDescent="0.25">
      <c r="A21" s="44" t="s">
        <v>122</v>
      </c>
      <c r="B21" s="122" t="s">
        <v>123</v>
      </c>
      <c r="C21" s="123"/>
      <c r="D21" s="45"/>
      <c r="E21" s="46">
        <v>168</v>
      </c>
      <c r="F21" s="45">
        <v>2020</v>
      </c>
      <c r="H21">
        <v>61</v>
      </c>
    </row>
    <row r="22" spans="1:8" x14ac:dyDescent="0.25">
      <c r="A22" s="44" t="s">
        <v>126</v>
      </c>
      <c r="B22" s="122"/>
      <c r="C22" s="123"/>
      <c r="D22" s="45"/>
      <c r="E22" s="46">
        <v>101</v>
      </c>
      <c r="F22" s="45">
        <v>1966</v>
      </c>
      <c r="G22">
        <v>2014</v>
      </c>
      <c r="H22">
        <v>45</v>
      </c>
    </row>
    <row r="23" spans="1:8" x14ac:dyDescent="0.25">
      <c r="A23" s="42"/>
      <c r="B23" s="50"/>
      <c r="C23" s="6"/>
      <c r="D23" s="6"/>
      <c r="E23" s="7"/>
      <c r="F23" s="3"/>
      <c r="G23" s="53"/>
      <c r="H23" s="53"/>
    </row>
    <row r="24" spans="1:8" x14ac:dyDescent="0.25">
      <c r="A24" s="42"/>
      <c r="B24" s="50"/>
      <c r="C24" s="6"/>
      <c r="D24" s="6"/>
      <c r="E24" s="7"/>
      <c r="F24" s="3"/>
      <c r="G24" s="53"/>
      <c r="H24" s="53"/>
    </row>
    <row r="25" spans="1:8" x14ac:dyDescent="0.25">
      <c r="A25" s="13" t="s">
        <v>85</v>
      </c>
      <c r="B25" s="49"/>
      <c r="C25" s="12"/>
      <c r="D25" s="12"/>
      <c r="E25" s="15"/>
      <c r="F25" s="14"/>
      <c r="G25" s="20"/>
      <c r="H25" s="20"/>
    </row>
    <row r="26" spans="1:8" ht="21" x14ac:dyDescent="0.25">
      <c r="A26" s="5" t="s">
        <v>86</v>
      </c>
      <c r="B26" s="121" t="s">
        <v>101</v>
      </c>
      <c r="C26" s="4"/>
      <c r="D26" s="4"/>
      <c r="E26" s="2"/>
      <c r="F26" s="1"/>
      <c r="G26" s="19"/>
      <c r="H26" s="53"/>
    </row>
    <row r="27" spans="1:8" ht="21" x14ac:dyDescent="0.25">
      <c r="A27" s="19" t="s">
        <v>146</v>
      </c>
      <c r="B27" s="121" t="s">
        <v>100</v>
      </c>
      <c r="C27" s="4"/>
      <c r="D27" s="4"/>
      <c r="E27" s="2"/>
      <c r="F27" s="1"/>
      <c r="G27" s="19"/>
      <c r="H27" s="19"/>
    </row>
    <row r="28" spans="1:8" x14ac:dyDescent="0.25">
      <c r="A28" s="19" t="s">
        <v>147</v>
      </c>
      <c r="B28" s="121" t="s">
        <v>39</v>
      </c>
      <c r="C28" s="4"/>
      <c r="D28" s="4"/>
      <c r="E28" s="2"/>
      <c r="F28" s="1"/>
      <c r="G28" s="19"/>
      <c r="H28" s="19"/>
    </row>
    <row r="29" spans="1:8" x14ac:dyDescent="0.25">
      <c r="A29" s="98"/>
      <c r="B29" s="50"/>
      <c r="C29" s="6"/>
      <c r="D29" s="6"/>
      <c r="E29" s="7"/>
      <c r="F29" s="3"/>
      <c r="G29" s="43"/>
      <c r="H29" s="54"/>
    </row>
    <row r="30" spans="1:8" x14ac:dyDescent="0.25">
      <c r="A30" s="13" t="s">
        <v>87</v>
      </c>
      <c r="B30" s="49"/>
      <c r="C30" s="12"/>
      <c r="D30" s="12"/>
      <c r="E30" s="15"/>
      <c r="F30" s="14"/>
      <c r="G30" s="20"/>
      <c r="H30" s="20"/>
    </row>
    <row r="31" spans="1:8" ht="21" x14ac:dyDescent="0.25">
      <c r="A31" s="5" t="s">
        <v>148</v>
      </c>
      <c r="B31" s="121" t="s">
        <v>149</v>
      </c>
      <c r="C31" s="4"/>
      <c r="D31" s="4"/>
      <c r="E31" s="2"/>
      <c r="F31" s="1"/>
      <c r="G31" s="19"/>
      <c r="H31" s="53"/>
    </row>
    <row r="32" spans="1:8" x14ac:dyDescent="0.25">
      <c r="A32" s="42"/>
      <c r="B32" s="50"/>
      <c r="C32" s="6"/>
      <c r="D32" s="6"/>
      <c r="E32" s="7"/>
      <c r="F32" s="3"/>
      <c r="G32" s="43"/>
      <c r="H32" s="54"/>
    </row>
    <row r="33" spans="1:8" x14ac:dyDescent="0.25">
      <c r="A33" s="13" t="s">
        <v>83</v>
      </c>
      <c r="B33" s="49"/>
      <c r="C33" s="12"/>
      <c r="D33" s="12"/>
      <c r="E33" s="15"/>
      <c r="F33" s="14"/>
      <c r="G33" s="20"/>
      <c r="H33" s="20"/>
    </row>
    <row r="34" spans="1:8" ht="21" x14ac:dyDescent="0.25">
      <c r="A34" s="5" t="s">
        <v>93</v>
      </c>
      <c r="B34" s="121" t="s">
        <v>96</v>
      </c>
      <c r="C34" s="4" t="s">
        <v>9</v>
      </c>
      <c r="D34" s="4" t="s">
        <v>99</v>
      </c>
      <c r="E34" s="2">
        <v>1000</v>
      </c>
      <c r="F34" s="1">
        <v>1996</v>
      </c>
      <c r="G34" s="19"/>
      <c r="H34" s="53">
        <v>310</v>
      </c>
    </row>
    <row r="35" spans="1:8" ht="21" x14ac:dyDescent="0.25">
      <c r="A35" s="5" t="s">
        <v>94</v>
      </c>
      <c r="B35" s="121" t="s">
        <v>97</v>
      </c>
      <c r="C35" s="4"/>
      <c r="D35" s="4" t="s">
        <v>143</v>
      </c>
      <c r="E35" s="2"/>
      <c r="F35" s="1">
        <v>2025</v>
      </c>
      <c r="G35" s="19"/>
      <c r="H35" s="53"/>
    </row>
    <row r="36" spans="1:8" ht="21" x14ac:dyDescent="0.25">
      <c r="A36" s="5" t="s">
        <v>95</v>
      </c>
      <c r="B36" s="121" t="s">
        <v>98</v>
      </c>
      <c r="C36" s="4"/>
      <c r="D36" s="4"/>
      <c r="E36" s="2">
        <v>2585</v>
      </c>
      <c r="F36" s="1"/>
      <c r="G36" s="19"/>
      <c r="H36" s="53">
        <v>602</v>
      </c>
    </row>
    <row r="37" spans="1:8" x14ac:dyDescent="0.25">
      <c r="A37" s="5"/>
      <c r="B37" s="48"/>
      <c r="C37" s="4"/>
      <c r="D37" s="4"/>
      <c r="E37" s="2"/>
      <c r="F37" s="1"/>
      <c r="G37" s="19"/>
      <c r="H37" s="53"/>
    </row>
    <row r="38" spans="1:8" x14ac:dyDescent="0.25">
      <c r="A38" s="5"/>
      <c r="B38" s="48"/>
      <c r="C38" s="4"/>
      <c r="D38" s="4"/>
      <c r="E38" s="2"/>
      <c r="F38" s="1"/>
      <c r="G38" s="19"/>
      <c r="H38" s="53"/>
    </row>
  </sheetData>
  <pageMargins left="0.23622047244094491" right="0.23622047244094491" top="0.70866141732283472" bottom="0.35433070866141736" header="0.23622047244094491" footer="0.31496062992125984"/>
  <pageSetup paperSize="9" scale="95" orientation="landscape" r:id="rId1"/>
  <headerFooter>
    <oddHeader>&amp;C&amp;"-,Gras"&amp;16&amp;UListe Hébergement du CROUS de Strasbourg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Heberg</vt:lpstr>
      <vt:lpstr>RU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Lucas BONNET</dc:creator>
  <cp:lastModifiedBy>Mélissa MUNCH</cp:lastModifiedBy>
  <cp:lastPrinted>2018-12-06T14:10:54Z</cp:lastPrinted>
  <dcterms:created xsi:type="dcterms:W3CDTF">2018-12-06T14:04:32Z</dcterms:created>
  <dcterms:modified xsi:type="dcterms:W3CDTF">2025-03-06T08:09:29Z</dcterms:modified>
</cp:coreProperties>
</file>