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chats et MP\CONSULTATIONS EN PREPARATION\AP_CCIRM-2025-MAPA-04 Refection facades NEOMA\3- DCE\"/>
    </mc:Choice>
  </mc:AlternateContent>
  <xr:revisionPtr revIDLastSave="0" documentId="13_ncr:1_{7BF3044A-C7C5-4DAD-919B-86AEC88B16D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ATIMENT E" sheetId="1" r:id="rId1"/>
    <sheet name="Feuil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8" i="1" l="1"/>
  <c r="J97" i="1"/>
  <c r="K22" i="1"/>
  <c r="H88" i="1"/>
  <c r="H83" i="1" s="1"/>
  <c r="H70" i="1"/>
  <c r="H66" i="1" s="1"/>
  <c r="H18" i="1"/>
  <c r="H53" i="1" l="1"/>
  <c r="H49" i="1" s="1"/>
  <c r="H36" i="1"/>
  <c r="H32" i="1" s="1"/>
  <c r="H15" i="1"/>
  <c r="H19" i="1"/>
  <c r="K87" i="1"/>
  <c r="K10" i="1"/>
  <c r="K90" i="1"/>
  <c r="K89" i="1"/>
  <c r="K88" i="1"/>
  <c r="K86" i="1"/>
  <c r="K85" i="1"/>
  <c r="K83" i="1"/>
  <c r="K82" i="1"/>
  <c r="K81" i="1"/>
  <c r="K80" i="1"/>
  <c r="K79" i="1"/>
  <c r="K78" i="1"/>
  <c r="K77" i="1"/>
  <c r="K76" i="1"/>
  <c r="K75" i="1"/>
  <c r="K72" i="1"/>
  <c r="K71" i="1"/>
  <c r="K70" i="1"/>
  <c r="O73" i="1" s="1"/>
  <c r="K69" i="1"/>
  <c r="K68" i="1"/>
  <c r="K66" i="1"/>
  <c r="K65" i="1"/>
  <c r="K64" i="1"/>
  <c r="K63" i="1"/>
  <c r="K62" i="1"/>
  <c r="K61" i="1"/>
  <c r="K60" i="1"/>
  <c r="K59" i="1"/>
  <c r="K58" i="1"/>
  <c r="K55" i="1"/>
  <c r="K54" i="1"/>
  <c r="K53" i="1"/>
  <c r="O56" i="1" s="1"/>
  <c r="K52" i="1"/>
  <c r="K51" i="1"/>
  <c r="K49" i="1"/>
  <c r="K48" i="1"/>
  <c r="K47" i="1"/>
  <c r="K46" i="1"/>
  <c r="K45" i="1"/>
  <c r="K44" i="1"/>
  <c r="K43" i="1"/>
  <c r="K42" i="1"/>
  <c r="K41" i="1"/>
  <c r="K27" i="1"/>
  <c r="K28" i="1"/>
  <c r="K29" i="1"/>
  <c r="K30" i="1"/>
  <c r="K31" i="1"/>
  <c r="K32" i="1"/>
  <c r="K34" i="1"/>
  <c r="K35" i="1"/>
  <c r="K36" i="1"/>
  <c r="O39" i="1" s="1"/>
  <c r="K37" i="1"/>
  <c r="K38" i="1"/>
  <c r="K24" i="1"/>
  <c r="K25" i="1"/>
  <c r="K15" i="1"/>
  <c r="K17" i="1"/>
  <c r="K18" i="1"/>
  <c r="K19" i="1"/>
  <c r="O22" i="1" s="1"/>
  <c r="K20" i="1"/>
  <c r="K21" i="1"/>
  <c r="K13" i="1"/>
  <c r="K26" i="1"/>
  <c r="O91" i="1" l="1"/>
  <c r="M39" i="1"/>
  <c r="Q39" i="1" s="1"/>
  <c r="M73" i="1"/>
  <c r="Q73" i="1" s="1"/>
  <c r="M91" i="1"/>
  <c r="M56" i="1"/>
  <c r="Q56" i="1" s="1"/>
  <c r="K14" i="1"/>
  <c r="M22" i="1" l="1"/>
  <c r="Q22" i="1" s="1"/>
  <c r="Q91" i="1"/>
  <c r="J100" i="1"/>
  <c r="J101" i="1" s="1"/>
  <c r="J102" i="1" s="1"/>
  <c r="J93" i="1"/>
  <c r="J94" i="1" s="1"/>
  <c r="J95" i="1" s="1"/>
  <c r="M11" i="1"/>
  <c r="M93" i="1" s="1"/>
  <c r="M100" i="1" l="1"/>
</calcChain>
</file>

<file path=xl/sharedStrings.xml><?xml version="1.0" encoding="utf-8"?>
<sst xmlns="http://schemas.openxmlformats.org/spreadsheetml/2006/main" count="246" uniqueCount="127">
  <si>
    <t>Affaire:</t>
  </si>
  <si>
    <t>Unités</t>
  </si>
  <si>
    <t>m²</t>
  </si>
  <si>
    <t>TVA 20%</t>
  </si>
  <si>
    <t>TOTAL [HT]</t>
  </si>
  <si>
    <t>P.U.</t>
  </si>
  <si>
    <t>Réf : CCTP</t>
  </si>
  <si>
    <t>TOTAL TTC [€]</t>
  </si>
  <si>
    <t>Quantités
MOA</t>
  </si>
  <si>
    <t>Quantités Enteprise</t>
  </si>
  <si>
    <t>ens</t>
  </si>
  <si>
    <t>DESIGNATION</t>
  </si>
  <si>
    <t>11.4</t>
  </si>
  <si>
    <t>11.1.2</t>
  </si>
  <si>
    <r>
      <t xml:space="preserve">Décomposition du Prix Global Forfaitaire
</t>
    </r>
    <r>
      <rPr>
        <sz val="12"/>
        <rFont val="Calibri"/>
        <family val="2"/>
        <scheme val="minor"/>
      </rPr>
      <t>NEOMA BUSINESS SCHOOL</t>
    </r>
  </si>
  <si>
    <t>BATIMENT E</t>
  </si>
  <si>
    <t>BATIMENT F</t>
  </si>
  <si>
    <t>BATIMENT G</t>
  </si>
  <si>
    <t>BATIMENT H</t>
  </si>
  <si>
    <t>BATIMENT I</t>
  </si>
  <si>
    <t xml:space="preserve">DESCRIPTION DES TRAVAUX </t>
  </si>
  <si>
    <t>11.1.</t>
  </si>
  <si>
    <t>11.1.1.</t>
  </si>
  <si>
    <t>10.1.</t>
  </si>
  <si>
    <t>11.1.3.</t>
  </si>
  <si>
    <t xml:space="preserve">11.1.4. </t>
  </si>
  <si>
    <t>11.1.6.</t>
  </si>
  <si>
    <t>Diagnostic visuel et mécanique selon indications CCTP</t>
  </si>
  <si>
    <t>Nettoyage des zones à traiter selon indications CCTP</t>
  </si>
  <si>
    <t>Application du primaire (si nécessaire) selon indications CCTP</t>
  </si>
  <si>
    <t>Pose des revêtements de finitions selon indications CCTP</t>
  </si>
  <si>
    <t>Pour les façades non fissurées selon indications CCTP</t>
  </si>
  <si>
    <t>Application d'un traitement hydrofuge en option selon indications CCTP</t>
  </si>
  <si>
    <t>Finition et contrôle qualité selon indications CCTP</t>
  </si>
  <si>
    <t>11.1.5.</t>
  </si>
  <si>
    <t>11.1.7.</t>
  </si>
  <si>
    <t>Nettoyage de chantier</t>
  </si>
  <si>
    <t>11.2.1.</t>
  </si>
  <si>
    <t>11.2.2.</t>
  </si>
  <si>
    <t>11.2.3.</t>
  </si>
  <si>
    <t>11.2.</t>
  </si>
  <si>
    <t>11.2.5.</t>
  </si>
  <si>
    <t>11.2.6.</t>
  </si>
  <si>
    <t>11.2.7.</t>
  </si>
  <si>
    <t>11.2.8.</t>
  </si>
  <si>
    <t>11.2.9.</t>
  </si>
  <si>
    <t>Contrôle selon indications du CCTP</t>
  </si>
  <si>
    <t>Reprise ciblées selon indications du CCTP</t>
  </si>
  <si>
    <t>Reprise des zones épaufrées selon indications du CCTP</t>
  </si>
  <si>
    <t>Traitement des armature corrodées selon indications du CCTP</t>
  </si>
  <si>
    <t>Réparation des fissures selon indications du CCTP</t>
  </si>
  <si>
    <t>Nettoyage des façades selon indications du CCTP</t>
  </si>
  <si>
    <t>Décapage des revêtements non adhérents selon indications du CCTP</t>
  </si>
  <si>
    <t>11.2.10.</t>
  </si>
  <si>
    <t>Pose des revêtement de finition</t>
  </si>
  <si>
    <t>11.2.12.</t>
  </si>
  <si>
    <t>11.2.13.</t>
  </si>
  <si>
    <t>11.3.</t>
  </si>
  <si>
    <t>11.3.2.</t>
  </si>
  <si>
    <t>11.3.1.</t>
  </si>
  <si>
    <t>11.2.4.</t>
  </si>
  <si>
    <t>11.2.11.</t>
  </si>
  <si>
    <t>11.3.3.</t>
  </si>
  <si>
    <t>11.3.4.</t>
  </si>
  <si>
    <t>11.3.5.</t>
  </si>
  <si>
    <t>11.3.6.</t>
  </si>
  <si>
    <t>11.3.7.</t>
  </si>
  <si>
    <t>11.3.8.</t>
  </si>
  <si>
    <t>11.3.9.</t>
  </si>
  <si>
    <t>11.3.10.</t>
  </si>
  <si>
    <t>11.3.11.</t>
  </si>
  <si>
    <t>11.3.12.</t>
  </si>
  <si>
    <t>11.3.13.</t>
  </si>
  <si>
    <t>11.4.1.</t>
  </si>
  <si>
    <t>11.4.2.</t>
  </si>
  <si>
    <t>11.4.3.</t>
  </si>
  <si>
    <t>11.4.4.</t>
  </si>
  <si>
    <t>11.4.5.</t>
  </si>
  <si>
    <t>11.4.6.</t>
  </si>
  <si>
    <t>11.4.7.</t>
  </si>
  <si>
    <t>11.4.8.</t>
  </si>
  <si>
    <t>11.4.9.</t>
  </si>
  <si>
    <t>11.4.10.</t>
  </si>
  <si>
    <t>11.4.11.</t>
  </si>
  <si>
    <t>11.4.12.</t>
  </si>
  <si>
    <t>11.4.13.</t>
  </si>
  <si>
    <t>11.5.</t>
  </si>
  <si>
    <t>11.5.1.</t>
  </si>
  <si>
    <t>11.5.2.</t>
  </si>
  <si>
    <t>11.5.3.</t>
  </si>
  <si>
    <t>11.5.4</t>
  </si>
  <si>
    <t>11.5.5.</t>
  </si>
  <si>
    <t>11.5.6.</t>
  </si>
  <si>
    <t>11.5.7.</t>
  </si>
  <si>
    <t>11.5.8.</t>
  </si>
  <si>
    <t>11.5.9.</t>
  </si>
  <si>
    <t>11.5.10.</t>
  </si>
  <si>
    <t>11.5.10.2.</t>
  </si>
  <si>
    <t>11.5.11</t>
  </si>
  <si>
    <t>11.5.12.</t>
  </si>
  <si>
    <t>11.5.13.</t>
  </si>
  <si>
    <t>SOUS TOTAL INSTAL CHANTIER</t>
  </si>
  <si>
    <t>TOTAL HT HORS OTIONS[€]</t>
  </si>
  <si>
    <t>TOTAL HT AVEC OTIONS[€]</t>
  </si>
  <si>
    <t>SOUS TOTAL BATIMENT E HORS OPTION</t>
  </si>
  <si>
    <t>SOUS TOTAL BATIMENT E AVEC OPTION</t>
  </si>
  <si>
    <t>TOTAL OPTION</t>
  </si>
  <si>
    <t>SOUS TOTAL BATIMENT F HORS OPTION</t>
  </si>
  <si>
    <t>SOUS TOTAL BATIMENT G HORS OPTION</t>
  </si>
  <si>
    <t>SOUS TOTAL BATIMENT H HORS OPTION</t>
  </si>
  <si>
    <t>SOUS TOTAL BATIMENT I HORS OPTION</t>
  </si>
  <si>
    <t>SOUS TOTAL BATIMENT I AVEC OPTION</t>
  </si>
  <si>
    <t>SOUS TOTAL BATIMENT H AVEC OPTION</t>
  </si>
  <si>
    <t>SOUS TOTAL BATIMENT G AVEC OPTION</t>
  </si>
  <si>
    <t>SOUS TOTAL BATIMENT F AVEC OPTION</t>
  </si>
  <si>
    <t>Ctrl TOTAL ENSEMBLE HORS OPTION</t>
  </si>
  <si>
    <t>Ctrl TOTAL ENSEMBLE AVEC OPTION</t>
  </si>
  <si>
    <t>Pour les façades fissurées selon indications CCTP</t>
  </si>
  <si>
    <t xml:space="preserve">Pour les façades matrice grains selon indications CCTP </t>
  </si>
  <si>
    <t>Pour les façades béton lisse selon indications CCTP</t>
  </si>
  <si>
    <t>Application du primaire sur les zone endommagées selon indications du CCTP (soit 7% de la surface totale maçonnée)</t>
  </si>
  <si>
    <t>Ravalement de façades des bâtimentS E, F, G, H &amp; I</t>
  </si>
  <si>
    <r>
      <t>Installation de chantier</t>
    </r>
    <r>
      <rPr>
        <sz val="12"/>
        <color rgb="FFFF0000"/>
        <rFont val="Calibri"/>
        <family val="2"/>
        <scheme val="minor"/>
      </rPr>
      <t>*</t>
    </r>
    <r>
      <rPr>
        <sz val="12"/>
        <rFont val="Calibri"/>
        <family val="2"/>
        <scheme val="minor"/>
      </rPr>
      <t xml:space="preserve">
</t>
    </r>
    <r>
      <rPr>
        <sz val="8"/>
        <color indexed="10"/>
        <rFont val="Calibri"/>
        <family val="2"/>
      </rPr>
      <t>* Le titulaire incluera dans son chiffrage le matériel nécessaire à la réalisation des travaux (P.I.R., Echafaudage, Signalisation …)</t>
    </r>
  </si>
  <si>
    <t>Les quantités et métrés sont fournis à titre indicatif. L'entreprise candidate devra s'engager sur un relevé indépendant ou sur l'ouvrage à réaliser dans sa globalité</t>
  </si>
  <si>
    <t>Option de bardage (plus-value)</t>
  </si>
  <si>
    <t>Tranche optionnelle 1
Traitement hydrofuge</t>
  </si>
  <si>
    <t>Tranche optionnelle 2 
Plus-value bardage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</si>
</sst>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color indexed="10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44" fontId="4" fillId="0" borderId="2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1" applyFont="1"/>
    <xf numFmtId="0" fontId="5" fillId="2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textRotation="90" wrapText="1"/>
    </xf>
    <xf numFmtId="44" fontId="0" fillId="0" borderId="0" xfId="0" applyNumberForma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44" fontId="6" fillId="2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164" fontId="5" fillId="2" borderId="3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164" fontId="4" fillId="3" borderId="6" xfId="2" applyNumberFormat="1" applyFont="1" applyFill="1" applyBorder="1" applyAlignment="1">
      <alignment horizontal="center" vertical="center"/>
    </xf>
    <xf numFmtId="44" fontId="4" fillId="3" borderId="6" xfId="2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44" fontId="13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4" fillId="2" borderId="1" xfId="1" applyFont="1" applyFill="1" applyBorder="1" applyAlignment="1">
      <alignment horizontal="left" vertical="center"/>
    </xf>
    <xf numFmtId="0" fontId="4" fillId="2" borderId="21" xfId="1" applyFont="1" applyFill="1" applyBorder="1" applyAlignment="1">
      <alignment horizontal="left" vertical="center"/>
    </xf>
    <xf numFmtId="164" fontId="0" fillId="0" borderId="0" xfId="0" applyNumberFormat="1" applyAlignment="1">
      <alignment vertical="center"/>
    </xf>
    <xf numFmtId="0" fontId="4" fillId="0" borderId="7" xfId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164" fontId="4" fillId="3" borderId="6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/>
    </xf>
    <xf numFmtId="164" fontId="6" fillId="2" borderId="2" xfId="1" applyNumberFormat="1" applyFont="1" applyFill="1" applyBorder="1" applyAlignment="1">
      <alignment horizontal="left" vertical="center"/>
    </xf>
    <xf numFmtId="44" fontId="6" fillId="2" borderId="2" xfId="1" applyNumberFormat="1" applyFont="1" applyFill="1" applyBorder="1" applyAlignment="1">
      <alignment horizontal="left" vertical="center"/>
    </xf>
    <xf numFmtId="0" fontId="4" fillId="2" borderId="22" xfId="1" applyFont="1" applyFill="1" applyBorder="1" applyAlignment="1">
      <alignment horizontal="left" vertical="center"/>
    </xf>
    <xf numFmtId="164" fontId="6" fillId="2" borderId="22" xfId="1" applyNumberFormat="1" applyFont="1" applyFill="1" applyBorder="1" applyAlignment="1">
      <alignment horizontal="left" vertical="center"/>
    </xf>
    <xf numFmtId="44" fontId="6" fillId="2" borderId="22" xfId="1" applyNumberFormat="1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center" vertical="center" wrapText="1"/>
    </xf>
    <xf numFmtId="44" fontId="13" fillId="3" borderId="7" xfId="0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5" fontId="4" fillId="3" borderId="6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left" vertical="center"/>
    </xf>
    <xf numFmtId="165" fontId="4" fillId="2" borderId="22" xfId="1" applyNumberFormat="1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44" fontId="13" fillId="3" borderId="11" xfId="0" applyNumberFormat="1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 indent="1"/>
    </xf>
    <xf numFmtId="0" fontId="4" fillId="0" borderId="0" xfId="1" applyFont="1" applyAlignment="1">
      <alignment horizontal="left" vertical="center" indent="1"/>
    </xf>
    <xf numFmtId="0" fontId="4" fillId="0" borderId="2" xfId="1" applyFont="1" applyBorder="1" applyAlignment="1">
      <alignment horizontal="left" vertical="center" indent="1"/>
    </xf>
    <xf numFmtId="0" fontId="4" fillId="3" borderId="6" xfId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44" fontId="13" fillId="3" borderId="14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44" fontId="13" fillId="3" borderId="10" xfId="0" applyNumberFormat="1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left" vertical="center" indent="1"/>
    </xf>
    <xf numFmtId="0" fontId="14" fillId="2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0" fontId="17" fillId="0" borderId="23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left" vertical="center" wrapText="1" indent="1"/>
    </xf>
    <xf numFmtId="0" fontId="4" fillId="4" borderId="0" xfId="1" applyFont="1" applyFill="1" applyAlignment="1">
      <alignment horizontal="left" vertical="center" indent="1"/>
    </xf>
    <xf numFmtId="0" fontId="4" fillId="4" borderId="2" xfId="1" applyFont="1" applyFill="1" applyBorder="1" applyAlignment="1">
      <alignment horizontal="left" vertical="center" indent="1"/>
    </xf>
    <xf numFmtId="0" fontId="4" fillId="4" borderId="1" xfId="1" applyFont="1" applyFill="1" applyBorder="1" applyAlignment="1">
      <alignment horizontal="center" vertical="center"/>
    </xf>
    <xf numFmtId="165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44" fontId="4" fillId="4" borderId="2" xfId="2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left" vertical="center" inden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15241</xdr:colOff>
      <xdr:row>1</xdr:row>
      <xdr:rowOff>11429</xdr:rowOff>
    </xdr:from>
    <xdr:to>
      <xdr:col>2</xdr:col>
      <xdr:colOff>1007745</xdr:colOff>
      <xdr:row>2</xdr:row>
      <xdr:rowOff>1904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BE30BA16-A825-FF32-9928-BD602FDC8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1" y="106679"/>
          <a:ext cx="1844039" cy="5314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Y410"/>
  <sheetViews>
    <sheetView tabSelected="1" zoomScaleNormal="100" workbookViewId="0">
      <selection activeCell="D97" sqref="D97"/>
    </sheetView>
  </sheetViews>
  <sheetFormatPr baseColWidth="10" defaultRowHeight="14.4" x14ac:dyDescent="0.3"/>
  <cols>
    <col min="1" max="1" width="1.6640625" customWidth="1"/>
    <col min="2" max="2" width="12.33203125" style="6" customWidth="1"/>
    <col min="3" max="5" width="25.44140625" customWidth="1"/>
    <col min="6" max="6" width="16" customWidth="1"/>
    <col min="7" max="7" width="8.6640625" style="6" customWidth="1"/>
    <col min="8" max="9" width="12" style="6" customWidth="1"/>
    <col min="10" max="10" width="12" style="41" customWidth="1"/>
    <col min="11" max="11" width="15.33203125" style="6" customWidth="1"/>
    <col min="14" max="14" width="11.88671875" bestFit="1" customWidth="1"/>
  </cols>
  <sheetData>
    <row r="1" spans="2:25" ht="8.25" customHeight="1" thickBot="1" x14ac:dyDescent="0.35"/>
    <row r="2" spans="2:25" ht="44.25" customHeight="1" thickBot="1" x14ac:dyDescent="0.35">
      <c r="B2" s="80" t="s">
        <v>14</v>
      </c>
      <c r="C2" s="81"/>
      <c r="D2" s="81"/>
      <c r="E2" s="81"/>
      <c r="F2" s="81"/>
      <c r="G2" s="81"/>
      <c r="H2" s="81"/>
      <c r="I2" s="81"/>
      <c r="J2" s="81"/>
      <c r="K2" s="82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2:25" ht="12" customHeight="1" x14ac:dyDescent="0.3">
      <c r="B3" s="34"/>
      <c r="C3" s="1"/>
      <c r="D3" s="1"/>
      <c r="E3" s="93" t="s">
        <v>123</v>
      </c>
      <c r="F3" s="93"/>
      <c r="G3" s="93"/>
      <c r="H3" s="93"/>
      <c r="I3" s="93"/>
      <c r="J3" s="93"/>
      <c r="K3" s="93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2:25" ht="15.6" customHeight="1" x14ac:dyDescent="0.3">
      <c r="B4" s="35" t="s">
        <v>0</v>
      </c>
      <c r="C4" s="8" t="s">
        <v>121</v>
      </c>
      <c r="D4" s="1"/>
      <c r="E4" s="94"/>
      <c r="F4" s="94"/>
      <c r="G4" s="94"/>
      <c r="H4" s="94"/>
      <c r="I4" s="94"/>
      <c r="J4" s="94"/>
      <c r="K4" s="94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2:25" ht="12" customHeight="1" thickBot="1" x14ac:dyDescent="0.35">
      <c r="B5" s="34"/>
      <c r="C5" s="1"/>
      <c r="D5" s="1"/>
      <c r="E5" s="95"/>
      <c r="F5" s="95"/>
      <c r="G5" s="95"/>
      <c r="H5" s="95"/>
      <c r="I5" s="95"/>
      <c r="J5" s="95"/>
      <c r="K5" s="9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2:25" ht="37.5" customHeight="1" thickBot="1" x14ac:dyDescent="0.35">
      <c r="B6" s="10" t="s">
        <v>6</v>
      </c>
      <c r="C6" s="83" t="s">
        <v>11</v>
      </c>
      <c r="D6" s="84"/>
      <c r="E6" s="84"/>
      <c r="F6" s="85"/>
      <c r="G6" s="9" t="s">
        <v>1</v>
      </c>
      <c r="H6" s="10" t="s">
        <v>8</v>
      </c>
      <c r="I6" s="10" t="s">
        <v>9</v>
      </c>
      <c r="J6" s="21" t="s">
        <v>5</v>
      </c>
      <c r="K6" s="10" t="s">
        <v>4</v>
      </c>
      <c r="L6" s="7"/>
      <c r="M6" s="19"/>
      <c r="N6" s="20"/>
      <c r="O6" s="20"/>
      <c r="P6" s="20"/>
      <c r="Q6" s="20"/>
      <c r="R6" s="7"/>
      <c r="S6" s="7"/>
      <c r="T6" s="7"/>
      <c r="U6" s="7"/>
      <c r="V6" s="7"/>
      <c r="W6" s="7"/>
      <c r="X6" s="7"/>
      <c r="Y6" s="7"/>
    </row>
    <row r="7" spans="2:25" ht="9.9" customHeight="1" thickBot="1" x14ac:dyDescent="0.35">
      <c r="B7" s="36"/>
      <c r="C7" s="86"/>
      <c r="D7" s="87"/>
      <c r="E7" s="87"/>
      <c r="F7" s="88"/>
      <c r="G7" s="36"/>
      <c r="H7" s="42"/>
      <c r="I7" s="42"/>
      <c r="J7" s="43"/>
      <c r="K7" s="42"/>
      <c r="L7" s="7"/>
      <c r="M7" s="20"/>
      <c r="N7" s="20"/>
      <c r="O7" s="20"/>
      <c r="P7" s="20"/>
      <c r="Q7" s="20"/>
      <c r="R7" s="7"/>
      <c r="S7" s="7"/>
      <c r="T7" s="7"/>
      <c r="U7" s="7"/>
      <c r="V7" s="7"/>
      <c r="W7" s="7"/>
      <c r="X7" s="7"/>
      <c r="Y7" s="7"/>
    </row>
    <row r="8" spans="2:25" s="6" customFormat="1" ht="30" customHeight="1" x14ac:dyDescent="0.3">
      <c r="B8" s="53">
        <v>10</v>
      </c>
      <c r="C8" s="77" t="s">
        <v>20</v>
      </c>
      <c r="D8" s="78"/>
      <c r="E8" s="78"/>
      <c r="F8" s="79"/>
      <c r="G8" s="16"/>
      <c r="H8" s="17"/>
      <c r="I8" s="17"/>
      <c r="J8" s="22"/>
      <c r="K8" s="18"/>
      <c r="L8" s="7"/>
      <c r="M8" s="20"/>
      <c r="N8" s="20"/>
      <c r="O8" s="20"/>
      <c r="P8" s="20"/>
      <c r="Q8" s="20"/>
      <c r="R8" s="7"/>
      <c r="S8" s="7"/>
      <c r="T8" s="7"/>
      <c r="U8" s="7"/>
      <c r="V8" s="7"/>
      <c r="W8" s="7"/>
      <c r="X8" s="7"/>
      <c r="Y8" s="7"/>
    </row>
    <row r="9" spans="2:25" ht="15.75" customHeight="1" x14ac:dyDescent="0.3">
      <c r="B9" s="3"/>
      <c r="C9" s="90"/>
      <c r="D9" s="91"/>
      <c r="E9" s="91"/>
      <c r="F9" s="92"/>
      <c r="G9" s="3"/>
      <c r="H9" s="4"/>
      <c r="I9" s="4"/>
      <c r="J9" s="24"/>
      <c r="K9" s="4"/>
      <c r="L9" s="7"/>
      <c r="M9" s="20"/>
      <c r="N9" s="20"/>
      <c r="O9" s="20"/>
      <c r="P9" s="20"/>
      <c r="Q9" s="20"/>
      <c r="R9" s="7"/>
      <c r="S9" s="7"/>
      <c r="T9" s="7"/>
      <c r="U9" s="7"/>
      <c r="V9" s="7"/>
      <c r="W9" s="7"/>
      <c r="X9" s="7"/>
      <c r="Y9" s="7"/>
    </row>
    <row r="10" spans="2:25" ht="30" customHeight="1" thickBot="1" x14ac:dyDescent="0.35">
      <c r="B10" s="2" t="s">
        <v>23</v>
      </c>
      <c r="C10" s="63" t="s">
        <v>122</v>
      </c>
      <c r="D10" s="64"/>
      <c r="E10" s="64"/>
      <c r="F10" s="65"/>
      <c r="G10" s="3" t="s">
        <v>10</v>
      </c>
      <c r="H10" s="54">
        <v>1</v>
      </c>
      <c r="I10" s="4"/>
      <c r="J10" s="23"/>
      <c r="K10" s="5">
        <f>I10*J10</f>
        <v>0</v>
      </c>
      <c r="L10" s="7"/>
      <c r="M10" s="20"/>
      <c r="N10" s="20"/>
      <c r="O10" s="20"/>
      <c r="P10" s="20"/>
      <c r="Q10" s="20"/>
      <c r="R10" s="7"/>
      <c r="S10" s="7"/>
      <c r="T10" s="7"/>
      <c r="U10" s="7"/>
      <c r="V10" s="7"/>
      <c r="W10" s="7"/>
      <c r="X10" s="7"/>
      <c r="Y10" s="7"/>
    </row>
    <row r="11" spans="2:25" ht="30" customHeight="1" thickBot="1" x14ac:dyDescent="0.35">
      <c r="B11" s="37"/>
      <c r="C11" s="89"/>
      <c r="D11" s="89"/>
      <c r="E11" s="89"/>
      <c r="F11" s="89"/>
      <c r="G11" s="26"/>
      <c r="H11" s="55"/>
      <c r="I11" s="26"/>
      <c r="J11" s="44"/>
      <c r="K11" s="26"/>
      <c r="L11" s="33" t="s">
        <v>101</v>
      </c>
      <c r="M11" s="30">
        <f>+SUM(K10)</f>
        <v>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2:25" s="11" customFormat="1" ht="30" customHeight="1" x14ac:dyDescent="0.3">
      <c r="B12" s="15" t="s">
        <v>21</v>
      </c>
      <c r="C12" s="77" t="s">
        <v>15</v>
      </c>
      <c r="D12" s="78"/>
      <c r="E12" s="78"/>
      <c r="F12" s="79"/>
      <c r="G12" s="39"/>
      <c r="H12" s="56"/>
      <c r="I12" s="45"/>
      <c r="J12" s="46"/>
      <c r="K12" s="4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2:25" ht="30" customHeight="1" x14ac:dyDescent="0.3">
      <c r="B13" s="2" t="s">
        <v>22</v>
      </c>
      <c r="C13" s="76" t="s">
        <v>27</v>
      </c>
      <c r="D13" s="64"/>
      <c r="E13" s="64"/>
      <c r="F13" s="65"/>
      <c r="G13" s="3" t="s">
        <v>10</v>
      </c>
      <c r="H13" s="54">
        <v>1</v>
      </c>
      <c r="I13" s="4"/>
      <c r="J13" s="24"/>
      <c r="K13" s="5">
        <f>I13*J13</f>
        <v>0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2:25" ht="33.75" customHeight="1" x14ac:dyDescent="0.3">
      <c r="B14" s="2" t="s">
        <v>13</v>
      </c>
      <c r="C14" s="63" t="s">
        <v>28</v>
      </c>
      <c r="D14" s="64"/>
      <c r="E14" s="64"/>
      <c r="F14" s="65"/>
      <c r="G14" s="3" t="s">
        <v>2</v>
      </c>
      <c r="H14" s="54">
        <v>315</v>
      </c>
      <c r="I14" s="4"/>
      <c r="J14" s="24"/>
      <c r="K14" s="5">
        <f>I14*J14</f>
        <v>0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2:25" ht="33.75" customHeight="1" x14ac:dyDescent="0.3">
      <c r="B15" s="2" t="s">
        <v>24</v>
      </c>
      <c r="C15" s="63" t="s">
        <v>29</v>
      </c>
      <c r="D15" s="64"/>
      <c r="E15" s="64"/>
      <c r="F15" s="65"/>
      <c r="G15" s="3" t="s">
        <v>2</v>
      </c>
      <c r="H15" s="54">
        <f>H18</f>
        <v>82.57</v>
      </c>
      <c r="I15" s="4"/>
      <c r="J15" s="24"/>
      <c r="K15" s="5">
        <f t="shared" ref="K15:K22" si="0">I15*J15</f>
        <v>0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2:25" ht="30" customHeight="1" x14ac:dyDescent="0.3">
      <c r="B16" s="2" t="s">
        <v>25</v>
      </c>
      <c r="C16" s="76" t="s">
        <v>30</v>
      </c>
      <c r="D16" s="64"/>
      <c r="E16" s="64"/>
      <c r="F16" s="65"/>
      <c r="G16" s="39"/>
      <c r="H16" s="56"/>
      <c r="I16" s="45"/>
      <c r="J16" s="46"/>
      <c r="K16" s="4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2:25" ht="30" customHeight="1" x14ac:dyDescent="0.3">
      <c r="B17" s="2"/>
      <c r="C17" s="63" t="s">
        <v>31</v>
      </c>
      <c r="D17" s="64"/>
      <c r="E17" s="64"/>
      <c r="F17" s="65"/>
      <c r="G17" s="3" t="s">
        <v>2</v>
      </c>
      <c r="H17" s="54">
        <v>91</v>
      </c>
      <c r="I17" s="4"/>
      <c r="J17" s="24"/>
      <c r="K17" s="5">
        <f t="shared" si="0"/>
        <v>0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2:25" ht="30" customHeight="1" x14ac:dyDescent="0.3">
      <c r="B18" s="2"/>
      <c r="C18" s="63" t="s">
        <v>117</v>
      </c>
      <c r="D18" s="64"/>
      <c r="E18" s="64"/>
      <c r="F18" s="65"/>
      <c r="G18" s="3" t="s">
        <v>2</v>
      </c>
      <c r="H18" s="54">
        <f>((8.4*2)+(2.8*2))+30+30.17</f>
        <v>82.57</v>
      </c>
      <c r="I18" s="4"/>
      <c r="J18" s="24"/>
      <c r="K18" s="5">
        <f t="shared" si="0"/>
        <v>0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2:25" ht="30" customHeight="1" x14ac:dyDescent="0.3">
      <c r="B19" s="96" t="s">
        <v>34</v>
      </c>
      <c r="C19" s="105" t="s">
        <v>32</v>
      </c>
      <c r="D19" s="98"/>
      <c r="E19" s="98"/>
      <c r="F19" s="99"/>
      <c r="G19" s="100" t="s">
        <v>2</v>
      </c>
      <c r="H19" s="101">
        <f>SUM(H17:H18)</f>
        <v>173.57</v>
      </c>
      <c r="I19" s="102"/>
      <c r="J19" s="103"/>
      <c r="K19" s="104">
        <f t="shared" si="0"/>
        <v>0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2:25" ht="30" customHeight="1" x14ac:dyDescent="0.3">
      <c r="B20" s="2" t="s">
        <v>26</v>
      </c>
      <c r="C20" s="63" t="s">
        <v>33</v>
      </c>
      <c r="D20" s="64"/>
      <c r="E20" s="64"/>
      <c r="F20" s="65"/>
      <c r="G20" s="3" t="s">
        <v>10</v>
      </c>
      <c r="H20" s="54">
        <v>1</v>
      </c>
      <c r="I20" s="4"/>
      <c r="J20" s="24"/>
      <c r="K20" s="5">
        <f t="shared" si="0"/>
        <v>0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2:25" ht="30" customHeight="1" thickBot="1" x14ac:dyDescent="0.35">
      <c r="B21" s="2" t="s">
        <v>35</v>
      </c>
      <c r="C21" s="63" t="s">
        <v>36</v>
      </c>
      <c r="D21" s="64"/>
      <c r="E21" s="64"/>
      <c r="F21" s="65"/>
      <c r="G21" s="3" t="s">
        <v>10</v>
      </c>
      <c r="H21" s="54">
        <v>1</v>
      </c>
      <c r="I21" s="4"/>
      <c r="J21" s="24"/>
      <c r="K21" s="5">
        <f t="shared" si="0"/>
        <v>0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2:25" ht="30" customHeight="1" thickBot="1" x14ac:dyDescent="0.35">
      <c r="B22" s="25"/>
      <c r="C22" s="66"/>
      <c r="D22" s="66"/>
      <c r="E22" s="66"/>
      <c r="F22" s="66"/>
      <c r="G22" s="26"/>
      <c r="H22" s="55"/>
      <c r="I22" s="26"/>
      <c r="J22" s="27"/>
      <c r="K22" s="28">
        <f t="shared" si="0"/>
        <v>0</v>
      </c>
      <c r="L22" s="29" t="s">
        <v>104</v>
      </c>
      <c r="M22" s="30">
        <f>+SUM(K13:K18,K20:K21)</f>
        <v>0</v>
      </c>
      <c r="N22" s="31" t="s">
        <v>106</v>
      </c>
      <c r="O22" s="30">
        <f>+SUM(K19)</f>
        <v>0</v>
      </c>
      <c r="P22" s="32" t="s">
        <v>105</v>
      </c>
      <c r="Q22" s="30">
        <f>M22+O22</f>
        <v>0</v>
      </c>
      <c r="R22" s="7"/>
      <c r="S22" s="7"/>
      <c r="T22" s="7"/>
      <c r="U22" s="7"/>
      <c r="V22" s="7"/>
      <c r="W22" s="7"/>
      <c r="X22" s="7"/>
      <c r="Y22" s="7"/>
    </row>
    <row r="23" spans="2:25" s="11" customFormat="1" ht="30" customHeight="1" x14ac:dyDescent="0.3">
      <c r="B23" s="53" t="s">
        <v>40</v>
      </c>
      <c r="C23" s="77" t="s">
        <v>16</v>
      </c>
      <c r="D23" s="78"/>
      <c r="E23" s="78"/>
      <c r="F23" s="79"/>
      <c r="G23" s="40"/>
      <c r="H23" s="57"/>
      <c r="I23" s="48"/>
      <c r="J23" s="49"/>
      <c r="K23" s="50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2:25" ht="30" customHeight="1" x14ac:dyDescent="0.3">
      <c r="B24" s="2" t="s">
        <v>37</v>
      </c>
      <c r="C24" s="76" t="s">
        <v>27</v>
      </c>
      <c r="D24" s="64"/>
      <c r="E24" s="64"/>
      <c r="F24" s="65"/>
      <c r="G24" s="3" t="s">
        <v>10</v>
      </c>
      <c r="H24" s="54">
        <v>1</v>
      </c>
      <c r="I24" s="4"/>
      <c r="J24" s="24"/>
      <c r="K24" s="5">
        <f t="shared" ref="K24:K36" si="1">I24*J24</f>
        <v>0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2:25" ht="30" customHeight="1" x14ac:dyDescent="0.3">
      <c r="B25" s="2" t="s">
        <v>38</v>
      </c>
      <c r="C25" s="63" t="s">
        <v>52</v>
      </c>
      <c r="D25" s="64"/>
      <c r="E25" s="64"/>
      <c r="F25" s="65"/>
      <c r="G25" s="3" t="s">
        <v>10</v>
      </c>
      <c r="H25" s="54">
        <v>1</v>
      </c>
      <c r="I25" s="4"/>
      <c r="J25" s="24"/>
      <c r="K25" s="5">
        <f t="shared" si="1"/>
        <v>0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2:25" ht="30" customHeight="1" x14ac:dyDescent="0.3">
      <c r="B26" s="2" t="s">
        <v>39</v>
      </c>
      <c r="C26" s="63" t="s">
        <v>51</v>
      </c>
      <c r="D26" s="64"/>
      <c r="E26" s="64"/>
      <c r="F26" s="65"/>
      <c r="G26" s="3" t="s">
        <v>2</v>
      </c>
      <c r="H26" s="54">
        <v>739</v>
      </c>
      <c r="I26" s="4"/>
      <c r="J26" s="24"/>
      <c r="K26" s="5">
        <f>I26*J26</f>
        <v>0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2:25" ht="30" customHeight="1" x14ac:dyDescent="0.3">
      <c r="B27" s="2" t="s">
        <v>60</v>
      </c>
      <c r="C27" s="76" t="s">
        <v>50</v>
      </c>
      <c r="D27" s="64"/>
      <c r="E27" s="64"/>
      <c r="F27" s="65"/>
      <c r="G27" s="3" t="s">
        <v>10</v>
      </c>
      <c r="H27" s="54">
        <v>1</v>
      </c>
      <c r="I27" s="4"/>
      <c r="J27" s="24"/>
      <c r="K27" s="5">
        <f t="shared" si="1"/>
        <v>0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2:25" ht="30" customHeight="1" x14ac:dyDescent="0.3">
      <c r="B28" s="2" t="s">
        <v>41</v>
      </c>
      <c r="C28" s="63" t="s">
        <v>49</v>
      </c>
      <c r="D28" s="64"/>
      <c r="E28" s="64"/>
      <c r="F28" s="65"/>
      <c r="G28" s="3" t="s">
        <v>10</v>
      </c>
      <c r="H28" s="54">
        <v>1</v>
      </c>
      <c r="I28" s="4"/>
      <c r="J28" s="24"/>
      <c r="K28" s="5">
        <f t="shared" si="1"/>
        <v>0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2:25" ht="30" customHeight="1" x14ac:dyDescent="0.3">
      <c r="B29" s="2" t="s">
        <v>42</v>
      </c>
      <c r="C29" s="63" t="s">
        <v>48</v>
      </c>
      <c r="D29" s="64"/>
      <c r="E29" s="64"/>
      <c r="F29" s="65"/>
      <c r="G29" s="3" t="s">
        <v>10</v>
      </c>
      <c r="H29" s="54">
        <v>1</v>
      </c>
      <c r="I29" s="4"/>
      <c r="J29" s="24"/>
      <c r="K29" s="5">
        <f t="shared" si="1"/>
        <v>0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2:25" ht="30" customHeight="1" x14ac:dyDescent="0.3">
      <c r="B30" s="2" t="s">
        <v>43</v>
      </c>
      <c r="C30" s="63" t="s">
        <v>47</v>
      </c>
      <c r="D30" s="64"/>
      <c r="E30" s="64"/>
      <c r="F30" s="65"/>
      <c r="G30" s="3" t="s">
        <v>10</v>
      </c>
      <c r="H30" s="54">
        <v>1</v>
      </c>
      <c r="I30" s="4"/>
      <c r="J30" s="24"/>
      <c r="K30" s="5">
        <f t="shared" si="1"/>
        <v>0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2:25" ht="30" customHeight="1" x14ac:dyDescent="0.3">
      <c r="B31" s="2" t="s">
        <v>44</v>
      </c>
      <c r="C31" s="76" t="s">
        <v>46</v>
      </c>
      <c r="D31" s="64"/>
      <c r="E31" s="64"/>
      <c r="F31" s="65"/>
      <c r="G31" s="3" t="s">
        <v>10</v>
      </c>
      <c r="H31" s="54">
        <v>1</v>
      </c>
      <c r="I31" s="4"/>
      <c r="J31" s="24"/>
      <c r="K31" s="5">
        <f t="shared" si="1"/>
        <v>0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2:25" ht="30" customHeight="1" x14ac:dyDescent="0.3">
      <c r="B32" s="2" t="s">
        <v>45</v>
      </c>
      <c r="C32" s="63" t="s">
        <v>120</v>
      </c>
      <c r="D32" s="64"/>
      <c r="E32" s="64"/>
      <c r="F32" s="65"/>
      <c r="G32" s="3" t="s">
        <v>2</v>
      </c>
      <c r="H32" s="54">
        <f>H36*7%</f>
        <v>40.53</v>
      </c>
      <c r="I32" s="4"/>
      <c r="J32" s="24"/>
      <c r="K32" s="5">
        <f t="shared" si="1"/>
        <v>0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2:25" ht="30" customHeight="1" x14ac:dyDescent="0.3">
      <c r="B33" s="2" t="s">
        <v>53</v>
      </c>
      <c r="C33" s="63" t="s">
        <v>54</v>
      </c>
      <c r="D33" s="64"/>
      <c r="E33" s="64"/>
      <c r="F33" s="65"/>
      <c r="G33" s="39"/>
      <c r="H33" s="56"/>
      <c r="I33" s="45"/>
      <c r="J33" s="46"/>
      <c r="K33" s="4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2:25" ht="30" customHeight="1" x14ac:dyDescent="0.3">
      <c r="B34" s="2"/>
      <c r="C34" s="63" t="s">
        <v>118</v>
      </c>
      <c r="D34" s="64"/>
      <c r="E34" s="64"/>
      <c r="F34" s="65"/>
      <c r="G34" s="3" t="s">
        <v>2</v>
      </c>
      <c r="H34" s="54">
        <v>546</v>
      </c>
      <c r="I34" s="4"/>
      <c r="J34" s="24"/>
      <c r="K34" s="5">
        <f t="shared" si="1"/>
        <v>0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2:25" ht="30" customHeight="1" x14ac:dyDescent="0.3">
      <c r="B35" s="2"/>
      <c r="C35" s="63" t="s">
        <v>119</v>
      </c>
      <c r="D35" s="64"/>
      <c r="E35" s="64"/>
      <c r="F35" s="65"/>
      <c r="G35" s="3" t="s">
        <v>2</v>
      </c>
      <c r="H35" s="54">
        <v>33</v>
      </c>
      <c r="I35" s="4"/>
      <c r="J35" s="24"/>
      <c r="K35" s="5">
        <f t="shared" si="1"/>
        <v>0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2:25" ht="30" customHeight="1" x14ac:dyDescent="0.3">
      <c r="B36" s="96" t="s">
        <v>61</v>
      </c>
      <c r="C36" s="105" t="s">
        <v>32</v>
      </c>
      <c r="D36" s="98"/>
      <c r="E36" s="98"/>
      <c r="F36" s="99"/>
      <c r="G36" s="100" t="s">
        <v>2</v>
      </c>
      <c r="H36" s="101">
        <f>SUM(H34:H35)</f>
        <v>579</v>
      </c>
      <c r="I36" s="102"/>
      <c r="J36" s="103"/>
      <c r="K36" s="104">
        <f t="shared" si="1"/>
        <v>0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2:25" ht="30" customHeight="1" x14ac:dyDescent="0.3">
      <c r="B37" s="2" t="s">
        <v>55</v>
      </c>
      <c r="C37" s="63" t="s">
        <v>33</v>
      </c>
      <c r="D37" s="64"/>
      <c r="E37" s="64"/>
      <c r="F37" s="65"/>
      <c r="G37" s="3" t="s">
        <v>10</v>
      </c>
      <c r="H37" s="54">
        <v>1</v>
      </c>
      <c r="I37" s="4"/>
      <c r="J37" s="24"/>
      <c r="K37" s="5">
        <f>I37*J37</f>
        <v>0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2:25" ht="30" customHeight="1" thickBot="1" x14ac:dyDescent="0.35">
      <c r="B38" s="2" t="s">
        <v>56</v>
      </c>
      <c r="C38" s="63" t="s">
        <v>36</v>
      </c>
      <c r="D38" s="64"/>
      <c r="E38" s="64"/>
      <c r="F38" s="65"/>
      <c r="G38" s="3" t="s">
        <v>10</v>
      </c>
      <c r="H38" s="54">
        <v>1</v>
      </c>
      <c r="I38" s="4"/>
      <c r="J38" s="24"/>
      <c r="K38" s="5">
        <f>I38*J38</f>
        <v>0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2:25" ht="30" customHeight="1" thickBot="1" x14ac:dyDescent="0.35">
      <c r="B39" s="25"/>
      <c r="C39" s="66"/>
      <c r="D39" s="66"/>
      <c r="E39" s="66"/>
      <c r="F39" s="66"/>
      <c r="G39" s="26"/>
      <c r="H39" s="55"/>
      <c r="I39" s="26"/>
      <c r="J39" s="27"/>
      <c r="K39" s="28"/>
      <c r="L39" s="29" t="s">
        <v>107</v>
      </c>
      <c r="M39" s="30">
        <f>+SUM(K24:K35,K37:K38)</f>
        <v>0</v>
      </c>
      <c r="N39" s="31" t="s">
        <v>106</v>
      </c>
      <c r="O39" s="30">
        <f>+SUM(K36)</f>
        <v>0</v>
      </c>
      <c r="P39" s="32" t="s">
        <v>114</v>
      </c>
      <c r="Q39" s="30">
        <f>M39+O39</f>
        <v>0</v>
      </c>
      <c r="R39" s="7"/>
      <c r="S39" s="7"/>
      <c r="T39" s="7"/>
      <c r="U39" s="7"/>
      <c r="V39" s="7"/>
      <c r="W39" s="7"/>
      <c r="X39" s="7"/>
      <c r="Y39" s="7"/>
    </row>
    <row r="40" spans="2:25" ht="30" customHeight="1" x14ac:dyDescent="0.3">
      <c r="B40" s="53" t="s">
        <v>57</v>
      </c>
      <c r="C40" s="77" t="s">
        <v>17</v>
      </c>
      <c r="D40" s="78"/>
      <c r="E40" s="78"/>
      <c r="F40" s="79"/>
      <c r="G40" s="40"/>
      <c r="H40" s="57"/>
      <c r="I40" s="48"/>
      <c r="J40" s="49"/>
      <c r="K40" s="50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2:25" ht="30" customHeight="1" x14ac:dyDescent="0.3">
      <c r="B41" s="2" t="s">
        <v>59</v>
      </c>
      <c r="C41" s="76" t="s">
        <v>27</v>
      </c>
      <c r="D41" s="64"/>
      <c r="E41" s="64"/>
      <c r="F41" s="65"/>
      <c r="G41" s="3" t="s">
        <v>10</v>
      </c>
      <c r="H41" s="54">
        <v>1</v>
      </c>
      <c r="I41" s="4"/>
      <c r="J41" s="24"/>
      <c r="K41" s="5">
        <f t="shared" ref="K41:K42" si="2">I41*J41</f>
        <v>0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2:25" ht="30" customHeight="1" x14ac:dyDescent="0.3">
      <c r="B42" s="2" t="s">
        <v>58</v>
      </c>
      <c r="C42" s="63" t="s">
        <v>52</v>
      </c>
      <c r="D42" s="64"/>
      <c r="E42" s="64"/>
      <c r="F42" s="65"/>
      <c r="G42" s="3" t="s">
        <v>10</v>
      </c>
      <c r="H42" s="54">
        <v>1</v>
      </c>
      <c r="I42" s="4"/>
      <c r="J42" s="24"/>
      <c r="K42" s="5">
        <f t="shared" si="2"/>
        <v>0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2:25" ht="30" customHeight="1" x14ac:dyDescent="0.3">
      <c r="B43" s="2" t="s">
        <v>62</v>
      </c>
      <c r="C43" s="63" t="s">
        <v>51</v>
      </c>
      <c r="D43" s="64"/>
      <c r="E43" s="64"/>
      <c r="F43" s="65"/>
      <c r="G43" s="3" t="s">
        <v>2</v>
      </c>
      <c r="H43" s="54">
        <v>2553</v>
      </c>
      <c r="I43" s="4"/>
      <c r="J43" s="24"/>
      <c r="K43" s="5">
        <f>I43*J43</f>
        <v>0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2:25" ht="30" customHeight="1" x14ac:dyDescent="0.3">
      <c r="B44" s="2" t="s">
        <v>63</v>
      </c>
      <c r="C44" s="76" t="s">
        <v>50</v>
      </c>
      <c r="D44" s="64"/>
      <c r="E44" s="64"/>
      <c r="F44" s="65"/>
      <c r="G44" s="3" t="s">
        <v>10</v>
      </c>
      <c r="H44" s="54">
        <v>1</v>
      </c>
      <c r="I44" s="4"/>
      <c r="J44" s="24"/>
      <c r="K44" s="5">
        <f t="shared" ref="K44:K55" si="3">I44*J44</f>
        <v>0</v>
      </c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2:25" ht="30" customHeight="1" x14ac:dyDescent="0.3">
      <c r="B45" s="2" t="s">
        <v>64</v>
      </c>
      <c r="C45" s="63" t="s">
        <v>49</v>
      </c>
      <c r="D45" s="64"/>
      <c r="E45" s="64"/>
      <c r="F45" s="65"/>
      <c r="G45" s="3" t="s">
        <v>10</v>
      </c>
      <c r="H45" s="54">
        <v>1</v>
      </c>
      <c r="I45" s="4"/>
      <c r="J45" s="24"/>
      <c r="K45" s="5">
        <f t="shared" si="3"/>
        <v>0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2:25" ht="30" customHeight="1" x14ac:dyDescent="0.3">
      <c r="B46" s="2" t="s">
        <v>65</v>
      </c>
      <c r="C46" s="63" t="s">
        <v>48</v>
      </c>
      <c r="D46" s="64"/>
      <c r="E46" s="64"/>
      <c r="F46" s="65"/>
      <c r="G46" s="3" t="s">
        <v>10</v>
      </c>
      <c r="H46" s="54">
        <v>1</v>
      </c>
      <c r="I46" s="4"/>
      <c r="J46" s="24"/>
      <c r="K46" s="5">
        <f t="shared" si="3"/>
        <v>0</v>
      </c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2:25" ht="30" customHeight="1" x14ac:dyDescent="0.3">
      <c r="B47" s="2" t="s">
        <v>66</v>
      </c>
      <c r="C47" s="63" t="s">
        <v>47</v>
      </c>
      <c r="D47" s="64"/>
      <c r="E47" s="64"/>
      <c r="F47" s="65"/>
      <c r="G47" s="3" t="s">
        <v>10</v>
      </c>
      <c r="H47" s="54">
        <v>1</v>
      </c>
      <c r="I47" s="4"/>
      <c r="J47" s="24"/>
      <c r="K47" s="5">
        <f t="shared" si="3"/>
        <v>0</v>
      </c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2:25" ht="30" customHeight="1" x14ac:dyDescent="0.3">
      <c r="B48" s="2" t="s">
        <v>67</v>
      </c>
      <c r="C48" s="76" t="s">
        <v>46</v>
      </c>
      <c r="D48" s="64"/>
      <c r="E48" s="64"/>
      <c r="F48" s="65"/>
      <c r="G48" s="3" t="s">
        <v>10</v>
      </c>
      <c r="H48" s="54">
        <v>1</v>
      </c>
      <c r="I48" s="4"/>
      <c r="J48" s="24"/>
      <c r="K48" s="5">
        <f t="shared" si="3"/>
        <v>0</v>
      </c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2:25" s="11" customFormat="1" ht="30" customHeight="1" x14ac:dyDescent="0.3">
      <c r="B49" s="2" t="s">
        <v>68</v>
      </c>
      <c r="C49" s="63" t="s">
        <v>120</v>
      </c>
      <c r="D49" s="64"/>
      <c r="E49" s="64"/>
      <c r="F49" s="65"/>
      <c r="G49" s="3" t="s">
        <v>2</v>
      </c>
      <c r="H49" s="54">
        <f>H53*7%</f>
        <v>113.4</v>
      </c>
      <c r="I49" s="4"/>
      <c r="J49" s="24"/>
      <c r="K49" s="5">
        <f t="shared" si="3"/>
        <v>0</v>
      </c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2:25" ht="30" customHeight="1" x14ac:dyDescent="0.3">
      <c r="B50" s="2" t="s">
        <v>69</v>
      </c>
      <c r="C50" s="63" t="s">
        <v>54</v>
      </c>
      <c r="D50" s="64"/>
      <c r="E50" s="64"/>
      <c r="F50" s="65"/>
      <c r="G50" s="39"/>
      <c r="H50" s="56"/>
      <c r="I50" s="45"/>
      <c r="J50" s="46"/>
      <c r="K50" s="4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2:25" ht="30" customHeight="1" x14ac:dyDescent="0.3">
      <c r="B51" s="2"/>
      <c r="C51" s="63" t="s">
        <v>118</v>
      </c>
      <c r="D51" s="64"/>
      <c r="E51" s="64"/>
      <c r="F51" s="65"/>
      <c r="G51" s="3" t="s">
        <v>2</v>
      </c>
      <c r="H51" s="54">
        <v>1205</v>
      </c>
      <c r="I51" s="4"/>
      <c r="J51" s="24"/>
      <c r="K51" s="5">
        <f t="shared" si="3"/>
        <v>0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2:25" ht="30" customHeight="1" x14ac:dyDescent="0.3">
      <c r="B52" s="2"/>
      <c r="C52" s="63" t="s">
        <v>119</v>
      </c>
      <c r="D52" s="64"/>
      <c r="E52" s="64"/>
      <c r="F52" s="65"/>
      <c r="G52" s="3" t="s">
        <v>2</v>
      </c>
      <c r="H52" s="54">
        <v>415</v>
      </c>
      <c r="I52" s="4"/>
      <c r="J52" s="24"/>
      <c r="K52" s="5">
        <f t="shared" si="3"/>
        <v>0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2:25" ht="30" customHeight="1" x14ac:dyDescent="0.3">
      <c r="B53" s="96" t="s">
        <v>70</v>
      </c>
      <c r="C53" s="105" t="s">
        <v>32</v>
      </c>
      <c r="D53" s="98"/>
      <c r="E53" s="98"/>
      <c r="F53" s="99"/>
      <c r="G53" s="100" t="s">
        <v>2</v>
      </c>
      <c r="H53" s="101">
        <f>SUM(H51:H52)</f>
        <v>1620</v>
      </c>
      <c r="I53" s="102"/>
      <c r="J53" s="103"/>
      <c r="K53" s="104">
        <f t="shared" si="3"/>
        <v>0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2:25" ht="30" customHeight="1" x14ac:dyDescent="0.3">
      <c r="B54" s="2" t="s">
        <v>71</v>
      </c>
      <c r="C54" s="63" t="s">
        <v>33</v>
      </c>
      <c r="D54" s="64"/>
      <c r="E54" s="64"/>
      <c r="F54" s="65"/>
      <c r="G54" s="3" t="s">
        <v>10</v>
      </c>
      <c r="H54" s="54">
        <v>1</v>
      </c>
      <c r="I54" s="4"/>
      <c r="J54" s="24"/>
      <c r="K54" s="5">
        <f t="shared" si="3"/>
        <v>0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2:25" ht="30" customHeight="1" thickBot="1" x14ac:dyDescent="0.35">
      <c r="B55" s="2" t="s">
        <v>72</v>
      </c>
      <c r="C55" s="63" t="s">
        <v>36</v>
      </c>
      <c r="D55" s="64"/>
      <c r="E55" s="64"/>
      <c r="F55" s="65"/>
      <c r="G55" s="3" t="s">
        <v>10</v>
      </c>
      <c r="H55" s="54">
        <v>1</v>
      </c>
      <c r="I55" s="4"/>
      <c r="J55" s="24"/>
      <c r="K55" s="5">
        <f t="shared" si="3"/>
        <v>0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2:25" ht="30" customHeight="1" thickBot="1" x14ac:dyDescent="0.35">
      <c r="B56" s="25"/>
      <c r="C56" s="66"/>
      <c r="D56" s="66"/>
      <c r="E56" s="66"/>
      <c r="F56" s="66"/>
      <c r="G56" s="26"/>
      <c r="H56" s="55"/>
      <c r="I56" s="26"/>
      <c r="J56" s="27"/>
      <c r="K56" s="28"/>
      <c r="L56" s="29" t="s">
        <v>108</v>
      </c>
      <c r="M56" s="30">
        <f>+SUM(K41:K52,K54:K55)</f>
        <v>0</v>
      </c>
      <c r="N56" s="31" t="s">
        <v>106</v>
      </c>
      <c r="O56" s="30">
        <f>+SUM(K53)</f>
        <v>0</v>
      </c>
      <c r="P56" s="32" t="s">
        <v>113</v>
      </c>
      <c r="Q56" s="30">
        <f>M56+O56</f>
        <v>0</v>
      </c>
      <c r="R56" s="7"/>
      <c r="S56" s="7"/>
      <c r="T56" s="7"/>
      <c r="U56" s="7"/>
      <c r="V56" s="7"/>
      <c r="W56" s="7"/>
      <c r="X56" s="7"/>
      <c r="Y56" s="7"/>
    </row>
    <row r="57" spans="2:25" s="11" customFormat="1" ht="30" customHeight="1" x14ac:dyDescent="0.3">
      <c r="B57" s="53" t="s">
        <v>12</v>
      </c>
      <c r="C57" s="77" t="s">
        <v>18</v>
      </c>
      <c r="D57" s="78"/>
      <c r="E57" s="78"/>
      <c r="F57" s="79"/>
      <c r="G57" s="40"/>
      <c r="H57" s="57"/>
      <c r="I57" s="48"/>
      <c r="J57" s="49"/>
      <c r="K57" s="50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2:25" ht="30" customHeight="1" x14ac:dyDescent="0.3">
      <c r="B58" s="2" t="s">
        <v>73</v>
      </c>
      <c r="C58" s="76" t="s">
        <v>27</v>
      </c>
      <c r="D58" s="64"/>
      <c r="E58" s="64"/>
      <c r="F58" s="65"/>
      <c r="G58" s="3" t="s">
        <v>10</v>
      </c>
      <c r="H58" s="54">
        <v>1</v>
      </c>
      <c r="I58" s="4"/>
      <c r="J58" s="24"/>
      <c r="K58" s="5">
        <f t="shared" ref="K58:K59" si="4">I58*J58</f>
        <v>0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2:25" ht="30" customHeight="1" x14ac:dyDescent="0.3">
      <c r="B59" s="2" t="s">
        <v>74</v>
      </c>
      <c r="C59" s="63" t="s">
        <v>52</v>
      </c>
      <c r="D59" s="64"/>
      <c r="E59" s="64"/>
      <c r="F59" s="65"/>
      <c r="G59" s="3" t="s">
        <v>10</v>
      </c>
      <c r="H59" s="54">
        <v>1</v>
      </c>
      <c r="I59" s="4"/>
      <c r="J59" s="24"/>
      <c r="K59" s="5">
        <f t="shared" si="4"/>
        <v>0</v>
      </c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2:25" ht="30" customHeight="1" x14ac:dyDescent="0.3">
      <c r="B60" s="2" t="s">
        <v>75</v>
      </c>
      <c r="C60" s="63" t="s">
        <v>51</v>
      </c>
      <c r="D60" s="64"/>
      <c r="E60" s="64"/>
      <c r="F60" s="65"/>
      <c r="G60" s="3" t="s">
        <v>2</v>
      </c>
      <c r="H60" s="54">
        <v>1037</v>
      </c>
      <c r="I60" s="4"/>
      <c r="J60" s="24"/>
      <c r="K60" s="5">
        <f>I60*J60</f>
        <v>0</v>
      </c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2:25" ht="30" customHeight="1" x14ac:dyDescent="0.3">
      <c r="B61" s="2" t="s">
        <v>76</v>
      </c>
      <c r="C61" s="76" t="s">
        <v>50</v>
      </c>
      <c r="D61" s="64"/>
      <c r="E61" s="64"/>
      <c r="F61" s="65"/>
      <c r="G61" s="3" t="s">
        <v>10</v>
      </c>
      <c r="H61" s="54">
        <v>1</v>
      </c>
      <c r="I61" s="4"/>
      <c r="J61" s="24"/>
      <c r="K61" s="5">
        <f t="shared" ref="K61:K72" si="5">I61*J61</f>
        <v>0</v>
      </c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2:25" ht="30" customHeight="1" x14ac:dyDescent="0.3">
      <c r="B62" s="2" t="s">
        <v>77</v>
      </c>
      <c r="C62" s="63" t="s">
        <v>49</v>
      </c>
      <c r="D62" s="64"/>
      <c r="E62" s="64"/>
      <c r="F62" s="65"/>
      <c r="G62" s="3" t="s">
        <v>10</v>
      </c>
      <c r="H62" s="54">
        <v>1</v>
      </c>
      <c r="I62" s="4"/>
      <c r="J62" s="24"/>
      <c r="K62" s="5">
        <f t="shared" si="5"/>
        <v>0</v>
      </c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30" customHeight="1" x14ac:dyDescent="0.3">
      <c r="B63" s="2" t="s">
        <v>78</v>
      </c>
      <c r="C63" s="63" t="s">
        <v>48</v>
      </c>
      <c r="D63" s="64"/>
      <c r="E63" s="64"/>
      <c r="F63" s="65"/>
      <c r="G63" s="3" t="s">
        <v>10</v>
      </c>
      <c r="H63" s="54">
        <v>1</v>
      </c>
      <c r="I63" s="4"/>
      <c r="J63" s="24"/>
      <c r="K63" s="5">
        <f t="shared" si="5"/>
        <v>0</v>
      </c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ht="30" customHeight="1" x14ac:dyDescent="0.3">
      <c r="B64" s="2" t="s">
        <v>79</v>
      </c>
      <c r="C64" s="63" t="s">
        <v>47</v>
      </c>
      <c r="D64" s="64"/>
      <c r="E64" s="64"/>
      <c r="F64" s="65"/>
      <c r="G64" s="3" t="s">
        <v>10</v>
      </c>
      <c r="H64" s="54">
        <v>1</v>
      </c>
      <c r="I64" s="4"/>
      <c r="J64" s="24"/>
      <c r="K64" s="5">
        <f t="shared" si="5"/>
        <v>0</v>
      </c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ht="30" customHeight="1" x14ac:dyDescent="0.3">
      <c r="B65" s="2" t="s">
        <v>80</v>
      </c>
      <c r="C65" s="76" t="s">
        <v>46</v>
      </c>
      <c r="D65" s="64"/>
      <c r="E65" s="64"/>
      <c r="F65" s="65"/>
      <c r="G65" s="3" t="s">
        <v>10</v>
      </c>
      <c r="H65" s="54">
        <v>1</v>
      </c>
      <c r="I65" s="4"/>
      <c r="J65" s="24"/>
      <c r="K65" s="5">
        <f t="shared" si="5"/>
        <v>0</v>
      </c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2:25" ht="30" customHeight="1" x14ac:dyDescent="0.3">
      <c r="B66" s="2" t="s">
        <v>81</v>
      </c>
      <c r="C66" s="63" t="s">
        <v>120</v>
      </c>
      <c r="D66" s="64"/>
      <c r="E66" s="64"/>
      <c r="F66" s="65"/>
      <c r="G66" s="3" t="s">
        <v>2</v>
      </c>
      <c r="H66" s="54">
        <f>H70*7%</f>
        <v>76.02000000000001</v>
      </c>
      <c r="I66" s="4"/>
      <c r="J66" s="24"/>
      <c r="K66" s="5">
        <f t="shared" si="5"/>
        <v>0</v>
      </c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ht="30" customHeight="1" x14ac:dyDescent="0.3">
      <c r="B67" s="2" t="s">
        <v>82</v>
      </c>
      <c r="C67" s="63" t="s">
        <v>54</v>
      </c>
      <c r="D67" s="64"/>
      <c r="E67" s="64"/>
      <c r="F67" s="65"/>
      <c r="G67" s="39"/>
      <c r="H67" s="56"/>
      <c r="I67" s="45"/>
      <c r="J67" s="46"/>
      <c r="K67" s="4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2:25" ht="30" customHeight="1" x14ac:dyDescent="0.3">
      <c r="B68" s="2"/>
      <c r="C68" s="63" t="s">
        <v>118</v>
      </c>
      <c r="D68" s="64"/>
      <c r="E68" s="64"/>
      <c r="F68" s="65"/>
      <c r="G68" s="3" t="s">
        <v>2</v>
      </c>
      <c r="H68" s="54">
        <v>683</v>
      </c>
      <c r="I68" s="4"/>
      <c r="J68" s="24"/>
      <c r="K68" s="5">
        <f t="shared" si="5"/>
        <v>0</v>
      </c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2:25" ht="30" customHeight="1" x14ac:dyDescent="0.3">
      <c r="B69" s="2"/>
      <c r="C69" s="63" t="s">
        <v>119</v>
      </c>
      <c r="D69" s="64"/>
      <c r="E69" s="64"/>
      <c r="F69" s="65"/>
      <c r="G69" s="3" t="s">
        <v>2</v>
      </c>
      <c r="H69" s="54">
        <v>403</v>
      </c>
      <c r="I69" s="4"/>
      <c r="J69" s="24"/>
      <c r="K69" s="5">
        <f t="shared" si="5"/>
        <v>0</v>
      </c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2:25" s="11" customFormat="1" ht="30" customHeight="1" x14ac:dyDescent="0.3">
      <c r="B70" s="96" t="s">
        <v>83</v>
      </c>
      <c r="C70" s="105" t="s">
        <v>32</v>
      </c>
      <c r="D70" s="98"/>
      <c r="E70" s="98"/>
      <c r="F70" s="99"/>
      <c r="G70" s="100" t="s">
        <v>2</v>
      </c>
      <c r="H70" s="101">
        <f>SUM(H68:H69)</f>
        <v>1086</v>
      </c>
      <c r="I70" s="102"/>
      <c r="J70" s="103"/>
      <c r="K70" s="104">
        <f t="shared" si="5"/>
        <v>0</v>
      </c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ht="30" customHeight="1" x14ac:dyDescent="0.3">
      <c r="B71" s="2" t="s">
        <v>84</v>
      </c>
      <c r="C71" s="63" t="s">
        <v>33</v>
      </c>
      <c r="D71" s="64"/>
      <c r="E71" s="64"/>
      <c r="F71" s="65"/>
      <c r="G71" s="3" t="s">
        <v>10</v>
      </c>
      <c r="H71" s="54">
        <v>1</v>
      </c>
      <c r="I71" s="4"/>
      <c r="J71" s="24"/>
      <c r="K71" s="5">
        <f t="shared" si="5"/>
        <v>0</v>
      </c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ht="30" customHeight="1" thickBot="1" x14ac:dyDescent="0.35">
      <c r="B72" s="2" t="s">
        <v>85</v>
      </c>
      <c r="C72" s="63" t="s">
        <v>36</v>
      </c>
      <c r="D72" s="64"/>
      <c r="E72" s="64"/>
      <c r="F72" s="65"/>
      <c r="G72" s="3" t="s">
        <v>10</v>
      </c>
      <c r="H72" s="54">
        <v>1</v>
      </c>
      <c r="I72" s="4"/>
      <c r="J72" s="24"/>
      <c r="K72" s="5">
        <f t="shared" si="5"/>
        <v>0</v>
      </c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ht="30" customHeight="1" thickBot="1" x14ac:dyDescent="0.35">
      <c r="B73" s="25"/>
      <c r="C73" s="66"/>
      <c r="D73" s="66"/>
      <c r="E73" s="66"/>
      <c r="F73" s="66"/>
      <c r="G73" s="26"/>
      <c r="H73" s="55"/>
      <c r="I73" s="26"/>
      <c r="J73" s="27"/>
      <c r="K73" s="28"/>
      <c r="L73" s="29" t="s">
        <v>109</v>
      </c>
      <c r="M73" s="30">
        <f>+SUM(K58:K69,K71:K72)</f>
        <v>0</v>
      </c>
      <c r="N73" s="31" t="s">
        <v>106</v>
      </c>
      <c r="O73" s="30">
        <f>+SUM(K70)</f>
        <v>0</v>
      </c>
      <c r="P73" s="32" t="s">
        <v>112</v>
      </c>
      <c r="Q73" s="30">
        <f>M73+O73</f>
        <v>0</v>
      </c>
      <c r="R73" s="7"/>
      <c r="S73" s="7"/>
      <c r="T73" s="7"/>
      <c r="U73" s="7"/>
      <c r="V73" s="7"/>
      <c r="W73" s="7"/>
      <c r="X73" s="7"/>
      <c r="Y73" s="7"/>
    </row>
    <row r="74" spans="2:25" ht="30" customHeight="1" x14ac:dyDescent="0.3">
      <c r="B74" s="53" t="s">
        <v>86</v>
      </c>
      <c r="C74" s="77" t="s">
        <v>19</v>
      </c>
      <c r="D74" s="78"/>
      <c r="E74" s="78"/>
      <c r="F74" s="79"/>
      <c r="G74" s="40"/>
      <c r="H74" s="57"/>
      <c r="I74" s="48"/>
      <c r="J74" s="49"/>
      <c r="K74" s="50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ht="30" customHeight="1" x14ac:dyDescent="0.3">
      <c r="B75" s="2" t="s">
        <v>87</v>
      </c>
      <c r="C75" s="76" t="s">
        <v>27</v>
      </c>
      <c r="D75" s="64"/>
      <c r="E75" s="64"/>
      <c r="F75" s="65"/>
      <c r="G75" s="3" t="s">
        <v>10</v>
      </c>
      <c r="H75" s="54">
        <v>1</v>
      </c>
      <c r="I75" s="4"/>
      <c r="J75" s="24"/>
      <c r="K75" s="5">
        <f t="shared" ref="K75:K76" si="6">I75*J75</f>
        <v>0</v>
      </c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2:25" ht="30" customHeight="1" x14ac:dyDescent="0.3">
      <c r="B76" s="2" t="s">
        <v>88</v>
      </c>
      <c r="C76" s="63" t="s">
        <v>52</v>
      </c>
      <c r="D76" s="64"/>
      <c r="E76" s="64"/>
      <c r="F76" s="65"/>
      <c r="G76" s="3" t="s">
        <v>10</v>
      </c>
      <c r="H76" s="54">
        <v>1</v>
      </c>
      <c r="I76" s="4"/>
      <c r="J76" s="24"/>
      <c r="K76" s="5">
        <f t="shared" si="6"/>
        <v>0</v>
      </c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2:25" ht="30" customHeight="1" x14ac:dyDescent="0.3">
      <c r="B77" s="2" t="s">
        <v>89</v>
      </c>
      <c r="C77" s="63" t="s">
        <v>51</v>
      </c>
      <c r="D77" s="64"/>
      <c r="E77" s="64"/>
      <c r="F77" s="65"/>
      <c r="G77" s="3" t="s">
        <v>2</v>
      </c>
      <c r="H77" s="54">
        <v>193</v>
      </c>
      <c r="I77" s="4"/>
      <c r="J77" s="24"/>
      <c r="K77" s="5">
        <f>I77*J77</f>
        <v>0</v>
      </c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2:25" ht="30" customHeight="1" x14ac:dyDescent="0.3">
      <c r="B78" s="2" t="s">
        <v>90</v>
      </c>
      <c r="C78" s="76" t="s">
        <v>50</v>
      </c>
      <c r="D78" s="64"/>
      <c r="E78" s="64"/>
      <c r="F78" s="65"/>
      <c r="G78" s="3" t="s">
        <v>10</v>
      </c>
      <c r="H78" s="54">
        <v>1</v>
      </c>
      <c r="I78" s="4"/>
      <c r="J78" s="24"/>
      <c r="K78" s="5">
        <f t="shared" ref="K78:K90" si="7">I78*J78</f>
        <v>0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2:25" ht="30" customHeight="1" x14ac:dyDescent="0.3">
      <c r="B79" s="2" t="s">
        <v>91</v>
      </c>
      <c r="C79" s="63" t="s">
        <v>49</v>
      </c>
      <c r="D79" s="64"/>
      <c r="E79" s="64"/>
      <c r="F79" s="65"/>
      <c r="G79" s="3" t="s">
        <v>10</v>
      </c>
      <c r="H79" s="54">
        <v>1</v>
      </c>
      <c r="I79" s="4"/>
      <c r="J79" s="24"/>
      <c r="K79" s="5">
        <f t="shared" si="7"/>
        <v>0</v>
      </c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ht="30" customHeight="1" x14ac:dyDescent="0.3">
      <c r="B80" s="2" t="s">
        <v>92</v>
      </c>
      <c r="C80" s="63" t="s">
        <v>48</v>
      </c>
      <c r="D80" s="64"/>
      <c r="E80" s="64"/>
      <c r="F80" s="65"/>
      <c r="G80" s="3" t="s">
        <v>10</v>
      </c>
      <c r="H80" s="54">
        <v>1</v>
      </c>
      <c r="I80" s="4"/>
      <c r="J80" s="24"/>
      <c r="K80" s="5">
        <f t="shared" si="7"/>
        <v>0</v>
      </c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ht="30" customHeight="1" x14ac:dyDescent="0.3">
      <c r="B81" s="2" t="s">
        <v>93</v>
      </c>
      <c r="C81" s="63" t="s">
        <v>47</v>
      </c>
      <c r="D81" s="64"/>
      <c r="E81" s="64"/>
      <c r="F81" s="65"/>
      <c r="G81" s="3" t="s">
        <v>10</v>
      </c>
      <c r="H81" s="54">
        <v>1</v>
      </c>
      <c r="I81" s="4"/>
      <c r="J81" s="24"/>
      <c r="K81" s="5">
        <f t="shared" si="7"/>
        <v>0</v>
      </c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ht="30" customHeight="1" x14ac:dyDescent="0.3">
      <c r="B82" s="2" t="s">
        <v>94</v>
      </c>
      <c r="C82" s="76" t="s">
        <v>46</v>
      </c>
      <c r="D82" s="64"/>
      <c r="E82" s="64"/>
      <c r="F82" s="65"/>
      <c r="G82" s="3" t="s">
        <v>10</v>
      </c>
      <c r="H82" s="54">
        <v>1</v>
      </c>
      <c r="I82" s="4"/>
      <c r="J82" s="24"/>
      <c r="K82" s="5">
        <f t="shared" si="7"/>
        <v>0</v>
      </c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2:25" ht="30" customHeight="1" x14ac:dyDescent="0.3">
      <c r="B83" s="2" t="s">
        <v>95</v>
      </c>
      <c r="C83" s="63" t="s">
        <v>120</v>
      </c>
      <c r="D83" s="64"/>
      <c r="E83" s="64"/>
      <c r="F83" s="65"/>
      <c r="G83" s="3" t="s">
        <v>2</v>
      </c>
      <c r="H83" s="54">
        <f>H88*7%</f>
        <v>13.510000000000002</v>
      </c>
      <c r="I83" s="4"/>
      <c r="J83" s="24"/>
      <c r="K83" s="5">
        <f t="shared" si="7"/>
        <v>0</v>
      </c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ht="30" customHeight="1" x14ac:dyDescent="0.3">
      <c r="B84" s="2" t="s">
        <v>96</v>
      </c>
      <c r="C84" s="63" t="s">
        <v>54</v>
      </c>
      <c r="D84" s="64"/>
      <c r="E84" s="64"/>
      <c r="F84" s="65"/>
      <c r="G84" s="39"/>
      <c r="H84" s="56"/>
      <c r="I84" s="45"/>
      <c r="J84" s="46"/>
      <c r="K84" s="4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2:25" ht="30" customHeight="1" x14ac:dyDescent="0.3">
      <c r="B85" s="2"/>
      <c r="C85" s="63" t="s">
        <v>118</v>
      </c>
      <c r="D85" s="64"/>
      <c r="E85" s="64"/>
      <c r="F85" s="65"/>
      <c r="G85" s="3" t="s">
        <v>2</v>
      </c>
      <c r="H85" s="54">
        <v>0</v>
      </c>
      <c r="I85" s="4"/>
      <c r="J85" s="24"/>
      <c r="K85" s="5">
        <f t="shared" si="7"/>
        <v>0</v>
      </c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2:25" ht="30" customHeight="1" x14ac:dyDescent="0.3">
      <c r="B86" s="2"/>
      <c r="C86" s="63" t="s">
        <v>119</v>
      </c>
      <c r="D86" s="64"/>
      <c r="E86" s="64"/>
      <c r="F86" s="65"/>
      <c r="G86" s="3" t="s">
        <v>2</v>
      </c>
      <c r="H86" s="54">
        <v>193</v>
      </c>
      <c r="I86" s="4"/>
      <c r="J86" s="24"/>
      <c r="K86" s="5">
        <f t="shared" si="7"/>
        <v>0</v>
      </c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2:25" ht="30" customHeight="1" x14ac:dyDescent="0.3">
      <c r="B87" s="96" t="s">
        <v>97</v>
      </c>
      <c r="C87" s="97" t="s">
        <v>124</v>
      </c>
      <c r="D87" s="98"/>
      <c r="E87" s="98"/>
      <c r="F87" s="99"/>
      <c r="G87" s="100" t="s">
        <v>10</v>
      </c>
      <c r="H87" s="101">
        <v>1</v>
      </c>
      <c r="I87" s="102"/>
      <c r="J87" s="103"/>
      <c r="K87" s="104">
        <f t="shared" si="7"/>
        <v>0</v>
      </c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30" customHeight="1" x14ac:dyDescent="0.3">
      <c r="B88" s="96" t="s">
        <v>98</v>
      </c>
      <c r="C88" s="105" t="s">
        <v>32</v>
      </c>
      <c r="D88" s="98"/>
      <c r="E88" s="98"/>
      <c r="F88" s="99"/>
      <c r="G88" s="100" t="s">
        <v>2</v>
      </c>
      <c r="H88" s="101">
        <f>SUM(H85:H86)</f>
        <v>193</v>
      </c>
      <c r="I88" s="102"/>
      <c r="J88" s="103"/>
      <c r="K88" s="104">
        <f t="shared" si="7"/>
        <v>0</v>
      </c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30" customHeight="1" x14ac:dyDescent="0.3">
      <c r="B89" s="2" t="s">
        <v>99</v>
      </c>
      <c r="C89" s="63" t="s">
        <v>33</v>
      </c>
      <c r="D89" s="64"/>
      <c r="E89" s="64"/>
      <c r="F89" s="65"/>
      <c r="G89" s="3" t="s">
        <v>10</v>
      </c>
      <c r="H89" s="54">
        <v>1</v>
      </c>
      <c r="I89" s="4"/>
      <c r="J89" s="24"/>
      <c r="K89" s="5">
        <f t="shared" si="7"/>
        <v>0</v>
      </c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30" customHeight="1" thickBot="1" x14ac:dyDescent="0.35">
      <c r="B90" s="2" t="s">
        <v>100</v>
      </c>
      <c r="C90" s="63" t="s">
        <v>36</v>
      </c>
      <c r="D90" s="64"/>
      <c r="E90" s="64"/>
      <c r="F90" s="65"/>
      <c r="G90" s="3" t="s">
        <v>10</v>
      </c>
      <c r="H90" s="54">
        <v>1</v>
      </c>
      <c r="I90" s="4"/>
      <c r="J90" s="24"/>
      <c r="K90" s="5">
        <f t="shared" si="7"/>
        <v>0</v>
      </c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2:25" ht="30" customHeight="1" thickBot="1" x14ac:dyDescent="0.35">
      <c r="B91" s="25"/>
      <c r="C91" s="66"/>
      <c r="D91" s="66"/>
      <c r="E91" s="66"/>
      <c r="F91" s="66"/>
      <c r="G91" s="26"/>
      <c r="H91" s="26"/>
      <c r="I91" s="26"/>
      <c r="J91" s="27"/>
      <c r="K91" s="28"/>
      <c r="L91" s="29" t="s">
        <v>110</v>
      </c>
      <c r="M91" s="30">
        <f>+SUM(K75:K86,K89:K90)</f>
        <v>0</v>
      </c>
      <c r="N91" s="31" t="s">
        <v>106</v>
      </c>
      <c r="O91" s="30">
        <f>+SUM(K87:K88)</f>
        <v>0</v>
      </c>
      <c r="P91" s="32" t="s">
        <v>111</v>
      </c>
      <c r="Q91" s="30">
        <f>M91+O91</f>
        <v>0</v>
      </c>
      <c r="R91" s="7"/>
      <c r="S91" s="7"/>
      <c r="T91" s="7"/>
      <c r="U91" s="7"/>
      <c r="V91" s="7"/>
      <c r="W91" s="7"/>
      <c r="X91" s="7"/>
      <c r="Y91" s="7"/>
    </row>
    <row r="92" spans="2:25" ht="33" customHeight="1" thickBot="1" x14ac:dyDescent="0.35">
      <c r="F92" s="1"/>
      <c r="G92" s="38"/>
      <c r="H92" s="38"/>
      <c r="I92" s="38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2:25" ht="33" customHeight="1" thickBot="1" x14ac:dyDescent="0.35">
      <c r="B93" s="108"/>
      <c r="C93" s="109"/>
      <c r="F93" s="13"/>
      <c r="G93" s="67" t="s">
        <v>102</v>
      </c>
      <c r="H93" s="68"/>
      <c r="I93" s="69"/>
      <c r="J93" s="70">
        <f>SUM(K10,K13:K18,K20:K21,K24:K35,K37:K38,K41:K52,K54:K55,K58:K69,K71:K72,K75:K86,K89:K90)</f>
        <v>0</v>
      </c>
      <c r="K93" s="69"/>
      <c r="L93" s="51" t="s">
        <v>115</v>
      </c>
      <c r="M93" s="52">
        <f>+SUM(M11,M22,M39,M56,M73,M91)</f>
        <v>0</v>
      </c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2:25" ht="33" customHeight="1" x14ac:dyDescent="0.3">
      <c r="B94" s="12"/>
      <c r="D94" s="6"/>
      <c r="F94" s="13"/>
      <c r="G94" s="71" t="s">
        <v>3</v>
      </c>
      <c r="H94" s="72"/>
      <c r="I94" s="73"/>
      <c r="J94" s="74">
        <f>J93*0.2</f>
        <v>0</v>
      </c>
      <c r="K94" s="75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2:25" ht="33" customHeight="1" thickBot="1" x14ac:dyDescent="0.35">
      <c r="D95" s="6"/>
      <c r="F95" s="13"/>
      <c r="G95" s="58" t="s">
        <v>7</v>
      </c>
      <c r="H95" s="59"/>
      <c r="I95" s="60"/>
      <c r="J95" s="61">
        <f>J93+J94</f>
        <v>0</v>
      </c>
      <c r="K95" s="62"/>
      <c r="L95" s="14"/>
      <c r="M95" s="7"/>
      <c r="N95" s="14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2:25" ht="14.25" customHeight="1" thickBot="1" x14ac:dyDescent="0.35">
      <c r="D96" s="6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2:25" ht="33" customHeight="1" x14ac:dyDescent="0.3">
      <c r="D97" s="6"/>
      <c r="G97" s="106" t="s">
        <v>125</v>
      </c>
      <c r="H97" s="68"/>
      <c r="I97" s="69"/>
      <c r="J97" s="70">
        <f>K19+K36+K53+K70+K88</f>
        <v>0</v>
      </c>
      <c r="K97" s="69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2:25" ht="33" customHeight="1" x14ac:dyDescent="0.3">
      <c r="D98" s="6"/>
      <c r="G98" s="107" t="s">
        <v>126</v>
      </c>
      <c r="H98" s="72"/>
      <c r="I98" s="73"/>
      <c r="J98" s="74">
        <f>K87</f>
        <v>0</v>
      </c>
      <c r="K98" s="75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2:25" ht="14.25" customHeight="1" thickBot="1" x14ac:dyDescent="0.35">
      <c r="D99" s="6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2:25" ht="33" customHeight="1" thickBot="1" x14ac:dyDescent="0.35">
      <c r="B100" s="108"/>
      <c r="C100" s="109"/>
      <c r="G100" s="67" t="s">
        <v>103</v>
      </c>
      <c r="H100" s="68"/>
      <c r="I100" s="69"/>
      <c r="J100" s="70">
        <f>SUM(K10:K90)</f>
        <v>0</v>
      </c>
      <c r="K100" s="69"/>
      <c r="L100" s="51" t="s">
        <v>116</v>
      </c>
      <c r="M100" s="52">
        <f>+SUM(M11,Q22,Q39,Q56,Q73,Q91)</f>
        <v>0</v>
      </c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2:25" ht="33" customHeight="1" x14ac:dyDescent="0.3">
      <c r="B101" s="110"/>
      <c r="C101" s="109"/>
      <c r="G101" s="71" t="s">
        <v>3</v>
      </c>
      <c r="H101" s="72"/>
      <c r="I101" s="73"/>
      <c r="J101" s="74">
        <f>J100*0.2</f>
        <v>0</v>
      </c>
      <c r="K101" s="75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2:25" ht="33" customHeight="1" thickBot="1" x14ac:dyDescent="0.35">
      <c r="B102" s="110"/>
      <c r="C102" s="109"/>
      <c r="G102" s="58" t="s">
        <v>7</v>
      </c>
      <c r="H102" s="59"/>
      <c r="I102" s="60"/>
      <c r="J102" s="61">
        <f>J100+J101</f>
        <v>0</v>
      </c>
      <c r="K102" s="62"/>
      <c r="L102" s="14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2:25" ht="33" customHeight="1" x14ac:dyDescent="0.3">
      <c r="B103" s="110"/>
      <c r="C103" s="109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2:25" ht="33" customHeight="1" x14ac:dyDescent="0.3"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2:25" ht="33" customHeight="1" x14ac:dyDescent="0.3"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2:25" ht="33" customHeight="1" x14ac:dyDescent="0.3"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2:25" ht="33" customHeight="1" x14ac:dyDescent="0.3"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2:25" ht="33" customHeight="1" x14ac:dyDescent="0.3"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2:25" ht="33" customHeight="1" x14ac:dyDescent="0.3"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2:25" ht="33" customHeight="1" x14ac:dyDescent="0.3"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2:25" ht="33" customHeight="1" x14ac:dyDescent="0.3"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2:25" ht="33" customHeight="1" x14ac:dyDescent="0.3"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2:25" ht="33" customHeight="1" x14ac:dyDescent="0.3"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2:25" ht="33" customHeight="1" x14ac:dyDescent="0.3"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2:25" ht="33" customHeight="1" x14ac:dyDescent="0.3"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2:25" ht="33" customHeight="1" x14ac:dyDescent="0.3"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2:25" ht="33" customHeight="1" x14ac:dyDescent="0.3"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2:25" ht="33" customHeight="1" x14ac:dyDescent="0.3"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2:25" ht="33" customHeight="1" x14ac:dyDescent="0.3"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2:25" ht="33" customHeight="1" x14ac:dyDescent="0.3"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2:25" ht="33" customHeight="1" x14ac:dyDescent="0.3"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2:25" ht="33" customHeight="1" x14ac:dyDescent="0.3"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2:25" ht="33" customHeight="1" x14ac:dyDescent="0.3"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2:25" ht="33" customHeight="1" x14ac:dyDescent="0.3"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2:25" ht="33" customHeight="1" x14ac:dyDescent="0.3"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2:25" ht="33" customHeight="1" x14ac:dyDescent="0.3"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2:25" ht="33" customHeight="1" x14ac:dyDescent="0.3"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2:25" ht="33" customHeight="1" x14ac:dyDescent="0.3"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2:25" ht="33" customHeight="1" x14ac:dyDescent="0.3"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2:25" ht="33" customHeight="1" x14ac:dyDescent="0.3"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2:25" ht="33" customHeight="1" x14ac:dyDescent="0.3"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2:25" ht="33" customHeight="1" x14ac:dyDescent="0.3"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2:25" ht="33" customHeight="1" x14ac:dyDescent="0.3"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2:25" ht="33" customHeight="1" x14ac:dyDescent="0.3"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2:25" ht="33" customHeight="1" x14ac:dyDescent="0.3"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2:25" ht="33" customHeight="1" x14ac:dyDescent="0.3"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2:25" ht="33" customHeight="1" x14ac:dyDescent="0.3"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2:25" ht="33" customHeight="1" x14ac:dyDescent="0.3"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2:25" ht="33" customHeight="1" x14ac:dyDescent="0.3"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2:25" ht="33" customHeight="1" x14ac:dyDescent="0.3"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2:25" ht="33" customHeight="1" x14ac:dyDescent="0.3"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2:25" ht="33" customHeight="1" x14ac:dyDescent="0.3"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2:25" ht="33" customHeight="1" x14ac:dyDescent="0.3"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2:25" ht="33" customHeight="1" x14ac:dyDescent="0.3"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2:25" ht="33" customHeight="1" x14ac:dyDescent="0.3"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2:25" ht="33" customHeight="1" x14ac:dyDescent="0.3"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2:25" ht="33" customHeight="1" x14ac:dyDescent="0.3"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2:25" ht="33" customHeight="1" x14ac:dyDescent="0.3"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2:25" ht="33" customHeight="1" x14ac:dyDescent="0.3"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2:25" ht="33" customHeight="1" x14ac:dyDescent="0.3"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2:25" ht="33" customHeight="1" x14ac:dyDescent="0.3"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2:25" ht="33" customHeight="1" x14ac:dyDescent="0.3"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2:25" ht="33" customHeight="1" x14ac:dyDescent="0.3"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2:25" ht="33" customHeight="1" x14ac:dyDescent="0.3"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2:25" ht="33" customHeight="1" x14ac:dyDescent="0.3"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2:25" ht="33" customHeight="1" x14ac:dyDescent="0.3"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2:25" ht="33" customHeight="1" x14ac:dyDescent="0.3"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2:25" ht="33" customHeight="1" x14ac:dyDescent="0.3"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2:25" ht="33" customHeight="1" x14ac:dyDescent="0.3"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2:25" ht="33" customHeight="1" x14ac:dyDescent="0.3"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2:25" ht="33" customHeight="1" x14ac:dyDescent="0.3"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2:25" ht="33" customHeight="1" x14ac:dyDescent="0.3"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2:25" ht="33" customHeight="1" x14ac:dyDescent="0.3"/>
    <row r="164" spans="12:25" ht="33" customHeight="1" x14ac:dyDescent="0.3"/>
    <row r="165" spans="12:25" ht="33" customHeight="1" x14ac:dyDescent="0.3"/>
    <row r="166" spans="12:25" ht="33" customHeight="1" x14ac:dyDescent="0.3"/>
    <row r="167" spans="12:25" ht="33" customHeight="1" x14ac:dyDescent="0.3"/>
    <row r="168" spans="12:25" ht="33" customHeight="1" x14ac:dyDescent="0.3"/>
    <row r="169" spans="12:25" ht="33" customHeight="1" x14ac:dyDescent="0.3"/>
    <row r="170" spans="12:25" ht="33" customHeight="1" x14ac:dyDescent="0.3"/>
    <row r="171" spans="12:25" ht="33" customHeight="1" x14ac:dyDescent="0.3"/>
    <row r="172" spans="12:25" ht="33" customHeight="1" x14ac:dyDescent="0.3"/>
    <row r="173" spans="12:25" ht="33" customHeight="1" x14ac:dyDescent="0.3"/>
    <row r="174" spans="12:25" ht="33" customHeight="1" x14ac:dyDescent="0.3"/>
    <row r="175" spans="12:25" ht="33" customHeight="1" x14ac:dyDescent="0.3"/>
    <row r="176" spans="12:25" ht="33" customHeight="1" x14ac:dyDescent="0.3"/>
    <row r="177" ht="33" customHeight="1" x14ac:dyDescent="0.3"/>
    <row r="178" ht="33" customHeight="1" x14ac:dyDescent="0.3"/>
    <row r="179" ht="33" customHeight="1" x14ac:dyDescent="0.3"/>
    <row r="180" ht="33" customHeight="1" x14ac:dyDescent="0.3"/>
    <row r="181" ht="33" customHeight="1" x14ac:dyDescent="0.3"/>
    <row r="182" ht="33" customHeight="1" x14ac:dyDescent="0.3"/>
    <row r="183" ht="33" customHeight="1" x14ac:dyDescent="0.3"/>
    <row r="184" ht="33" customHeight="1" x14ac:dyDescent="0.3"/>
    <row r="185" ht="33" customHeight="1" x14ac:dyDescent="0.3"/>
    <row r="186" ht="33" customHeight="1" x14ac:dyDescent="0.3"/>
    <row r="187" ht="33" customHeight="1" x14ac:dyDescent="0.3"/>
    <row r="188" ht="33" customHeight="1" x14ac:dyDescent="0.3"/>
    <row r="189" ht="33" customHeight="1" x14ac:dyDescent="0.3"/>
    <row r="190" ht="33" customHeight="1" x14ac:dyDescent="0.3"/>
    <row r="191" ht="33" customHeight="1" x14ac:dyDescent="0.3"/>
    <row r="192" ht="33" customHeight="1" x14ac:dyDescent="0.3"/>
    <row r="193" ht="33" customHeight="1" x14ac:dyDescent="0.3"/>
    <row r="194" ht="33" customHeight="1" x14ac:dyDescent="0.3"/>
    <row r="195" ht="33" customHeight="1" x14ac:dyDescent="0.3"/>
    <row r="196" ht="33" customHeight="1" x14ac:dyDescent="0.3"/>
    <row r="197" ht="33" customHeight="1" x14ac:dyDescent="0.3"/>
    <row r="198" ht="33" customHeight="1" x14ac:dyDescent="0.3"/>
    <row r="199" ht="33" customHeight="1" x14ac:dyDescent="0.3"/>
    <row r="200" ht="33" customHeight="1" x14ac:dyDescent="0.3"/>
    <row r="201" ht="33" customHeight="1" x14ac:dyDescent="0.3"/>
    <row r="202" ht="33" customHeight="1" x14ac:dyDescent="0.3"/>
    <row r="203" ht="33" customHeight="1" x14ac:dyDescent="0.3"/>
    <row r="204" ht="33" customHeight="1" x14ac:dyDescent="0.3"/>
    <row r="205" ht="33" customHeight="1" x14ac:dyDescent="0.3"/>
    <row r="206" ht="33" customHeight="1" x14ac:dyDescent="0.3"/>
    <row r="207" ht="33" customHeight="1" x14ac:dyDescent="0.3"/>
    <row r="208" ht="33" customHeight="1" x14ac:dyDescent="0.3"/>
    <row r="209" ht="33" customHeight="1" x14ac:dyDescent="0.3"/>
    <row r="210" ht="33" customHeight="1" x14ac:dyDescent="0.3"/>
    <row r="211" ht="33" customHeight="1" x14ac:dyDescent="0.3"/>
    <row r="212" ht="33" customHeight="1" x14ac:dyDescent="0.3"/>
    <row r="213" ht="33" customHeight="1" x14ac:dyDescent="0.3"/>
    <row r="214" ht="33" customHeight="1" x14ac:dyDescent="0.3"/>
    <row r="215" ht="33" customHeight="1" x14ac:dyDescent="0.3"/>
    <row r="216" ht="33" customHeight="1" x14ac:dyDescent="0.3"/>
    <row r="217" ht="33" customHeight="1" x14ac:dyDescent="0.3"/>
    <row r="218" ht="33" customHeight="1" x14ac:dyDescent="0.3"/>
    <row r="219" ht="33" customHeight="1" x14ac:dyDescent="0.3"/>
    <row r="220" ht="33" customHeight="1" x14ac:dyDescent="0.3"/>
    <row r="221" ht="33" customHeight="1" x14ac:dyDescent="0.3"/>
    <row r="222" ht="33" customHeight="1" x14ac:dyDescent="0.3"/>
    <row r="223" ht="33" customHeight="1" x14ac:dyDescent="0.3"/>
    <row r="224" ht="33" customHeight="1" x14ac:dyDescent="0.3"/>
    <row r="225" ht="33" customHeight="1" x14ac:dyDescent="0.3"/>
    <row r="226" ht="33" customHeight="1" x14ac:dyDescent="0.3"/>
    <row r="227" ht="33" customHeight="1" x14ac:dyDescent="0.3"/>
    <row r="228" ht="33" customHeight="1" x14ac:dyDescent="0.3"/>
    <row r="229" ht="33" customHeight="1" x14ac:dyDescent="0.3"/>
    <row r="230" ht="33" customHeight="1" x14ac:dyDescent="0.3"/>
    <row r="231" ht="33" customHeight="1" x14ac:dyDescent="0.3"/>
    <row r="232" ht="33" customHeight="1" x14ac:dyDescent="0.3"/>
    <row r="233" ht="33" customHeight="1" x14ac:dyDescent="0.3"/>
    <row r="234" ht="33" customHeight="1" x14ac:dyDescent="0.3"/>
    <row r="235" ht="33" customHeight="1" x14ac:dyDescent="0.3"/>
    <row r="236" ht="33" customHeight="1" x14ac:dyDescent="0.3"/>
    <row r="237" ht="33" customHeight="1" x14ac:dyDescent="0.3"/>
    <row r="238" ht="33" customHeight="1" x14ac:dyDescent="0.3"/>
    <row r="239" ht="33" customHeight="1" x14ac:dyDescent="0.3"/>
    <row r="240" ht="33" customHeight="1" x14ac:dyDescent="0.3"/>
    <row r="241" ht="33" customHeight="1" x14ac:dyDescent="0.3"/>
    <row r="242" ht="33" customHeight="1" x14ac:dyDescent="0.3"/>
    <row r="243" ht="33" customHeight="1" x14ac:dyDescent="0.3"/>
    <row r="244" ht="33" customHeight="1" x14ac:dyDescent="0.3"/>
    <row r="245" ht="33" customHeight="1" x14ac:dyDescent="0.3"/>
    <row r="246" ht="33" customHeight="1" x14ac:dyDescent="0.3"/>
    <row r="247" ht="33" customHeight="1" x14ac:dyDescent="0.3"/>
    <row r="248" ht="33" customHeight="1" x14ac:dyDescent="0.3"/>
    <row r="249" ht="33" customHeight="1" x14ac:dyDescent="0.3"/>
    <row r="250" ht="33" customHeight="1" x14ac:dyDescent="0.3"/>
    <row r="251" ht="33" customHeight="1" x14ac:dyDescent="0.3"/>
    <row r="252" ht="33" customHeight="1" x14ac:dyDescent="0.3"/>
    <row r="253" ht="33" customHeight="1" x14ac:dyDescent="0.3"/>
    <row r="254" ht="33" customHeight="1" x14ac:dyDescent="0.3"/>
    <row r="255" ht="33" customHeight="1" x14ac:dyDescent="0.3"/>
    <row r="256" ht="33" customHeight="1" x14ac:dyDescent="0.3"/>
    <row r="257" ht="33" customHeight="1" x14ac:dyDescent="0.3"/>
    <row r="258" ht="33" customHeight="1" x14ac:dyDescent="0.3"/>
    <row r="259" ht="33" customHeight="1" x14ac:dyDescent="0.3"/>
    <row r="260" ht="33" customHeight="1" x14ac:dyDescent="0.3"/>
    <row r="261" ht="33" customHeight="1" x14ac:dyDescent="0.3"/>
    <row r="262" ht="33" customHeight="1" x14ac:dyDescent="0.3"/>
    <row r="263" ht="33" customHeight="1" x14ac:dyDescent="0.3"/>
    <row r="264" ht="33" customHeight="1" x14ac:dyDescent="0.3"/>
    <row r="265" ht="33" customHeight="1" x14ac:dyDescent="0.3"/>
    <row r="266" ht="33" customHeight="1" x14ac:dyDescent="0.3"/>
    <row r="267" ht="33" customHeight="1" x14ac:dyDescent="0.3"/>
    <row r="268" ht="33" customHeight="1" x14ac:dyDescent="0.3"/>
    <row r="269" ht="33" customHeight="1" x14ac:dyDescent="0.3"/>
    <row r="270" ht="33" customHeight="1" x14ac:dyDescent="0.3"/>
    <row r="271" ht="33" customHeight="1" x14ac:dyDescent="0.3"/>
    <row r="272" ht="33" customHeight="1" x14ac:dyDescent="0.3"/>
    <row r="273" ht="33" customHeight="1" x14ac:dyDescent="0.3"/>
    <row r="274" ht="33" customHeight="1" x14ac:dyDescent="0.3"/>
    <row r="275" ht="33" customHeight="1" x14ac:dyDescent="0.3"/>
    <row r="276" ht="33" customHeight="1" x14ac:dyDescent="0.3"/>
    <row r="277" ht="33" customHeight="1" x14ac:dyDescent="0.3"/>
    <row r="278" ht="33" customHeight="1" x14ac:dyDescent="0.3"/>
    <row r="279" ht="33" customHeight="1" x14ac:dyDescent="0.3"/>
    <row r="280" ht="33" customHeight="1" x14ac:dyDescent="0.3"/>
    <row r="281" ht="33" customHeight="1" x14ac:dyDescent="0.3"/>
    <row r="282" ht="33" customHeight="1" x14ac:dyDescent="0.3"/>
    <row r="283" ht="33" customHeight="1" x14ac:dyDescent="0.3"/>
    <row r="284" ht="33" customHeight="1" x14ac:dyDescent="0.3"/>
    <row r="285" ht="33" customHeight="1" x14ac:dyDescent="0.3"/>
    <row r="286" ht="33" customHeight="1" x14ac:dyDescent="0.3"/>
    <row r="287" ht="33" customHeight="1" x14ac:dyDescent="0.3"/>
    <row r="288" ht="33" customHeight="1" x14ac:dyDescent="0.3"/>
    <row r="289" ht="33" customHeight="1" x14ac:dyDescent="0.3"/>
    <row r="290" ht="33" customHeight="1" x14ac:dyDescent="0.3"/>
    <row r="291" ht="33" customHeight="1" x14ac:dyDescent="0.3"/>
    <row r="292" ht="33" customHeight="1" x14ac:dyDescent="0.3"/>
    <row r="293" ht="33" customHeight="1" x14ac:dyDescent="0.3"/>
    <row r="294" ht="33" customHeight="1" x14ac:dyDescent="0.3"/>
    <row r="295" ht="33" customHeight="1" x14ac:dyDescent="0.3"/>
    <row r="296" ht="33" customHeight="1" x14ac:dyDescent="0.3"/>
    <row r="297" ht="33" customHeight="1" x14ac:dyDescent="0.3"/>
    <row r="298" ht="33" customHeight="1" x14ac:dyDescent="0.3"/>
    <row r="299" ht="33" customHeight="1" x14ac:dyDescent="0.3"/>
    <row r="300" ht="33" customHeight="1" x14ac:dyDescent="0.3"/>
    <row r="301" ht="33" customHeight="1" x14ac:dyDescent="0.3"/>
    <row r="302" ht="33" customHeight="1" x14ac:dyDescent="0.3"/>
    <row r="303" ht="33" customHeight="1" x14ac:dyDescent="0.3"/>
    <row r="304" ht="33" customHeight="1" x14ac:dyDescent="0.3"/>
    <row r="305" ht="33" customHeight="1" x14ac:dyDescent="0.3"/>
    <row r="306" ht="33" customHeight="1" x14ac:dyDescent="0.3"/>
    <row r="307" ht="33" customHeight="1" x14ac:dyDescent="0.3"/>
    <row r="308" ht="33" customHeight="1" x14ac:dyDescent="0.3"/>
    <row r="309" ht="33" customHeight="1" x14ac:dyDescent="0.3"/>
    <row r="310" ht="33" customHeight="1" x14ac:dyDescent="0.3"/>
    <row r="311" ht="33" customHeight="1" x14ac:dyDescent="0.3"/>
    <row r="312" ht="33" customHeight="1" x14ac:dyDescent="0.3"/>
    <row r="313" ht="33" customHeight="1" x14ac:dyDescent="0.3"/>
    <row r="314" ht="33" customHeight="1" x14ac:dyDescent="0.3"/>
    <row r="315" ht="33" customHeight="1" x14ac:dyDescent="0.3"/>
    <row r="316" ht="33" customHeight="1" x14ac:dyDescent="0.3"/>
    <row r="317" ht="33" customHeight="1" x14ac:dyDescent="0.3"/>
    <row r="318" ht="33" customHeight="1" x14ac:dyDescent="0.3"/>
    <row r="319" ht="33" customHeight="1" x14ac:dyDescent="0.3"/>
    <row r="320" ht="33" customHeight="1" x14ac:dyDescent="0.3"/>
    <row r="321" ht="33" customHeight="1" x14ac:dyDescent="0.3"/>
    <row r="322" ht="33" customHeight="1" x14ac:dyDescent="0.3"/>
    <row r="323" ht="33" customHeight="1" x14ac:dyDescent="0.3"/>
    <row r="324" ht="33" customHeight="1" x14ac:dyDescent="0.3"/>
    <row r="325" ht="33" customHeight="1" x14ac:dyDescent="0.3"/>
    <row r="326" ht="33" customHeight="1" x14ac:dyDescent="0.3"/>
    <row r="327" ht="33" customHeight="1" x14ac:dyDescent="0.3"/>
    <row r="328" ht="33" customHeight="1" x14ac:dyDescent="0.3"/>
    <row r="329" ht="33" customHeight="1" x14ac:dyDescent="0.3"/>
    <row r="330" ht="33" customHeight="1" x14ac:dyDescent="0.3"/>
    <row r="331" ht="33" customHeight="1" x14ac:dyDescent="0.3"/>
    <row r="332" ht="33" customHeight="1" x14ac:dyDescent="0.3"/>
    <row r="333" ht="33" customHeight="1" x14ac:dyDescent="0.3"/>
    <row r="334" ht="33" customHeight="1" x14ac:dyDescent="0.3"/>
    <row r="335" ht="33" customHeight="1" x14ac:dyDescent="0.3"/>
    <row r="336" ht="33" customHeight="1" x14ac:dyDescent="0.3"/>
    <row r="337" ht="33" customHeight="1" x14ac:dyDescent="0.3"/>
    <row r="338" ht="33" customHeight="1" x14ac:dyDescent="0.3"/>
    <row r="339" ht="33" customHeight="1" x14ac:dyDescent="0.3"/>
    <row r="340" ht="33" customHeight="1" x14ac:dyDescent="0.3"/>
    <row r="341" ht="33" customHeight="1" x14ac:dyDescent="0.3"/>
    <row r="342" ht="33" customHeight="1" x14ac:dyDescent="0.3"/>
    <row r="343" ht="33" customHeight="1" x14ac:dyDescent="0.3"/>
    <row r="344" ht="33" customHeight="1" x14ac:dyDescent="0.3"/>
    <row r="345" ht="33" customHeight="1" x14ac:dyDescent="0.3"/>
    <row r="346" ht="33" customHeight="1" x14ac:dyDescent="0.3"/>
    <row r="347" ht="33" customHeight="1" x14ac:dyDescent="0.3"/>
    <row r="348" ht="33" customHeight="1" x14ac:dyDescent="0.3"/>
    <row r="349" ht="33" customHeight="1" x14ac:dyDescent="0.3"/>
    <row r="350" ht="33" customHeight="1" x14ac:dyDescent="0.3"/>
    <row r="351" ht="33" customHeight="1" x14ac:dyDescent="0.3"/>
    <row r="352" ht="33" customHeight="1" x14ac:dyDescent="0.3"/>
    <row r="353" ht="33" customHeight="1" x14ac:dyDescent="0.3"/>
    <row r="354" ht="33" customHeight="1" x14ac:dyDescent="0.3"/>
    <row r="355" ht="33" customHeight="1" x14ac:dyDescent="0.3"/>
    <row r="356" ht="33" customHeight="1" x14ac:dyDescent="0.3"/>
    <row r="357" ht="33" customHeight="1" x14ac:dyDescent="0.3"/>
    <row r="358" ht="33" customHeight="1" x14ac:dyDescent="0.3"/>
    <row r="359" ht="33" customHeight="1" x14ac:dyDescent="0.3"/>
    <row r="360" ht="33" customHeight="1" x14ac:dyDescent="0.3"/>
    <row r="361" ht="33" customHeight="1" x14ac:dyDescent="0.3"/>
    <row r="362" ht="33" customHeight="1" x14ac:dyDescent="0.3"/>
    <row r="363" ht="33" customHeight="1" x14ac:dyDescent="0.3"/>
    <row r="364" ht="33" customHeight="1" x14ac:dyDescent="0.3"/>
    <row r="365" ht="33" customHeight="1" x14ac:dyDescent="0.3"/>
    <row r="366" ht="33" customHeight="1" x14ac:dyDescent="0.3"/>
    <row r="367" ht="33" customHeight="1" x14ac:dyDescent="0.3"/>
    <row r="368" ht="33" customHeight="1" x14ac:dyDescent="0.3"/>
    <row r="369" ht="33" customHeight="1" x14ac:dyDescent="0.3"/>
    <row r="370" ht="33" customHeight="1" x14ac:dyDescent="0.3"/>
    <row r="371" ht="33" customHeight="1" x14ac:dyDescent="0.3"/>
    <row r="372" ht="33" customHeight="1" x14ac:dyDescent="0.3"/>
    <row r="373" ht="33" customHeight="1" x14ac:dyDescent="0.3"/>
    <row r="374" ht="33" customHeight="1" x14ac:dyDescent="0.3"/>
    <row r="375" ht="33" customHeight="1" x14ac:dyDescent="0.3"/>
    <row r="376" ht="33" customHeight="1" x14ac:dyDescent="0.3"/>
    <row r="377" ht="33" customHeight="1" x14ac:dyDescent="0.3"/>
    <row r="378" ht="33" customHeight="1" x14ac:dyDescent="0.3"/>
    <row r="379" ht="33" customHeight="1" x14ac:dyDescent="0.3"/>
    <row r="380" ht="33" customHeight="1" x14ac:dyDescent="0.3"/>
    <row r="381" ht="33" customHeight="1" x14ac:dyDescent="0.3"/>
    <row r="382" ht="33" customHeight="1" x14ac:dyDescent="0.3"/>
    <row r="383" ht="33" customHeight="1" x14ac:dyDescent="0.3"/>
    <row r="384" ht="33" customHeight="1" x14ac:dyDescent="0.3"/>
    <row r="385" ht="33" customHeight="1" x14ac:dyDescent="0.3"/>
    <row r="386" ht="33" customHeight="1" x14ac:dyDescent="0.3"/>
    <row r="387" ht="33" customHeight="1" x14ac:dyDescent="0.3"/>
    <row r="388" ht="33" customHeight="1" x14ac:dyDescent="0.3"/>
    <row r="389" ht="33" customHeight="1" x14ac:dyDescent="0.3"/>
    <row r="390" ht="33" customHeight="1" x14ac:dyDescent="0.3"/>
    <row r="391" ht="33" customHeight="1" x14ac:dyDescent="0.3"/>
    <row r="392" ht="33" customHeight="1" x14ac:dyDescent="0.3"/>
    <row r="393" ht="33" customHeight="1" x14ac:dyDescent="0.3"/>
    <row r="394" ht="33" customHeight="1" x14ac:dyDescent="0.3"/>
    <row r="395" ht="33" customHeight="1" x14ac:dyDescent="0.3"/>
    <row r="396" ht="33" customHeight="1" x14ac:dyDescent="0.3"/>
    <row r="397" ht="33" customHeight="1" x14ac:dyDescent="0.3"/>
    <row r="398" ht="33" customHeight="1" x14ac:dyDescent="0.3"/>
    <row r="399" ht="33" customHeight="1" x14ac:dyDescent="0.3"/>
    <row r="400" ht="33" customHeight="1" x14ac:dyDescent="0.3"/>
    <row r="401" ht="33" customHeight="1" x14ac:dyDescent="0.3"/>
    <row r="402" ht="33" customHeight="1" x14ac:dyDescent="0.3"/>
    <row r="403" ht="33" customHeight="1" x14ac:dyDescent="0.3"/>
    <row r="404" ht="33" customHeight="1" x14ac:dyDescent="0.3"/>
    <row r="405" ht="33" customHeight="1" x14ac:dyDescent="0.3"/>
    <row r="406" ht="33" customHeight="1" x14ac:dyDescent="0.3"/>
    <row r="407" ht="33" customHeight="1" x14ac:dyDescent="0.3"/>
    <row r="408" ht="33" customHeight="1" x14ac:dyDescent="0.3"/>
    <row r="409" ht="33" customHeight="1" x14ac:dyDescent="0.3"/>
    <row r="410" ht="33" customHeight="1" x14ac:dyDescent="0.3"/>
  </sheetData>
  <mergeCells count="104">
    <mergeCell ref="G97:I97"/>
    <mergeCell ref="J97:K97"/>
    <mergeCell ref="G98:I98"/>
    <mergeCell ref="J98:K98"/>
    <mergeCell ref="C14:F14"/>
    <mergeCell ref="C17:F17"/>
    <mergeCell ref="C19:F19"/>
    <mergeCell ref="C16:F16"/>
    <mergeCell ref="C15:F15"/>
    <mergeCell ref="C18:F18"/>
    <mergeCell ref="B2:K2"/>
    <mergeCell ref="C6:F6"/>
    <mergeCell ref="C13:F13"/>
    <mergeCell ref="C7:F7"/>
    <mergeCell ref="C10:F10"/>
    <mergeCell ref="C11:F11"/>
    <mergeCell ref="C12:F12"/>
    <mergeCell ref="C8:F8"/>
    <mergeCell ref="C9:F9"/>
    <mergeCell ref="E3:K5"/>
    <mergeCell ref="J94:K94"/>
    <mergeCell ref="J93:K93"/>
    <mergeCell ref="C76:F76"/>
    <mergeCell ref="C78:F78"/>
    <mergeCell ref="C79:F79"/>
    <mergeCell ref="G93:I93"/>
    <mergeCell ref="C89:F89"/>
    <mergeCell ref="C91:F91"/>
    <mergeCell ref="C80:F80"/>
    <mergeCell ref="G94:I94"/>
    <mergeCell ref="J95:K95"/>
    <mergeCell ref="C23:F23"/>
    <mergeCell ref="C33:F33"/>
    <mergeCell ref="C38:F38"/>
    <mergeCell ref="C43:F43"/>
    <mergeCell ref="C47:F47"/>
    <mergeCell ref="C52:F52"/>
    <mergeCell ref="C64:F64"/>
    <mergeCell ref="C68:F68"/>
    <mergeCell ref="C77:F77"/>
    <mergeCell ref="C81:F81"/>
    <mergeCell ref="C85:F85"/>
    <mergeCell ref="C90:F90"/>
    <mergeCell ref="C53:F53"/>
    <mergeCell ref="C54:F54"/>
    <mergeCell ref="C88:F88"/>
    <mergeCell ref="G95:I95"/>
    <mergeCell ref="C31:F31"/>
    <mergeCell ref="C32:F32"/>
    <mergeCell ref="C25:F25"/>
    <mergeCell ref="C24:F24"/>
    <mergeCell ref="C27:F27"/>
    <mergeCell ref="C28:F28"/>
    <mergeCell ref="C30:F30"/>
    <mergeCell ref="C34:F34"/>
    <mergeCell ref="C36:F36"/>
    <mergeCell ref="C37:F37"/>
    <mergeCell ref="C40:F40"/>
    <mergeCell ref="C41:F41"/>
    <mergeCell ref="C72:F72"/>
    <mergeCell ref="C74:F74"/>
    <mergeCell ref="C50:F50"/>
    <mergeCell ref="C29:F29"/>
    <mergeCell ref="C58:F58"/>
    <mergeCell ref="C20:F20"/>
    <mergeCell ref="C44:F44"/>
    <mergeCell ref="C45:F45"/>
    <mergeCell ref="C46:F46"/>
    <mergeCell ref="C42:F42"/>
    <mergeCell ref="C48:F48"/>
    <mergeCell ref="C26:F26"/>
    <mergeCell ref="C49:F49"/>
    <mergeCell ref="C60:F60"/>
    <mergeCell ref="C21:F21"/>
    <mergeCell ref="C82:F82"/>
    <mergeCell ref="C63:F63"/>
    <mergeCell ref="C55:F55"/>
    <mergeCell ref="C56:F56"/>
    <mergeCell ref="C57:F57"/>
    <mergeCell ref="C62:F62"/>
    <mergeCell ref="C59:F59"/>
    <mergeCell ref="C61:F61"/>
    <mergeCell ref="C70:F70"/>
    <mergeCell ref="C69:F69"/>
    <mergeCell ref="C67:F67"/>
    <mergeCell ref="C66:F66"/>
    <mergeCell ref="C51:F51"/>
    <mergeCell ref="C22:F22"/>
    <mergeCell ref="G102:I102"/>
    <mergeCell ref="J102:K102"/>
    <mergeCell ref="C35:F35"/>
    <mergeCell ref="C87:F87"/>
    <mergeCell ref="C39:F39"/>
    <mergeCell ref="C73:F73"/>
    <mergeCell ref="G100:I100"/>
    <mergeCell ref="J100:K100"/>
    <mergeCell ref="G101:I101"/>
    <mergeCell ref="J101:K101"/>
    <mergeCell ref="C83:F83"/>
    <mergeCell ref="C84:F84"/>
    <mergeCell ref="C86:F86"/>
    <mergeCell ref="C65:F65"/>
    <mergeCell ref="C75:F75"/>
    <mergeCell ref="C71:F71"/>
  </mergeCells>
  <phoneticPr fontId="11" type="noConversion"/>
  <pageMargins left="0.7" right="0.7" top="0.75" bottom="0.75" header="0.3" footer="0.3"/>
  <pageSetup paperSize="9" scale="3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BATIMENT E</vt:lpstr>
      <vt:lpstr>Feuil3</vt:lpstr>
    </vt:vector>
  </TitlesOfParts>
  <Company>CCI Normandie -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VALLERAND Pierre</dc:creator>
  <cp:lastModifiedBy>PLASSARD Aurélie</cp:lastModifiedBy>
  <cp:lastPrinted>2025-03-04T13:34:13Z</cp:lastPrinted>
  <dcterms:created xsi:type="dcterms:W3CDTF">2018-02-07T16:02:07Z</dcterms:created>
  <dcterms:modified xsi:type="dcterms:W3CDTF">2025-03-06T13:40:24Z</dcterms:modified>
</cp:coreProperties>
</file>