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R2_PRODUCTION\AFFAIRES\2025\TCE\SNCI1-25-01000-COLLEGE MONPLAISIR MOE VANDOEUVRE\ETUDES TECHNIQUES\3-PRO DCE\"/>
    </mc:Choice>
  </mc:AlternateContent>
  <xr:revisionPtr revIDLastSave="0" documentId="13_ncr:1_{DAF67C25-A9F2-4B31-A22F-5CFAB1378023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I390" i="2"/>
  <c r="J355" i="2"/>
  <c r="J349" i="2"/>
  <c r="J343" i="2"/>
  <c r="J337" i="2"/>
  <c r="J331" i="2"/>
  <c r="J324" i="2"/>
  <c r="J312" i="2"/>
  <c r="J307" i="2"/>
  <c r="J293" i="2"/>
  <c r="J287" i="2"/>
  <c r="J280" i="2"/>
  <c r="J274" i="2"/>
  <c r="J246" i="2"/>
  <c r="J240" i="2"/>
  <c r="F257" i="2" s="1"/>
  <c r="J234" i="2"/>
  <c r="J228" i="2"/>
  <c r="J221" i="2"/>
  <c r="J207" i="2"/>
  <c r="J201" i="2"/>
  <c r="J195" i="2"/>
  <c r="J189" i="2"/>
  <c r="J182" i="2"/>
  <c r="F217" i="2" s="1"/>
  <c r="J152" i="2"/>
  <c r="J146" i="2"/>
  <c r="J138" i="2"/>
  <c r="F163" i="2" s="1"/>
  <c r="J128" i="2"/>
  <c r="J96" i="2"/>
  <c r="J68" i="2"/>
  <c r="F268" i="2" s="1"/>
  <c r="F63" i="2"/>
  <c r="F62" i="2"/>
  <c r="F51" i="2"/>
  <c r="F50" i="2"/>
  <c r="F52" i="2" s="1"/>
  <c r="J10" i="2"/>
  <c r="G84" i="1"/>
  <c r="G82" i="1"/>
  <c r="G80" i="1"/>
  <c r="G78" i="1"/>
  <c r="E70" i="1"/>
  <c r="E63" i="1"/>
  <c r="E60" i="1"/>
  <c r="E20" i="1"/>
  <c r="E11" i="1"/>
  <c r="F256" i="2" l="1"/>
  <c r="F258" i="2" s="1"/>
  <c r="F263" i="2"/>
  <c r="F64" i="2"/>
  <c r="F162" i="2"/>
  <c r="F164" i="2" s="1"/>
  <c r="F262" i="2"/>
  <c r="F264" i="2" s="1"/>
  <c r="F379" i="2"/>
  <c r="F365" i="2"/>
  <c r="F380" i="2"/>
  <c r="F321" i="2"/>
  <c r="F22" i="2"/>
  <c r="F23" i="2"/>
  <c r="F269" i="2"/>
  <c r="F270" i="2" s="1"/>
  <c r="F383" i="2"/>
  <c r="F216" i="2"/>
  <c r="F218" i="2" s="1"/>
  <c r="F384" i="2"/>
  <c r="F105" i="2"/>
  <c r="F106" i="2"/>
  <c r="F320" i="2"/>
  <c r="F364" i="2"/>
  <c r="F302" i="2"/>
  <c r="F303" i="2"/>
  <c r="F370" i="2"/>
  <c r="F371" i="2"/>
  <c r="F378" i="2"/>
  <c r="F24" i="2" l="1"/>
  <c r="F366" i="2"/>
  <c r="F322" i="2"/>
  <c r="F372" i="2"/>
  <c r="F107" i="2"/>
  <c r="F304" i="2"/>
  <c r="F385" i="2"/>
  <c r="AA1" i="3" s="1"/>
  <c r="AA37" i="3" l="1"/>
  <c r="AA3" i="3"/>
  <c r="AA33" i="3"/>
  <c r="AA27" i="3" l="1"/>
  <c r="AA42" i="3"/>
  <c r="AA12" i="3"/>
  <c r="AA4" i="3"/>
  <c r="AA32" i="3" l="1"/>
  <c r="AA15" i="3"/>
  <c r="AA5" i="3"/>
  <c r="AA24" i="3"/>
  <c r="AA23" i="3"/>
  <c r="AA13" i="3"/>
  <c r="AA7" i="3"/>
  <c r="AA93" i="3" l="1"/>
  <c r="AA89" i="3" s="1"/>
  <c r="AA18" i="3"/>
  <c r="AA14" i="3"/>
  <c r="AA73" i="3" s="1"/>
  <c r="AA46" i="3"/>
  <c r="AA29" i="3"/>
  <c r="AA28" i="3"/>
  <c r="AA16" i="3"/>
  <c r="AA43" i="3"/>
  <c r="AA6" i="3"/>
  <c r="AA9" i="3"/>
  <c r="AA25" i="3" l="1"/>
  <c r="AA85" i="3"/>
  <c r="AA80" i="3" s="1"/>
  <c r="AA72" i="3" s="1"/>
  <c r="AA64" i="3" s="1"/>
  <c r="AA56" i="3" s="1"/>
  <c r="AA44" i="3" s="1"/>
  <c r="AA94" i="3"/>
  <c r="AA90" i="3" s="1"/>
  <c r="AA65" i="3"/>
  <c r="AA57" i="3" s="1"/>
  <c r="AA45" i="3" s="1"/>
  <c r="AA26" i="3" s="1"/>
  <c r="AA11" i="3"/>
  <c r="AA41" i="3"/>
  <c r="AA38" i="3"/>
  <c r="AA21" i="3"/>
  <c r="AA22" i="3" s="1"/>
  <c r="AA50" i="3"/>
  <c r="AA34" i="3"/>
  <c r="AA10" i="3"/>
  <c r="AA47" i="3"/>
  <c r="AA17" i="3"/>
  <c r="AA75" i="3" s="1"/>
  <c r="AA67" i="3" s="1"/>
  <c r="AA59" i="3" s="1"/>
  <c r="AA49" i="3" s="1"/>
  <c r="AA31" i="3" s="1"/>
  <c r="AA19" i="3"/>
  <c r="AA86" i="3" l="1"/>
  <c r="AA81" i="3" s="1"/>
  <c r="AA74" i="3" s="1"/>
  <c r="AA66" i="3" s="1"/>
  <c r="AA58" i="3" s="1"/>
  <c r="AA48" i="3" s="1"/>
  <c r="AA30" i="3"/>
  <c r="AA95" i="3"/>
  <c r="AA91" i="3" s="1"/>
  <c r="AA82" i="3"/>
  <c r="AA71" i="3"/>
  <c r="AA63" i="3" s="1"/>
  <c r="AA55" i="3" s="1"/>
  <c r="AA40" i="3" s="1"/>
  <c r="AA96" i="3"/>
  <c r="AA79" i="3"/>
  <c r="AA92" i="3"/>
  <c r="AA39" i="3" s="1"/>
  <c r="AA20" i="3"/>
  <c r="AA69" i="3" s="1"/>
  <c r="AA61" i="3" s="1"/>
  <c r="AA53" i="3" s="1"/>
  <c r="AA36" i="3" s="1"/>
  <c r="AA51" i="3"/>
  <c r="AA88" i="3" l="1"/>
  <c r="AA84" i="3" s="1"/>
  <c r="AA78" i="3" s="1"/>
  <c r="AA70" i="3" s="1"/>
  <c r="AA62" i="3" s="1"/>
  <c r="AA54" i="3" s="1"/>
  <c r="AA35" i="3"/>
  <c r="AA98" i="3" s="1"/>
  <c r="AA2" i="3" s="1"/>
  <c r="C388" i="2" s="1"/>
  <c r="AA87" i="3"/>
  <c r="AA83" i="3" s="1"/>
  <c r="AA76" i="3" s="1"/>
  <c r="AA68" i="3" s="1"/>
  <c r="AA60" i="3" s="1"/>
  <c r="AA52" i="3" s="1"/>
  <c r="AA77" i="3"/>
</calcChain>
</file>

<file path=xl/sharedStrings.xml><?xml version="1.0" encoding="utf-8"?>
<sst xmlns="http://schemas.openxmlformats.org/spreadsheetml/2006/main" count="623" uniqueCount="260">
  <si>
    <t>Dossier</t>
  </si>
  <si>
    <t>Date</t>
  </si>
  <si>
    <t>Phase</t>
  </si>
  <si>
    <t>Indice</t>
  </si>
  <si>
    <t>MAITRE D'OUVRAGE
UNIVERSITE DE LORRAINE
Direction du Patrimoine Immobilier
34 Cours Léopold
540000 NANCY</t>
  </si>
  <si>
    <t>MAITRE D'OEUVRE : 
    Socotec Smart-Solutions
    8, Rue Albert Einstein
    54320 Maxéville
    Tél : 06 32 31 60 94
    Mél : said.belkercha@socotecsmartsolutions.fr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</si>
  <si>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</si>
  <si>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</si>
  <si>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</si>
  <si>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</si>
  <si>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</si>
  <si>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</si>
  <si>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</si>
  <si>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</si>
  <si>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</si>
  <si>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</si>
  <si>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</si>
  <si>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</si>
  <si>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</si>
  <si>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</si>
  <si>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</si>
  <si>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</si>
  <si>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</si>
  <si>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</si>
  <si>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</si>
  <si>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</si>
  <si>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</si>
  <si>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</si>
  <si>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</si>
  <si>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</si>
  <si>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</si>
  <si>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</si>
  <si>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</si>
  <si>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</si>
  <si>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</si>
  <si>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</si>
  <si>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N°02 SSI - ELECTRICITE</t>
  </si>
  <si>
    <t>3.&amp;</t>
  </si>
  <si>
    <t>PRESCRIPTION PARTICULIERES</t>
  </si>
  <si>
    <t>2.1</t>
  </si>
  <si>
    <t>SYSTEME DE SECURITE INCENDIE</t>
  </si>
  <si>
    <t>2.1.1</t>
  </si>
  <si>
    <t>Travaux de dépose</t>
  </si>
  <si>
    <t>2.1.1.1</t>
  </si>
  <si>
    <t>Dépose du système de sécurité incendie existant (alarme de type 2b)</t>
  </si>
  <si>
    <t>ENS</t>
  </si>
  <si>
    <t>9.T</t>
  </si>
  <si>
    <t>9.UMOD</t>
  </si>
  <si>
    <t>Mode de métré : à l'ensemble</t>
  </si>
  <si>
    <t>9.L</t>
  </si>
  <si>
    <t>Localisation : ensemble des installations existantes</t>
  </si>
  <si>
    <t>9.&amp;</t>
  </si>
  <si>
    <t>5.&amp;</t>
  </si>
  <si>
    <t>Total H.T. :</t>
  </si>
  <si>
    <t>Total T.V.A. (20%) :</t>
  </si>
  <si>
    <t>Total T.T.C. :</t>
  </si>
  <si>
    <t>2.1.2</t>
  </si>
  <si>
    <t>Nouveau Système de Sécurité Incendie.</t>
  </si>
  <si>
    <t>5.T</t>
  </si>
  <si>
    <t>2.1.2.1</t>
  </si>
  <si>
    <t>Définitions des zones</t>
  </si>
  <si>
    <t>6.T</t>
  </si>
  <si>
    <t>6.&amp;</t>
  </si>
  <si>
    <t>2.1.2.2</t>
  </si>
  <si>
    <t>Principe de fonctionnement</t>
  </si>
  <si>
    <t>2.1.2.3</t>
  </si>
  <si>
    <t>Centrale</t>
  </si>
  <si>
    <t>2.1.2.3.1</t>
  </si>
  <si>
    <t>Centrale de détection incendie ECS+CMSI</t>
  </si>
  <si>
    <t>Mode de métré : un ensemble</t>
  </si>
  <si>
    <t xml:space="preserve">Localisation : dans le local accueil au rez-de-chaussée
</t>
  </si>
  <si>
    <t>2.1.2.3.2</t>
  </si>
  <si>
    <t>Alimentation électrique de sécurité (AES)</t>
  </si>
  <si>
    <t>Mode de métré : unité</t>
  </si>
  <si>
    <t xml:space="preserve">Localisation : Local accueil/SSI
</t>
  </si>
  <si>
    <t>2.1.2.4</t>
  </si>
  <si>
    <t>Équipements</t>
  </si>
  <si>
    <t>2.1.2.4.1</t>
  </si>
  <si>
    <t>Détecteurs automatique d'incendie</t>
  </si>
  <si>
    <t>8.T</t>
  </si>
  <si>
    <t>2.1.2.4.1.1</t>
  </si>
  <si>
    <t>Détecteurs optiques de fumées</t>
  </si>
  <si>
    <t>Mode de métré : à l'unité</t>
  </si>
  <si>
    <t>Localisation : dans les circulations et locaux à risques</t>
  </si>
  <si>
    <t>8.&amp;</t>
  </si>
  <si>
    <t>2.1.2.4.2</t>
  </si>
  <si>
    <t>Alarme manuelle</t>
  </si>
  <si>
    <t>2.1.2.4.2.1</t>
  </si>
  <si>
    <t>Déclencheurs manuels</t>
  </si>
  <si>
    <t>Localisation : à proximité des sorties et des escaliers</t>
  </si>
  <si>
    <t>2.1.2.4.3</t>
  </si>
  <si>
    <t>Alarme générale</t>
  </si>
  <si>
    <t>2.1.2.4.3.1</t>
  </si>
  <si>
    <t>Diffuseurs sonores avec flash intégré</t>
  </si>
  <si>
    <t>Localisation : dans les circulations du bâtiment.</t>
  </si>
  <si>
    <t>2.1.2.4.3.2</t>
  </si>
  <si>
    <t>Flash</t>
  </si>
  <si>
    <t>Localisation : dans les sanitaires</t>
  </si>
  <si>
    <t>2.1.2.5</t>
  </si>
  <si>
    <t>Câblage</t>
  </si>
  <si>
    <t>2.1.2.5.1</t>
  </si>
  <si>
    <t>Alimentation centrale</t>
  </si>
  <si>
    <t>FT</t>
  </si>
  <si>
    <t>Mode de métré : au forfait</t>
  </si>
  <si>
    <t xml:space="preserve">Localisation : liaisons entre TGBT et centrale SSI
</t>
  </si>
  <si>
    <t>2.1.2.5.2</t>
  </si>
  <si>
    <t>Câblage pour détecteurs automatiques d'incendie et déclencheurs manuels</t>
  </si>
  <si>
    <t xml:space="preserve">Localisation : liaisons détecteurs automatiques et déclencheurs manuels
</t>
  </si>
  <si>
    <t>2.1.2.5.3</t>
  </si>
  <si>
    <t>Câblage pour sirènes, flashs</t>
  </si>
  <si>
    <t>ft</t>
  </si>
  <si>
    <t xml:space="preserve">Localisation : liaisons entre la centrale et les diffuseurs sonores, flash 
</t>
  </si>
  <si>
    <t>2.1.2.5.4</t>
  </si>
  <si>
    <t>Câblage pour asservissements portes coupe-feu</t>
  </si>
  <si>
    <t xml:space="preserve">Localisation : liaisons entre le CMSI et les portes DAS
</t>
  </si>
  <si>
    <t>2.1.2.5.5</t>
  </si>
  <si>
    <t>Câblage pour prise RJ45</t>
  </si>
  <si>
    <t>2.1.2.6</t>
  </si>
  <si>
    <t>Finitions / Mise en service / Réception</t>
  </si>
  <si>
    <t>2.1.2.6.1</t>
  </si>
  <si>
    <t>Remise en état des supports</t>
  </si>
  <si>
    <t>Ens</t>
  </si>
  <si>
    <t>Localisation : Ensemble du site</t>
  </si>
  <si>
    <t>2.1.2.6.2</t>
  </si>
  <si>
    <t>Mise en service</t>
  </si>
  <si>
    <t>Localisation : /</t>
  </si>
  <si>
    <t>2.1.2.6.3</t>
  </si>
  <si>
    <t>Formation à l'exploitation</t>
  </si>
  <si>
    <t>2.1.2.6.4</t>
  </si>
  <si>
    <t>Réception</t>
  </si>
  <si>
    <t>2.1.2.6.5</t>
  </si>
  <si>
    <t>Dossiers d'exécution et de réception</t>
  </si>
  <si>
    <t>4.&amp;</t>
  </si>
  <si>
    <t>2.2</t>
  </si>
  <si>
    <t>TRAVAUX D'ELECTRICITE CFO/CFA</t>
  </si>
  <si>
    <t>2.2.1</t>
  </si>
  <si>
    <t>Généralités</t>
  </si>
  <si>
    <t>2.2.1.1</t>
  </si>
  <si>
    <t>Étude d’exécution</t>
  </si>
  <si>
    <t>Mode de métré : l'ensemble</t>
  </si>
  <si>
    <t xml:space="preserve">Localisation : Sur l'ensemble de l’installation </t>
  </si>
  <si>
    <t>2.2.1.2</t>
  </si>
  <si>
    <t>Consignation, Dépose et adaptation des appareils électriques de l’installation</t>
  </si>
  <si>
    <t>Localisation : l'ensemble des appareillages impactés par les travaux</t>
  </si>
  <si>
    <t>2.2.1.3</t>
  </si>
  <si>
    <t>Dévoiement des réseaux électriques CFO</t>
  </si>
  <si>
    <t>2.2.1.4</t>
  </si>
  <si>
    <t>Dévoiement des réseaux électriques CFA</t>
  </si>
  <si>
    <t>2.2.2</t>
  </si>
  <si>
    <t>Cheminements et câblages CFO/CFA</t>
  </si>
  <si>
    <t>2.2.2.1</t>
  </si>
  <si>
    <t>Câblage électrique des BAES/BAEH</t>
  </si>
  <si>
    <t>Mode de métré : ensemble</t>
  </si>
  <si>
    <t xml:space="preserve">Localisation : alimentation des nouveaux blocs de secours
</t>
  </si>
  <si>
    <t>2.2.2.2</t>
  </si>
  <si>
    <t>Câblage électrique des équipements</t>
  </si>
  <si>
    <t xml:space="preserve">Localisation : alimentation des nouveaux équipements
</t>
  </si>
  <si>
    <t>2.2.3</t>
  </si>
  <si>
    <t xml:space="preserve">Terminaux </t>
  </si>
  <si>
    <t>2.2.3.1</t>
  </si>
  <si>
    <t>Éclairage de sécurité par BAES</t>
  </si>
  <si>
    <t>Localisation : voir détail dans le poste</t>
  </si>
  <si>
    <t>2.2.3.2</t>
  </si>
  <si>
    <t>Luminaire LED 600x600</t>
  </si>
  <si>
    <t xml:space="preserve">Localisation : locaux sanitaires au R+1, local baie informatique, nouvelle circulation R+1
</t>
  </si>
  <si>
    <t>2.2.3.3</t>
  </si>
  <si>
    <t>Interrupteurs et boutons poussoirs</t>
  </si>
  <si>
    <t xml:space="preserve">Localisation : locaux sanitaires au R+1, local baie informatique
</t>
  </si>
  <si>
    <t>2.2.3.4</t>
  </si>
  <si>
    <t>Prises de courant</t>
  </si>
  <si>
    <t>Localisation : locaux sanitaires au R+1, local baie informatique</t>
  </si>
  <si>
    <t>2.2.3.5</t>
  </si>
  <si>
    <t>Blocs prises + interrupteur</t>
  </si>
  <si>
    <t>Localisation : salles de cours</t>
  </si>
  <si>
    <t>2.2.3.6</t>
  </si>
  <si>
    <t>Prises RJ45</t>
  </si>
  <si>
    <t>Localisation : circulations des niveaux</t>
  </si>
  <si>
    <t>RECAPITULATIF
LOT N°02 SSI - ELECTRICITE</t>
  </si>
  <si>
    <t>RECAPITULATIF DES CHAPITRES</t>
  </si>
  <si>
    <t>2 - PRESCRIPTION PARTICULIERES</t>
  </si>
  <si>
    <t>- 2.1 - SYSTEME DE SECURITE INCENDIE</t>
  </si>
  <si>
    <t>- 2.2 - TRAVAUX D'ELECTRICITE CFO/CFA</t>
  </si>
  <si>
    <t>Total du lot LOT N°02 SSI - ELECTRICITE</t>
  </si>
  <si>
    <t xml:space="preserve">Soit en toutes lettres TTC : </t>
  </si>
  <si>
    <t xml:space="preserve">Montant en francs : </t>
  </si>
  <si>
    <t>FRF TTC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</si>
  <si>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</si>
  <si>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</si>
  <si>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</si>
  <si>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</si>
  <si>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</si>
  <si>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</si>
  <si>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</si>
  <si>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</si>
  <si>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</si>
  <si>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</si>
  <si>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</si>
  <si>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</si>
  <si>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</si>
  <si>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</si>
  <si>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</si>
  <si>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</si>
  <si>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</si>
  <si>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</si>
  <si>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</si>
  <si>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</si>
  <si>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</si>
  <si>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</si>
  <si>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</si>
  <si>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</si>
  <si>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</si>
  <si>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</si>
  <si>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</si>
  <si>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</si>
  <si>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</si>
  <si>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</si>
  <si>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</si>
  <si>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CDPGF</t>
  </si>
  <si>
    <t>Travaux de mise en sécurité incendie et d'accessibilité</t>
  </si>
  <si>
    <t>2411SASNC0000022</t>
  </si>
  <si>
    <t>04/03/2025</t>
  </si>
  <si>
    <t>PRO - DCE</t>
  </si>
  <si>
    <t>14 rue Jacques Callot à VANDOEUVRE LES NANCY</t>
  </si>
  <si>
    <t>54500 VANDOEUVRE LES NANCY</t>
  </si>
  <si>
    <t>VERSION</t>
  </si>
  <si>
    <t>4.00</t>
  </si>
  <si>
    <t>TYPEDOC</t>
  </si>
  <si>
    <t>DPGF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</si>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</sst>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3" fontId="11" fillId="0" borderId="9" xfId="0" applyNumberFormat="1" applyFont="1" applyBorder="1" applyAlignment="1">
      <alignment horizontal="right" vertical="top" wrapText="1"/>
    </xf>
    <xf numFmtId="3" fontId="11" fillId="0" borderId="12" xfId="0" applyNumberFormat="1" applyFont="1" applyBorder="1" applyAlignment="1" applyProtection="1">
      <alignment horizontal="right" vertical="top" wrapText="1"/>
      <protection locked="0"/>
    </xf>
    <xf numFmtId="4" fontId="11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9" fillId="0" borderId="7" xfId="0" applyNumberFormat="1" applyFont="1" applyBorder="1" applyAlignment="1">
      <alignment horizontal="right" vertical="top" wrapText="1"/>
    </xf>
    <xf numFmtId="164" fontId="9" fillId="0" borderId="8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164" fontId="9" fillId="0" borderId="5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4" fontId="15" fillId="0" borderId="0" xfId="0" applyNumberFormat="1" applyFont="1" applyAlignment="1">
      <alignment horizontal="right" vertical="top" wrapText="1" indent="1"/>
    </xf>
    <xf numFmtId="164" fontId="15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wrapText="1" indent="1"/>
    </xf>
    <xf numFmtId="0" fontId="15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9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66675</xdr:rowOff>
    </xdr:from>
    <xdr:to>
      <xdr:col>8</xdr:col>
      <xdr:colOff>3811</xdr:colOff>
      <xdr:row>43</xdr:row>
      <xdr:rowOff>48572</xdr:rowOff>
    </xdr:to>
    <xdr:pic>
      <xdr:nvPicPr>
        <xdr:cNvPr id="2" name="Picture 1" descr="{b7ff2718-2009-4e63-8b8c-36b1369871e2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24175" y="3267075"/>
          <a:ext cx="3623311" cy="1696397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</xdr:colOff>
      <xdr:row>50</xdr:row>
      <xdr:rowOff>57150</xdr:rowOff>
    </xdr:from>
    <xdr:to>
      <xdr:col>4</xdr:col>
      <xdr:colOff>927100</xdr:colOff>
      <xdr:row>53</xdr:row>
      <xdr:rowOff>51257</xdr:rowOff>
    </xdr:to>
    <xdr:pic>
      <xdr:nvPicPr>
        <xdr:cNvPr id="3" name="Picture 2" descr="{0b6ad43c-d990-4867-890b-1b9cb39c9958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62275" y="5772150"/>
          <a:ext cx="889000" cy="337007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77</xdr:row>
      <xdr:rowOff>90488</xdr:rowOff>
    </xdr:from>
    <xdr:to>
      <xdr:col>1</xdr:col>
      <xdr:colOff>641350</xdr:colOff>
      <xdr:row>83</xdr:row>
      <xdr:rowOff>22301</xdr:rowOff>
    </xdr:to>
    <xdr:pic>
      <xdr:nvPicPr>
        <xdr:cNvPr id="4" name="Picture 3" descr="{c15f7449-1892-4c4d-b725-46c1f170670a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8891588"/>
          <a:ext cx="603250" cy="6176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1"/>
      <c r="F2" s="51"/>
      <c r="G2" s="51"/>
      <c r="H2" s="51"/>
      <c r="I2" s="8"/>
    </row>
    <row r="3" spans="2:9" ht="9" customHeight="1" x14ac:dyDescent="0.25">
      <c r="B3" s="5"/>
      <c r="C3" s="6"/>
      <c r="D3" s="7"/>
      <c r="E3" s="51"/>
      <c r="F3" s="51"/>
      <c r="G3" s="51"/>
      <c r="H3" s="51"/>
      <c r="I3" s="8"/>
    </row>
    <row r="4" spans="2:9" ht="9" customHeight="1" x14ac:dyDescent="0.25">
      <c r="B4" s="5"/>
      <c r="C4" s="6"/>
      <c r="D4" s="7"/>
      <c r="E4" s="51"/>
      <c r="F4" s="51"/>
      <c r="G4" s="51"/>
      <c r="H4" s="51"/>
      <c r="I4" s="8"/>
    </row>
    <row r="5" spans="2:9" ht="9" customHeight="1" x14ac:dyDescent="0.25">
      <c r="B5" s="5"/>
      <c r="C5" s="6"/>
      <c r="D5" s="7"/>
      <c r="E5" s="51"/>
      <c r="F5" s="51"/>
      <c r="G5" s="51"/>
      <c r="H5" s="51"/>
      <c r="I5" s="8"/>
    </row>
    <row r="6" spans="2:9" ht="9" customHeight="1" x14ac:dyDescent="0.25">
      <c r="B6" s="5"/>
      <c r="C6" s="6"/>
      <c r="D6" s="7"/>
      <c r="E6" s="51"/>
      <c r="F6" s="51"/>
      <c r="G6" s="51"/>
      <c r="H6" s="51"/>
      <c r="I6" s="8"/>
    </row>
    <row r="7" spans="2:9" ht="9" customHeight="1" x14ac:dyDescent="0.25">
      <c r="B7" s="5"/>
      <c r="C7" s="6"/>
      <c r="D7" s="7"/>
      <c r="E7" s="51"/>
      <c r="F7" s="51"/>
      <c r="G7" s="51"/>
      <c r="H7" s="51"/>
      <c r="I7" s="8"/>
    </row>
    <row r="8" spans="2:9" ht="9" customHeight="1" x14ac:dyDescent="0.25">
      <c r="B8" s="5"/>
      <c r="C8" s="6"/>
      <c r="D8" s="7"/>
      <c r="E8" s="51"/>
      <c r="F8" s="51"/>
      <c r="G8" s="51"/>
      <c r="H8" s="51"/>
      <c r="I8" s="8"/>
    </row>
    <row r="9" spans="2:9" ht="9" customHeight="1" x14ac:dyDescent="0.25">
      <c r="B9" s="5"/>
      <c r="C9" s="6"/>
      <c r="D9" s="7"/>
      <c r="E9" s="51"/>
      <c r="F9" s="51"/>
      <c r="G9" s="51"/>
      <c r="H9" s="51"/>
      <c r="I9" s="8"/>
    </row>
    <row r="10" spans="2:9" ht="9" customHeight="1" x14ac:dyDescent="0.25">
      <c r="B10" s="5"/>
      <c r="C10" s="6"/>
      <c r="D10" s="7"/>
      <c r="E10" s="51"/>
      <c r="F10" s="51"/>
      <c r="G10" s="51"/>
      <c r="H10" s="51"/>
      <c r="I10" s="8"/>
    </row>
    <row r="11" spans="2:9" ht="9" customHeight="1" x14ac:dyDescent="0.25">
      <c r="B11" s="5"/>
      <c r="C11" s="6"/>
      <c r="D11" s="7"/>
      <c r="E11" s="52" t="str">
        <f>IF(Paramètres!C5&lt;&gt;"",Paramètres!C5,"")</f>
        <v>Travaux de mise en sécurité incendie et d'accessibilité</v>
      </c>
      <c r="F11" s="52"/>
      <c r="G11" s="52"/>
      <c r="H11" s="52"/>
      <c r="I11" s="8"/>
    </row>
    <row r="12" spans="2:9" ht="9" customHeight="1" x14ac:dyDescent="0.25">
      <c r="B12" s="5"/>
      <c r="C12" s="6"/>
      <c r="D12" s="7"/>
      <c r="E12" s="52"/>
      <c r="F12" s="52"/>
      <c r="G12" s="52"/>
      <c r="H12" s="52"/>
      <c r="I12" s="8"/>
    </row>
    <row r="13" spans="2:9" ht="9" customHeight="1" x14ac:dyDescent="0.25">
      <c r="B13" s="5"/>
      <c r="C13" s="6"/>
      <c r="D13" s="7"/>
      <c r="E13" s="52"/>
      <c r="F13" s="52"/>
      <c r="G13" s="52"/>
      <c r="H13" s="52"/>
      <c r="I13" s="8"/>
    </row>
    <row r="14" spans="2:9" ht="9" customHeight="1" x14ac:dyDescent="0.25">
      <c r="B14" s="5"/>
      <c r="C14" s="6"/>
      <c r="D14" s="7"/>
      <c r="E14" s="52"/>
      <c r="F14" s="52"/>
      <c r="G14" s="52"/>
      <c r="H14" s="52"/>
      <c r="I14" s="8"/>
    </row>
    <row r="15" spans="2:9" ht="9" customHeight="1" x14ac:dyDescent="0.25">
      <c r="B15" s="5"/>
      <c r="C15" s="6"/>
      <c r="D15" s="7"/>
      <c r="E15" s="52"/>
      <c r="F15" s="52"/>
      <c r="G15" s="52"/>
      <c r="H15" s="52"/>
      <c r="I15" s="8"/>
    </row>
    <row r="16" spans="2:9" ht="9" customHeight="1" x14ac:dyDescent="0.25">
      <c r="B16" s="5"/>
      <c r="C16" s="6"/>
      <c r="D16" s="7"/>
      <c r="E16" s="52"/>
      <c r="F16" s="52"/>
      <c r="G16" s="52"/>
      <c r="H16" s="52"/>
      <c r="I16" s="8"/>
    </row>
    <row r="17" spans="2:9" ht="9" customHeight="1" x14ac:dyDescent="0.25">
      <c r="B17" s="5"/>
      <c r="C17" s="6"/>
      <c r="D17" s="7"/>
      <c r="E17" s="52"/>
      <c r="F17" s="52"/>
      <c r="G17" s="52"/>
      <c r="H17" s="52"/>
      <c r="I17" s="8"/>
    </row>
    <row r="18" spans="2:9" ht="9" customHeight="1" x14ac:dyDescent="0.25">
      <c r="B18" s="5"/>
      <c r="C18" s="6"/>
      <c r="D18" s="7"/>
      <c r="E18" s="52"/>
      <c r="F18" s="52"/>
      <c r="G18" s="52"/>
      <c r="H18" s="52"/>
      <c r="I18" s="8"/>
    </row>
    <row r="19" spans="2:9" ht="9" customHeight="1" x14ac:dyDescent="0.25">
      <c r="B19" s="5"/>
      <c r="C19" s="6"/>
      <c r="D19" s="7"/>
      <c r="E19" s="52"/>
      <c r="F19" s="52"/>
      <c r="G19" s="52"/>
      <c r="H19" s="52"/>
      <c r="I19" s="8"/>
    </row>
    <row r="20" spans="2:9" ht="9" customHeight="1" x14ac:dyDescent="0.25">
      <c r="B20" s="5"/>
      <c r="C20" s="6"/>
      <c r="D20" s="7"/>
      <c r="E20" s="52" t="str">
        <f>IF(Paramètres!C24&lt;&gt;"",Paramètres!C24,"") &amp; CHAR(10) &amp; IF(Paramètres!C26&lt;&gt;"",Paramètres!C26,"") &amp; CHAR(10) &amp; IF(Paramètres!C28&lt;&gt;"",Paramètres!C28,"")</f>
        <v xml:space="preserve">14 rue Jacques Callot à VANDOEUVRE LES NANCY
54500 VANDOEUVRE LES NANCY
</v>
      </c>
      <c r="F20" s="52"/>
      <c r="G20" s="52"/>
      <c r="H20" s="52"/>
      <c r="I20" s="8"/>
    </row>
    <row r="21" spans="2:9" ht="9" customHeight="1" x14ac:dyDescent="0.25">
      <c r="B21" s="5"/>
      <c r="C21" s="6"/>
      <c r="D21" s="7"/>
      <c r="E21" s="52"/>
      <c r="F21" s="52"/>
      <c r="G21" s="52"/>
      <c r="H21" s="52"/>
      <c r="I21" s="8"/>
    </row>
    <row r="22" spans="2:9" ht="9" customHeight="1" x14ac:dyDescent="0.25">
      <c r="B22" s="5"/>
      <c r="C22" s="6"/>
      <c r="D22" s="7"/>
      <c r="E22" s="52"/>
      <c r="F22" s="52"/>
      <c r="G22" s="52"/>
      <c r="H22" s="52"/>
      <c r="I22" s="8"/>
    </row>
    <row r="23" spans="2:9" ht="9" customHeight="1" x14ac:dyDescent="0.25">
      <c r="B23" s="5"/>
      <c r="C23" s="6"/>
      <c r="D23" s="7"/>
      <c r="E23" s="52"/>
      <c r="F23" s="52"/>
      <c r="G23" s="52"/>
      <c r="H23" s="52"/>
      <c r="I23" s="8"/>
    </row>
    <row r="24" spans="2:9" ht="9" customHeight="1" x14ac:dyDescent="0.25">
      <c r="B24" s="5"/>
      <c r="C24" s="6"/>
      <c r="D24" s="7"/>
      <c r="E24" s="52"/>
      <c r="F24" s="52"/>
      <c r="G24" s="52"/>
      <c r="H24" s="52"/>
      <c r="I24" s="8"/>
    </row>
    <row r="25" spans="2:9" ht="9" customHeight="1" x14ac:dyDescent="0.25">
      <c r="B25" s="5"/>
      <c r="C25" s="6"/>
      <c r="D25" s="7"/>
      <c r="E25" s="52"/>
      <c r="F25" s="52"/>
      <c r="G25" s="52"/>
      <c r="H25" s="52"/>
      <c r="I25" s="8"/>
    </row>
    <row r="26" spans="2:9" ht="9" customHeight="1" x14ac:dyDescent="0.25">
      <c r="B26" s="5"/>
      <c r="C26" s="6"/>
      <c r="D26" s="7"/>
      <c r="E26" s="52"/>
      <c r="F26" s="52"/>
      <c r="G26" s="52"/>
      <c r="H26" s="52"/>
      <c r="I26" s="8"/>
    </row>
    <row r="27" spans="2:9" ht="9" customHeight="1" x14ac:dyDescent="0.25">
      <c r="B27" s="5"/>
      <c r="C27" s="6"/>
      <c r="D27" s="7"/>
      <c r="E27" s="52"/>
      <c r="F27" s="52"/>
      <c r="G27" s="52"/>
      <c r="H27" s="52"/>
      <c r="I27" s="8"/>
    </row>
    <row r="28" spans="2:9" ht="9" customHeight="1" x14ac:dyDescent="0.25">
      <c r="B28" s="5"/>
      <c r="C28" s="6"/>
      <c r="D28" s="7"/>
      <c r="E28" s="51"/>
      <c r="F28" s="51"/>
      <c r="G28" s="51"/>
      <c r="H28" s="51"/>
      <c r="I28" s="8"/>
    </row>
    <row r="29" spans="2:9" ht="9" customHeight="1" x14ac:dyDescent="0.25">
      <c r="B29" s="5"/>
      <c r="C29" s="6"/>
      <c r="D29" s="7"/>
      <c r="E29" s="51"/>
      <c r="F29" s="51"/>
      <c r="G29" s="51"/>
      <c r="H29" s="51"/>
      <c r="I29" s="8"/>
    </row>
    <row r="30" spans="2:9" ht="9" customHeight="1" x14ac:dyDescent="0.25">
      <c r="B30" s="5"/>
      <c r="C30" s="6"/>
      <c r="D30" s="7"/>
      <c r="E30" s="51"/>
      <c r="F30" s="51"/>
      <c r="G30" s="51"/>
      <c r="H30" s="51"/>
      <c r="I30" s="8"/>
    </row>
    <row r="31" spans="2:9" ht="9" customHeight="1" x14ac:dyDescent="0.25">
      <c r="B31" s="5"/>
      <c r="C31" s="6"/>
      <c r="D31" s="7"/>
      <c r="E31" s="51"/>
      <c r="F31" s="51"/>
      <c r="G31" s="51"/>
      <c r="H31" s="51"/>
      <c r="I31" s="8"/>
    </row>
    <row r="32" spans="2:9" ht="9" customHeight="1" x14ac:dyDescent="0.25">
      <c r="B32" s="5"/>
      <c r="C32" s="6"/>
      <c r="D32" s="7"/>
      <c r="E32" s="51"/>
      <c r="F32" s="51"/>
      <c r="G32" s="51"/>
      <c r="H32" s="51"/>
      <c r="I32" s="8"/>
    </row>
    <row r="33" spans="2:9" ht="9" customHeight="1" x14ac:dyDescent="0.25">
      <c r="B33" s="5"/>
      <c r="C33" s="6"/>
      <c r="D33" s="7"/>
      <c r="E33" s="51"/>
      <c r="F33" s="51"/>
      <c r="G33" s="51"/>
      <c r="H33" s="51"/>
      <c r="I33" s="8"/>
    </row>
    <row r="34" spans="2:9" ht="9" customHeight="1" x14ac:dyDescent="0.25">
      <c r="B34" s="5"/>
      <c r="C34" s="6"/>
      <c r="D34" s="7"/>
      <c r="E34" s="51"/>
      <c r="F34" s="51"/>
      <c r="G34" s="51"/>
      <c r="H34" s="51"/>
      <c r="I34" s="8"/>
    </row>
    <row r="35" spans="2:9" ht="9" customHeight="1" x14ac:dyDescent="0.25">
      <c r="B35" s="5"/>
      <c r="C35" s="6"/>
      <c r="D35" s="7"/>
      <c r="E35" s="51"/>
      <c r="F35" s="51"/>
      <c r="G35" s="51"/>
      <c r="H35" s="51"/>
      <c r="I35" s="8"/>
    </row>
    <row r="36" spans="2:9" ht="9" customHeight="1" x14ac:dyDescent="0.25">
      <c r="B36" s="5"/>
      <c r="C36" s="6"/>
      <c r="D36" s="7"/>
      <c r="E36" s="51"/>
      <c r="F36" s="51"/>
      <c r="G36" s="51"/>
      <c r="H36" s="51"/>
      <c r="I36" s="8"/>
    </row>
    <row r="37" spans="2:9" ht="9" customHeight="1" x14ac:dyDescent="0.25">
      <c r="B37" s="5"/>
      <c r="C37" s="6"/>
      <c r="D37" s="7"/>
      <c r="E37" s="51"/>
      <c r="F37" s="51"/>
      <c r="G37" s="51"/>
      <c r="H37" s="51"/>
      <c r="I37" s="8"/>
    </row>
    <row r="38" spans="2:9" ht="9" customHeight="1" x14ac:dyDescent="0.25">
      <c r="B38" s="5"/>
      <c r="C38" s="6"/>
      <c r="D38" s="7"/>
      <c r="E38" s="51"/>
      <c r="F38" s="51"/>
      <c r="G38" s="51"/>
      <c r="H38" s="51"/>
      <c r="I38" s="8"/>
    </row>
    <row r="39" spans="2:9" ht="9" customHeight="1" x14ac:dyDescent="0.25">
      <c r="B39" s="5"/>
      <c r="C39" s="6"/>
      <c r="D39" s="7"/>
      <c r="E39" s="51"/>
      <c r="F39" s="51"/>
      <c r="G39" s="51"/>
      <c r="H39" s="51"/>
      <c r="I39" s="8"/>
    </row>
    <row r="40" spans="2:9" ht="9" customHeight="1" x14ac:dyDescent="0.25">
      <c r="B40" s="5"/>
      <c r="C40" s="6"/>
      <c r="D40" s="7"/>
      <c r="E40" s="51"/>
      <c r="F40" s="51"/>
      <c r="G40" s="51"/>
      <c r="H40" s="51"/>
      <c r="I40" s="8"/>
    </row>
    <row r="41" spans="2:9" ht="9" customHeight="1" x14ac:dyDescent="0.25">
      <c r="B41" s="5"/>
      <c r="C41" s="6"/>
      <c r="D41" s="7"/>
      <c r="E41" s="51"/>
      <c r="F41" s="51"/>
      <c r="G41" s="51"/>
      <c r="H41" s="51"/>
      <c r="I41" s="8"/>
    </row>
    <row r="42" spans="2:9" ht="9" customHeight="1" x14ac:dyDescent="0.25">
      <c r="B42" s="5"/>
      <c r="C42" s="6"/>
      <c r="D42" s="7"/>
      <c r="E42" s="51"/>
      <c r="F42" s="51"/>
      <c r="G42" s="51"/>
      <c r="H42" s="51"/>
      <c r="I42" s="8"/>
    </row>
    <row r="43" spans="2:9" ht="9" customHeight="1" x14ac:dyDescent="0.25">
      <c r="B43" s="5"/>
      <c r="C43" s="6"/>
      <c r="D43" s="7"/>
      <c r="E43" s="51"/>
      <c r="F43" s="51"/>
      <c r="G43" s="51"/>
      <c r="H43" s="51"/>
      <c r="I43" s="8"/>
    </row>
    <row r="44" spans="2:9" ht="9" customHeight="1" x14ac:dyDescent="0.25">
      <c r="B44" s="5"/>
      <c r="C44" s="6"/>
      <c r="D44" s="7"/>
      <c r="E44" s="51"/>
      <c r="F44" s="51"/>
      <c r="G44" s="51"/>
      <c r="H44" s="51"/>
      <c r="I44" s="8"/>
    </row>
    <row r="45" spans="2:9" ht="9" customHeight="1" x14ac:dyDescent="0.25">
      <c r="B45" s="5"/>
      <c r="C45" s="6"/>
      <c r="D45" s="7"/>
      <c r="E45" s="51"/>
      <c r="F45" s="51"/>
      <c r="G45" s="51"/>
      <c r="H45" s="51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1"/>
      <c r="F47" s="63" t="s">
        <v>4</v>
      </c>
      <c r="G47" s="51"/>
      <c r="H47" s="51"/>
      <c r="I47" s="8"/>
    </row>
    <row r="48" spans="2:9" ht="9" customHeight="1" x14ac:dyDescent="0.25">
      <c r="B48" s="5"/>
      <c r="C48" s="6"/>
      <c r="D48" s="7"/>
      <c r="E48" s="51"/>
      <c r="F48" s="51"/>
      <c r="G48" s="51"/>
      <c r="H48" s="51"/>
      <c r="I48" s="8"/>
    </row>
    <row r="49" spans="2:9" ht="9" customHeight="1" x14ac:dyDescent="0.25">
      <c r="B49" s="5"/>
      <c r="C49" s="6"/>
      <c r="D49" s="7"/>
      <c r="E49" s="51"/>
      <c r="F49" s="51"/>
      <c r="G49" s="51"/>
      <c r="H49" s="51"/>
      <c r="I49" s="8"/>
    </row>
    <row r="50" spans="2:9" ht="9" customHeight="1" x14ac:dyDescent="0.25">
      <c r="B50" s="5"/>
      <c r="C50" s="6"/>
      <c r="D50" s="7"/>
      <c r="E50" s="51"/>
      <c r="F50" s="51"/>
      <c r="G50" s="51"/>
      <c r="H50" s="51"/>
      <c r="I50" s="8"/>
    </row>
    <row r="51" spans="2:9" ht="9" customHeight="1" x14ac:dyDescent="0.25">
      <c r="B51" s="5"/>
      <c r="C51" s="6"/>
      <c r="D51" s="7"/>
      <c r="E51" s="51"/>
      <c r="F51" s="51"/>
      <c r="G51" s="51"/>
      <c r="H51" s="51"/>
      <c r="I51" s="8"/>
    </row>
    <row r="52" spans="2:9" ht="9" customHeight="1" x14ac:dyDescent="0.25">
      <c r="B52" s="5"/>
      <c r="C52" s="6"/>
      <c r="D52" s="7"/>
      <c r="E52" s="51"/>
      <c r="F52" s="51"/>
      <c r="G52" s="51"/>
      <c r="H52" s="51"/>
      <c r="I52" s="8"/>
    </row>
    <row r="53" spans="2:9" ht="9" customHeight="1" x14ac:dyDescent="0.25">
      <c r="B53" s="5"/>
      <c r="C53" s="6"/>
      <c r="D53" s="7"/>
      <c r="E53" s="51"/>
      <c r="F53" s="51"/>
      <c r="G53" s="51"/>
      <c r="H53" s="51"/>
      <c r="I53" s="8"/>
    </row>
    <row r="54" spans="2:9" ht="9" customHeight="1" x14ac:dyDescent="0.25">
      <c r="B54" s="5"/>
      <c r="C54" s="6"/>
      <c r="D54" s="7"/>
      <c r="E54" s="51"/>
      <c r="F54" s="51"/>
      <c r="G54" s="51"/>
      <c r="H54" s="51"/>
      <c r="I54" s="8"/>
    </row>
    <row r="55" spans="2:9" ht="9" customHeight="1" x14ac:dyDescent="0.25">
      <c r="B55" s="5"/>
      <c r="C55" s="6"/>
      <c r="D55" s="7"/>
      <c r="E55" s="51"/>
      <c r="F55" s="51"/>
      <c r="G55" s="51"/>
      <c r="H55" s="51"/>
      <c r="I55" s="8"/>
    </row>
    <row r="56" spans="2:9" ht="9" customHeight="1" x14ac:dyDescent="0.25">
      <c r="B56" s="5"/>
      <c r="C56" s="6"/>
      <c r="D56" s="7"/>
      <c r="E56" s="51"/>
      <c r="F56" s="51"/>
      <c r="G56" s="51"/>
      <c r="H56" s="51"/>
      <c r="I56" s="8"/>
    </row>
    <row r="57" spans="2:9" ht="9" customHeight="1" x14ac:dyDescent="0.25">
      <c r="B57" s="5"/>
      <c r="C57" s="6"/>
      <c r="D57" s="7"/>
      <c r="E57" s="51"/>
      <c r="F57" s="51"/>
      <c r="G57" s="51"/>
      <c r="H57" s="51"/>
      <c r="I57" s="8"/>
    </row>
    <row r="58" spans="2:9" ht="9" customHeight="1" x14ac:dyDescent="0.25">
      <c r="B58" s="5"/>
      <c r="C58" s="6"/>
      <c r="D58" s="7"/>
      <c r="E58" s="51"/>
      <c r="F58" s="51"/>
      <c r="G58" s="51"/>
      <c r="H58" s="51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53" t="str">
        <f>IF(Paramètres!C9&lt;&gt;"",Paramètres!C9,"")</f>
        <v/>
      </c>
      <c r="F60" s="53"/>
      <c r="G60" s="53"/>
      <c r="H60" s="53"/>
      <c r="I60" s="8"/>
    </row>
    <row r="61" spans="2:9" ht="9" customHeight="1" x14ac:dyDescent="0.25">
      <c r="B61" s="5"/>
      <c r="C61" s="6"/>
      <c r="D61" s="7"/>
      <c r="E61" s="53"/>
      <c r="F61" s="53"/>
      <c r="G61" s="53"/>
      <c r="H61" s="53"/>
      <c r="I61" s="8"/>
    </row>
    <row r="62" spans="2:9" ht="9" customHeight="1" x14ac:dyDescent="0.25">
      <c r="B62" s="5"/>
      <c r="C62" s="6"/>
      <c r="D62" s="7"/>
      <c r="E62" s="53"/>
      <c r="F62" s="53"/>
      <c r="G62" s="53"/>
      <c r="H62" s="53"/>
      <c r="I62" s="8"/>
    </row>
    <row r="63" spans="2:9" ht="9" customHeight="1" x14ac:dyDescent="0.25">
      <c r="B63" s="5"/>
      <c r="C63" s="6"/>
      <c r="D63" s="7"/>
      <c r="E63" s="53" t="str">
        <f>IF(Paramètres!C11&lt;&gt;"",Paramètres!C11,"")</f>
        <v>LOT N°02 SSI - ELECTRICITE</v>
      </c>
      <c r="F63" s="53"/>
      <c r="G63" s="53"/>
      <c r="H63" s="53"/>
      <c r="I63" s="8"/>
    </row>
    <row r="64" spans="2:9" ht="9" customHeight="1" x14ac:dyDescent="0.25">
      <c r="B64" s="5"/>
      <c r="C64" s="6"/>
      <c r="D64" s="7"/>
      <c r="E64" s="53"/>
      <c r="F64" s="53"/>
      <c r="G64" s="53"/>
      <c r="H64" s="53"/>
      <c r="I64" s="8"/>
    </row>
    <row r="65" spans="2:9" ht="9" customHeight="1" x14ac:dyDescent="0.25">
      <c r="B65" s="5"/>
      <c r="C65" s="6"/>
      <c r="D65" s="7"/>
      <c r="E65" s="53"/>
      <c r="F65" s="53"/>
      <c r="G65" s="53"/>
      <c r="H65" s="53"/>
      <c r="I65" s="8"/>
    </row>
    <row r="66" spans="2:9" ht="9" customHeight="1" x14ac:dyDescent="0.25">
      <c r="B66" s="5"/>
      <c r="C66" s="6"/>
      <c r="D66" s="7"/>
      <c r="E66" s="53"/>
      <c r="F66" s="53"/>
      <c r="G66" s="53"/>
      <c r="H66" s="53"/>
      <c r="I66" s="8"/>
    </row>
    <row r="67" spans="2:9" ht="9" customHeight="1" x14ac:dyDescent="0.25">
      <c r="B67" s="5"/>
      <c r="C67" s="6"/>
      <c r="D67" s="7"/>
      <c r="E67" s="53"/>
      <c r="F67" s="53"/>
      <c r="G67" s="53"/>
      <c r="H67" s="53"/>
      <c r="I67" s="8"/>
    </row>
    <row r="68" spans="2:9" ht="9" customHeight="1" x14ac:dyDescent="0.25">
      <c r="B68" s="5"/>
      <c r="C68" s="6"/>
      <c r="D68" s="7"/>
      <c r="E68" s="53"/>
      <c r="F68" s="53"/>
      <c r="G68" s="53"/>
      <c r="H68" s="53"/>
      <c r="I68" s="8"/>
    </row>
    <row r="69" spans="2:9" ht="9" customHeight="1" x14ac:dyDescent="0.25">
      <c r="B69" s="5"/>
      <c r="C69" s="6"/>
      <c r="D69" s="7"/>
      <c r="E69" s="53"/>
      <c r="F69" s="53"/>
      <c r="G69" s="53"/>
      <c r="H69" s="53"/>
      <c r="I69" s="8"/>
    </row>
    <row r="70" spans="2:9" ht="9" customHeight="1" x14ac:dyDescent="0.25">
      <c r="B70" s="5"/>
      <c r="C70" s="6"/>
      <c r="D70" s="7"/>
      <c r="E70" s="54" t="str">
        <f>IF(Paramètres!C3&lt;&gt;"",Paramètres!C3,"")</f>
        <v>CDPGF</v>
      </c>
      <c r="F70" s="55"/>
      <c r="G70" s="55"/>
      <c r="H70" s="56"/>
      <c r="I70" s="8"/>
    </row>
    <row r="71" spans="2:9" ht="9" customHeight="1" x14ac:dyDescent="0.25">
      <c r="B71" s="5"/>
      <c r="C71" s="6"/>
      <c r="D71" s="7"/>
      <c r="E71" s="57"/>
      <c r="F71" s="52"/>
      <c r="G71" s="52"/>
      <c r="H71" s="58"/>
      <c r="I71" s="8"/>
    </row>
    <row r="72" spans="2:9" ht="9" customHeight="1" x14ac:dyDescent="0.25">
      <c r="B72" s="5"/>
      <c r="C72" s="6"/>
      <c r="D72" s="7"/>
      <c r="E72" s="57"/>
      <c r="F72" s="52"/>
      <c r="G72" s="52"/>
      <c r="H72" s="58"/>
      <c r="I72" s="8"/>
    </row>
    <row r="73" spans="2:9" ht="9" customHeight="1" x14ac:dyDescent="0.25">
      <c r="B73" s="5"/>
      <c r="C73" s="6"/>
      <c r="D73" s="7"/>
      <c r="E73" s="57"/>
      <c r="F73" s="52"/>
      <c r="G73" s="52"/>
      <c r="H73" s="58"/>
      <c r="I73" s="8"/>
    </row>
    <row r="74" spans="2:9" ht="9" customHeight="1" x14ac:dyDescent="0.25">
      <c r="B74" s="5"/>
      <c r="C74" s="6"/>
      <c r="D74" s="7"/>
      <c r="E74" s="57"/>
      <c r="F74" s="52"/>
      <c r="G74" s="52"/>
      <c r="H74" s="58"/>
      <c r="I74" s="8"/>
    </row>
    <row r="75" spans="2:9" ht="9" customHeight="1" x14ac:dyDescent="0.25">
      <c r="B75" s="5"/>
      <c r="C75" s="6"/>
      <c r="D75" s="7"/>
      <c r="E75" s="57"/>
      <c r="F75" s="52"/>
      <c r="G75" s="52"/>
      <c r="H75" s="58"/>
      <c r="I75" s="8"/>
    </row>
    <row r="76" spans="2:9" ht="9" customHeight="1" x14ac:dyDescent="0.25">
      <c r="B76" s="5"/>
      <c r="C76" s="6"/>
      <c r="D76" s="7"/>
      <c r="E76" s="59"/>
      <c r="F76" s="60"/>
      <c r="G76" s="60"/>
      <c r="H76" s="61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66"/>
      <c r="C78" s="64" t="s">
        <v>5</v>
      </c>
      <c r="D78" s="7"/>
      <c r="E78" s="7"/>
      <c r="F78" s="62" t="s">
        <v>0</v>
      </c>
      <c r="G78" s="62" t="str">
        <f>IF(Paramètres!C7&lt;&gt;"",Paramètres!C7,"")</f>
        <v>2411SASNC0000022</v>
      </c>
      <c r="H78" s="7"/>
      <c r="I78" s="8"/>
    </row>
    <row r="79" spans="2:9" ht="9" customHeight="1" x14ac:dyDescent="0.25">
      <c r="B79" s="66"/>
      <c r="C79" s="65"/>
      <c r="D79" s="7"/>
      <c r="E79" s="7"/>
      <c r="F79" s="62"/>
      <c r="G79" s="62"/>
      <c r="H79" s="7"/>
      <c r="I79" s="8"/>
    </row>
    <row r="80" spans="2:9" ht="9" customHeight="1" x14ac:dyDescent="0.25">
      <c r="B80" s="66"/>
      <c r="C80" s="65"/>
      <c r="D80" s="7"/>
      <c r="E80" s="7"/>
      <c r="F80" s="62" t="s">
        <v>1</v>
      </c>
      <c r="G80" s="62" t="str">
        <f>IF(Paramètres!C13&lt;&gt;"",Paramètres!C13,"")</f>
        <v>04/03/2025</v>
      </c>
      <c r="H80" s="7"/>
      <c r="I80" s="8"/>
    </row>
    <row r="81" spans="2:9" ht="9" customHeight="1" x14ac:dyDescent="0.25">
      <c r="B81" s="66"/>
      <c r="C81" s="65"/>
      <c r="D81" s="7"/>
      <c r="E81" s="7"/>
      <c r="F81" s="62"/>
      <c r="G81" s="62"/>
      <c r="H81" s="7"/>
      <c r="I81" s="8"/>
    </row>
    <row r="82" spans="2:9" ht="9" customHeight="1" x14ac:dyDescent="0.25">
      <c r="B82" s="66"/>
      <c r="C82" s="65"/>
      <c r="D82" s="7"/>
      <c r="E82" s="7"/>
      <c r="F82" s="62" t="s">
        <v>2</v>
      </c>
      <c r="G82" s="62" t="str">
        <f>IF(Paramètres!C15&lt;&gt;"",Paramètres!C15,"")</f>
        <v>PRO - DCE</v>
      </c>
      <c r="H82" s="7"/>
      <c r="I82" s="8"/>
    </row>
    <row r="83" spans="2:9" ht="9" customHeight="1" x14ac:dyDescent="0.25">
      <c r="B83" s="66"/>
      <c r="C83" s="65"/>
      <c r="D83" s="7"/>
      <c r="E83" s="7"/>
      <c r="F83" s="62"/>
      <c r="G83" s="62"/>
      <c r="H83" s="7"/>
      <c r="I83" s="8"/>
    </row>
    <row r="84" spans="2:9" ht="9" customHeight="1" x14ac:dyDescent="0.25">
      <c r="B84" s="66"/>
      <c r="C84" s="65"/>
      <c r="D84" s="7"/>
      <c r="E84" s="7"/>
      <c r="F84" s="62" t="s">
        <v>3</v>
      </c>
      <c r="G84" s="62">
        <f>IF(Paramètres!C17&lt;&gt;"",Paramètres!C17,"")</f>
        <v>0</v>
      </c>
      <c r="H84" s="7"/>
      <c r="I84" s="8"/>
    </row>
    <row r="85" spans="2:9" ht="9" customHeight="1" x14ac:dyDescent="0.25">
      <c r="B85" s="5"/>
      <c r="C85" s="6"/>
      <c r="D85" s="7"/>
      <c r="E85" s="7"/>
      <c r="F85" s="62"/>
      <c r="G85" s="62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9">
    <mergeCell ref="C78:C84"/>
    <mergeCell ref="B78:B84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394"/>
  <sheetViews>
    <sheetView showGridLines="0" tabSelected="1" topLeftCell="B1" workbookViewId="0">
      <pane ySplit="3" topLeftCell="A10" activePane="bottomLeft" state="frozen"/>
      <selection pane="bottomLeft" activeCell="H10" sqref="H10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2.5" x14ac:dyDescent="0.25">
      <c r="A3" s="7" t="s">
        <v>22</v>
      </c>
      <c r="B3" s="13" t="s">
        <v>23</v>
      </c>
      <c r="C3" s="67" t="s">
        <v>24</v>
      </c>
      <c r="D3" s="67"/>
      <c r="E3" s="67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18.600000000000001" customHeight="1" x14ac:dyDescent="0.25">
      <c r="A4" s="7">
        <v>2</v>
      </c>
      <c r="B4" s="14"/>
      <c r="C4" s="68" t="s">
        <v>36</v>
      </c>
      <c r="D4" s="68"/>
      <c r="E4" s="68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37</v>
      </c>
    </row>
    <row r="7" spans="1:17" ht="18.600000000000001" customHeight="1" x14ac:dyDescent="0.25">
      <c r="A7" s="7">
        <v>3</v>
      </c>
      <c r="B7" s="16">
        <v>2</v>
      </c>
      <c r="C7" s="69" t="s">
        <v>38</v>
      </c>
      <c r="D7" s="69"/>
      <c r="E7" s="69"/>
      <c r="F7" s="17"/>
      <c r="G7" s="17"/>
      <c r="H7" s="17"/>
      <c r="I7" s="17"/>
      <c r="J7" s="18"/>
      <c r="K7" s="7"/>
    </row>
    <row r="8" spans="1:17" x14ac:dyDescent="0.25">
      <c r="A8" s="7">
        <v>4</v>
      </c>
      <c r="B8" s="16" t="s">
        <v>39</v>
      </c>
      <c r="C8" s="70" t="s">
        <v>40</v>
      </c>
      <c r="D8" s="70"/>
      <c r="E8" s="70"/>
      <c r="F8" s="19"/>
      <c r="G8" s="19"/>
      <c r="H8" s="19"/>
      <c r="I8" s="19"/>
      <c r="J8" s="20"/>
      <c r="K8" s="7"/>
    </row>
    <row r="9" spans="1:17" ht="16.899999999999999" customHeight="1" x14ac:dyDescent="0.25">
      <c r="A9" s="7">
        <v>5</v>
      </c>
      <c r="B9" s="16" t="s">
        <v>41</v>
      </c>
      <c r="C9" s="71" t="s">
        <v>42</v>
      </c>
      <c r="D9" s="71"/>
      <c r="E9" s="71"/>
      <c r="F9" s="21"/>
      <c r="G9" s="21"/>
      <c r="H9" s="21"/>
      <c r="I9" s="21"/>
      <c r="J9" s="22"/>
      <c r="K9" s="7"/>
    </row>
    <row r="10" spans="1:17" ht="27.2" customHeight="1" x14ac:dyDescent="0.25">
      <c r="A10" s="7">
        <v>9</v>
      </c>
      <c r="B10" s="23" t="s">
        <v>43</v>
      </c>
      <c r="C10" s="72" t="s">
        <v>44</v>
      </c>
      <c r="D10" s="73"/>
      <c r="E10" s="73"/>
      <c r="F10" s="25" t="s">
        <v>45</v>
      </c>
      <c r="G10" s="26">
        <v>1</v>
      </c>
      <c r="H10" s="27"/>
      <c r="I10" s="28"/>
      <c r="J10" s="29">
        <f>IF(AND(G10= "",H10= ""), 0, ROUND(ROUND(I10, 2) * ROUND(IF(H10="",G10,H10),  0), 2))</f>
        <v>0</v>
      </c>
      <c r="K10" s="7"/>
      <c r="M10" s="30">
        <v>0.2</v>
      </c>
      <c r="Q10" s="7">
        <v>179133</v>
      </c>
    </row>
    <row r="11" spans="1:17" hidden="1" x14ac:dyDescent="0.25">
      <c r="A11" s="7" t="s">
        <v>46</v>
      </c>
    </row>
    <row r="12" spans="1:17" hidden="1" x14ac:dyDescent="0.25">
      <c r="A12" s="7" t="s">
        <v>46</v>
      </c>
    </row>
    <row r="13" spans="1:17" hidden="1" x14ac:dyDescent="0.25">
      <c r="A13" s="7" t="s">
        <v>46</v>
      </c>
    </row>
    <row r="14" spans="1:17" hidden="1" x14ac:dyDescent="0.25">
      <c r="A14" s="7" t="s">
        <v>46</v>
      </c>
    </row>
    <row r="15" spans="1:17" x14ac:dyDescent="0.25">
      <c r="A15" s="7" t="s">
        <v>47</v>
      </c>
      <c r="B15" s="24"/>
      <c r="C15" s="73" t="s">
        <v>48</v>
      </c>
      <c r="D15" s="73"/>
      <c r="E15" s="73"/>
      <c r="F15" s="73"/>
      <c r="G15" s="73"/>
      <c r="H15" s="73"/>
      <c r="I15" s="73"/>
      <c r="J15" s="24"/>
    </row>
    <row r="16" spans="1:17" x14ac:dyDescent="0.25">
      <c r="A16" s="7" t="s">
        <v>49</v>
      </c>
      <c r="B16" s="31"/>
      <c r="C16" s="74" t="s">
        <v>50</v>
      </c>
      <c r="D16" s="74"/>
      <c r="E16" s="74"/>
      <c r="F16" s="74"/>
      <c r="G16" s="74"/>
      <c r="H16" s="74"/>
      <c r="I16" s="74"/>
      <c r="J16" s="31"/>
    </row>
    <row r="17" spans="1:11" hidden="1" x14ac:dyDescent="0.25">
      <c r="A17" s="7" t="s">
        <v>46</v>
      </c>
    </row>
    <row r="18" spans="1:11" hidden="1" x14ac:dyDescent="0.25">
      <c r="A18" s="7" t="s">
        <v>51</v>
      </c>
    </row>
    <row r="19" spans="1:11" x14ac:dyDescent="0.25">
      <c r="A19" s="7" t="s">
        <v>52</v>
      </c>
      <c r="B19" s="24"/>
      <c r="C19" s="75"/>
      <c r="D19" s="75"/>
      <c r="E19" s="75"/>
      <c r="J19" s="24"/>
    </row>
    <row r="20" spans="1:11" ht="16.899999999999999" customHeight="1" x14ac:dyDescent="0.25">
      <c r="B20" s="24"/>
      <c r="C20" s="78" t="s">
        <v>42</v>
      </c>
      <c r="D20" s="79"/>
      <c r="E20" s="79"/>
      <c r="F20" s="76"/>
      <c r="G20" s="76"/>
      <c r="H20" s="76"/>
      <c r="I20" s="76"/>
      <c r="J20" s="77"/>
    </row>
    <row r="21" spans="1:11" x14ac:dyDescent="0.25">
      <c r="B21" s="24"/>
      <c r="C21" s="81"/>
      <c r="D21" s="51"/>
      <c r="E21" s="51"/>
      <c r="F21" s="51"/>
      <c r="G21" s="51"/>
      <c r="H21" s="51"/>
      <c r="I21" s="51"/>
      <c r="J21" s="80"/>
    </row>
    <row r="22" spans="1:11" x14ac:dyDescent="0.25">
      <c r="B22" s="24"/>
      <c r="C22" s="84" t="s">
        <v>53</v>
      </c>
      <c r="D22" s="85"/>
      <c r="E22" s="85"/>
      <c r="F22" s="82">
        <f>SUMIF(K10:K19, IF(K9="","",K9), J10:J19)</f>
        <v>0</v>
      </c>
      <c r="G22" s="82"/>
      <c r="H22" s="82"/>
      <c r="I22" s="82"/>
      <c r="J22" s="83"/>
    </row>
    <row r="23" spans="1:11" hidden="1" x14ac:dyDescent="0.25">
      <c r="B23" s="24"/>
      <c r="C23" s="88" t="s">
        <v>54</v>
      </c>
      <c r="D23" s="71"/>
      <c r="E23" s="71"/>
      <c r="F23" s="86">
        <f>ROUND(SUMIF(K10:K19, IF(K9="","",K9), J10:J19) * 0.2, 2)</f>
        <v>0</v>
      </c>
      <c r="G23" s="86"/>
      <c r="H23" s="86"/>
      <c r="I23" s="86"/>
      <c r="J23" s="87"/>
    </row>
    <row r="24" spans="1:11" hidden="1" x14ac:dyDescent="0.25">
      <c r="B24" s="24"/>
      <c r="C24" s="84" t="s">
        <v>55</v>
      </c>
      <c r="D24" s="85"/>
      <c r="E24" s="85"/>
      <c r="F24" s="82">
        <f>SUM(F22:F23)</f>
        <v>0</v>
      </c>
      <c r="G24" s="82"/>
      <c r="H24" s="82"/>
      <c r="I24" s="82"/>
      <c r="J24" s="83"/>
    </row>
    <row r="25" spans="1:11" ht="16.899999999999999" customHeight="1" x14ac:dyDescent="0.25">
      <c r="A25" s="7">
        <v>5</v>
      </c>
      <c r="B25" s="16" t="s">
        <v>56</v>
      </c>
      <c r="C25" s="71" t="s">
        <v>57</v>
      </c>
      <c r="D25" s="71"/>
      <c r="E25" s="71"/>
      <c r="F25" s="21"/>
      <c r="G25" s="21"/>
      <c r="H25" s="21"/>
      <c r="I25" s="21"/>
      <c r="J25" s="22"/>
      <c r="K25" s="7"/>
    </row>
    <row r="26" spans="1:11" hidden="1" x14ac:dyDescent="0.25">
      <c r="A26" s="7" t="s">
        <v>58</v>
      </c>
    </row>
    <row r="27" spans="1:11" hidden="1" x14ac:dyDescent="0.25">
      <c r="A27" s="7" t="s">
        <v>58</v>
      </c>
    </row>
    <row r="28" spans="1:11" hidden="1" x14ac:dyDescent="0.25">
      <c r="A28" s="7" t="s">
        <v>58</v>
      </c>
    </row>
    <row r="29" spans="1:11" hidden="1" x14ac:dyDescent="0.25">
      <c r="A29" s="7" t="s">
        <v>58</v>
      </c>
    </row>
    <row r="30" spans="1:11" hidden="1" x14ac:dyDescent="0.25">
      <c r="A30" s="7" t="s">
        <v>58</v>
      </c>
    </row>
    <row r="31" spans="1:11" hidden="1" x14ac:dyDescent="0.25">
      <c r="A31" s="7" t="s">
        <v>58</v>
      </c>
    </row>
    <row r="32" spans="1:11" hidden="1" x14ac:dyDescent="0.25">
      <c r="A32" s="7" t="s">
        <v>58</v>
      </c>
    </row>
    <row r="33" spans="1:11" hidden="1" x14ac:dyDescent="0.25">
      <c r="A33" s="7" t="s">
        <v>58</v>
      </c>
    </row>
    <row r="34" spans="1:11" x14ac:dyDescent="0.25">
      <c r="A34" s="7">
        <v>6</v>
      </c>
      <c r="B34" s="16" t="s">
        <v>59</v>
      </c>
      <c r="C34" s="89" t="s">
        <v>60</v>
      </c>
      <c r="D34" s="89"/>
      <c r="E34" s="89"/>
      <c r="F34" s="32"/>
      <c r="G34" s="32"/>
      <c r="H34" s="32"/>
      <c r="I34" s="32"/>
      <c r="J34" s="33"/>
      <c r="K34" s="7"/>
    </row>
    <row r="35" spans="1:11" hidden="1" x14ac:dyDescent="0.25">
      <c r="A35" s="7" t="s">
        <v>61</v>
      </c>
    </row>
    <row r="36" spans="1:11" hidden="1" x14ac:dyDescent="0.25">
      <c r="A36" s="7" t="s">
        <v>61</v>
      </c>
    </row>
    <row r="37" spans="1:11" hidden="1" x14ac:dyDescent="0.25">
      <c r="A37" s="7" t="s">
        <v>61</v>
      </c>
    </row>
    <row r="38" spans="1:11" hidden="1" x14ac:dyDescent="0.25">
      <c r="A38" s="7" t="s">
        <v>61</v>
      </c>
    </row>
    <row r="39" spans="1:11" hidden="1" x14ac:dyDescent="0.25">
      <c r="A39" s="7" t="s">
        <v>61</v>
      </c>
    </row>
    <row r="40" spans="1:11" hidden="1" x14ac:dyDescent="0.25">
      <c r="A40" s="7" t="s">
        <v>61</v>
      </c>
    </row>
    <row r="41" spans="1:11" hidden="1" x14ac:dyDescent="0.25">
      <c r="A41" s="7" t="s">
        <v>61</v>
      </c>
    </row>
    <row r="42" spans="1:11" hidden="1" x14ac:dyDescent="0.25">
      <c r="A42" s="7" t="s">
        <v>61</v>
      </c>
    </row>
    <row r="43" spans="1:11" hidden="1" x14ac:dyDescent="0.25">
      <c r="A43" s="7" t="s">
        <v>61</v>
      </c>
    </row>
    <row r="44" spans="1:11" hidden="1" x14ac:dyDescent="0.25">
      <c r="A44" s="7" t="s">
        <v>61</v>
      </c>
    </row>
    <row r="45" spans="1:11" hidden="1" x14ac:dyDescent="0.25">
      <c r="A45" s="7" t="s">
        <v>61</v>
      </c>
    </row>
    <row r="46" spans="1:11" hidden="1" x14ac:dyDescent="0.25">
      <c r="A46" s="7" t="s">
        <v>61</v>
      </c>
    </row>
    <row r="47" spans="1:11" x14ac:dyDescent="0.25">
      <c r="A47" s="7" t="s">
        <v>62</v>
      </c>
      <c r="B47" s="24"/>
      <c r="C47" s="75"/>
      <c r="D47" s="75"/>
      <c r="E47" s="75"/>
      <c r="J47" s="24"/>
    </row>
    <row r="48" spans="1:11" x14ac:dyDescent="0.25">
      <c r="B48" s="24"/>
      <c r="C48" s="78" t="s">
        <v>60</v>
      </c>
      <c r="D48" s="79"/>
      <c r="E48" s="79"/>
      <c r="F48" s="76"/>
      <c r="G48" s="76"/>
      <c r="H48" s="76"/>
      <c r="I48" s="76"/>
      <c r="J48" s="77"/>
    </row>
    <row r="49" spans="1:11" x14ac:dyDescent="0.25">
      <c r="B49" s="24"/>
      <c r="C49" s="81"/>
      <c r="D49" s="51"/>
      <c r="E49" s="51"/>
      <c r="F49" s="51"/>
      <c r="G49" s="51"/>
      <c r="H49" s="51"/>
      <c r="I49" s="51"/>
      <c r="J49" s="80"/>
    </row>
    <row r="50" spans="1:11" x14ac:dyDescent="0.25">
      <c r="B50" s="24"/>
      <c r="C50" s="84" t="s">
        <v>53</v>
      </c>
      <c r="D50" s="85"/>
      <c r="E50" s="85"/>
      <c r="F50" s="82">
        <f>SUMIF(K35:K47, IF(K34="","",K34), J35:J47)</f>
        <v>0</v>
      </c>
      <c r="G50" s="82"/>
      <c r="H50" s="82"/>
      <c r="I50" s="82"/>
      <c r="J50" s="83"/>
    </row>
    <row r="51" spans="1:11" hidden="1" x14ac:dyDescent="0.25">
      <c r="B51" s="24"/>
      <c r="C51" s="88" t="s">
        <v>54</v>
      </c>
      <c r="D51" s="71"/>
      <c r="E51" s="71"/>
      <c r="F51" s="86">
        <f>ROUND(SUMIF(K35:K47, IF(K34="","",K34), J35:J47) * 0.2, 2)</f>
        <v>0</v>
      </c>
      <c r="G51" s="86"/>
      <c r="H51" s="86"/>
      <c r="I51" s="86"/>
      <c r="J51" s="87"/>
    </row>
    <row r="52" spans="1:11" hidden="1" x14ac:dyDescent="0.25">
      <c r="B52" s="24"/>
      <c r="C52" s="84" t="s">
        <v>55</v>
      </c>
      <c r="D52" s="85"/>
      <c r="E52" s="85"/>
      <c r="F52" s="82">
        <f>SUM(F50:F51)</f>
        <v>0</v>
      </c>
      <c r="G52" s="82"/>
      <c r="H52" s="82"/>
      <c r="I52" s="82"/>
      <c r="J52" s="83"/>
    </row>
    <row r="53" spans="1:11" ht="16.899999999999999" customHeight="1" x14ac:dyDescent="0.25">
      <c r="A53" s="7">
        <v>6</v>
      </c>
      <c r="B53" s="16" t="s">
        <v>63</v>
      </c>
      <c r="C53" s="89" t="s">
        <v>64</v>
      </c>
      <c r="D53" s="89"/>
      <c r="E53" s="89"/>
      <c r="F53" s="32"/>
      <c r="G53" s="32"/>
      <c r="H53" s="32"/>
      <c r="I53" s="32"/>
      <c r="J53" s="33"/>
      <c r="K53" s="7"/>
    </row>
    <row r="54" spans="1:11" hidden="1" x14ac:dyDescent="0.25">
      <c r="A54" s="7" t="s">
        <v>61</v>
      </c>
    </row>
    <row r="55" spans="1:11" hidden="1" x14ac:dyDescent="0.25">
      <c r="A55" s="7" t="s">
        <v>61</v>
      </c>
    </row>
    <row r="56" spans="1:11" hidden="1" x14ac:dyDescent="0.25">
      <c r="A56" s="7" t="s">
        <v>61</v>
      </c>
    </row>
    <row r="57" spans="1:11" hidden="1" x14ac:dyDescent="0.25">
      <c r="A57" s="7" t="s">
        <v>61</v>
      </c>
    </row>
    <row r="58" spans="1:11" hidden="1" x14ac:dyDescent="0.25">
      <c r="A58" s="7" t="s">
        <v>61</v>
      </c>
    </row>
    <row r="59" spans="1:11" x14ac:dyDescent="0.25">
      <c r="A59" s="7" t="s">
        <v>62</v>
      </c>
      <c r="B59" s="24"/>
      <c r="C59" s="75"/>
      <c r="D59" s="75"/>
      <c r="E59" s="75"/>
      <c r="J59" s="24"/>
    </row>
    <row r="60" spans="1:11" ht="16.899999999999999" customHeight="1" x14ac:dyDescent="0.25">
      <c r="B60" s="24"/>
      <c r="C60" s="78" t="s">
        <v>64</v>
      </c>
      <c r="D60" s="79"/>
      <c r="E60" s="79"/>
      <c r="F60" s="76"/>
      <c r="G60" s="76"/>
      <c r="H60" s="76"/>
      <c r="I60" s="76"/>
      <c r="J60" s="77"/>
    </row>
    <row r="61" spans="1:11" x14ac:dyDescent="0.25">
      <c r="B61" s="24"/>
      <c r="C61" s="81"/>
      <c r="D61" s="51"/>
      <c r="E61" s="51"/>
      <c r="F61" s="51"/>
      <c r="G61" s="51"/>
      <c r="H61" s="51"/>
      <c r="I61" s="51"/>
      <c r="J61" s="80"/>
    </row>
    <row r="62" spans="1:11" x14ac:dyDescent="0.25">
      <c r="B62" s="24"/>
      <c r="C62" s="84" t="s">
        <v>53</v>
      </c>
      <c r="D62" s="85"/>
      <c r="E62" s="85"/>
      <c r="F62" s="82">
        <f>SUMIF(K54:K59, IF(K53="","",K53), J54:J59)</f>
        <v>0</v>
      </c>
      <c r="G62" s="82"/>
      <c r="H62" s="82"/>
      <c r="I62" s="82"/>
      <c r="J62" s="83"/>
    </row>
    <row r="63" spans="1:11" hidden="1" x14ac:dyDescent="0.25">
      <c r="B63" s="24"/>
      <c r="C63" s="88" t="s">
        <v>54</v>
      </c>
      <c r="D63" s="71"/>
      <c r="E63" s="71"/>
      <c r="F63" s="86">
        <f>ROUND(SUMIF(K54:K59, IF(K53="","",K53), J54:J59) * 0.2, 2)</f>
        <v>0</v>
      </c>
      <c r="G63" s="86"/>
      <c r="H63" s="86"/>
      <c r="I63" s="86"/>
      <c r="J63" s="87"/>
    </row>
    <row r="64" spans="1:11" hidden="1" x14ac:dyDescent="0.25">
      <c r="B64" s="24"/>
      <c r="C64" s="84" t="s">
        <v>55</v>
      </c>
      <c r="D64" s="85"/>
      <c r="E64" s="85"/>
      <c r="F64" s="82">
        <f>SUM(F62:F63)</f>
        <v>0</v>
      </c>
      <c r="G64" s="82"/>
      <c r="H64" s="82"/>
      <c r="I64" s="82"/>
      <c r="J64" s="83"/>
    </row>
    <row r="65" spans="1:17" x14ac:dyDescent="0.25">
      <c r="A65" s="7">
        <v>6</v>
      </c>
      <c r="B65" s="16" t="s">
        <v>65</v>
      </c>
      <c r="C65" s="89" t="s">
        <v>66</v>
      </c>
      <c r="D65" s="89"/>
      <c r="E65" s="89"/>
      <c r="F65" s="32"/>
      <c r="G65" s="32"/>
      <c r="H65" s="32"/>
      <c r="I65" s="32"/>
      <c r="J65" s="33"/>
      <c r="K65" s="7"/>
    </row>
    <row r="66" spans="1:17" hidden="1" x14ac:dyDescent="0.25">
      <c r="A66" s="7" t="s">
        <v>61</v>
      </c>
    </row>
    <row r="67" spans="1:17" hidden="1" x14ac:dyDescent="0.25">
      <c r="A67" s="7" t="s">
        <v>61</v>
      </c>
    </row>
    <row r="68" spans="1:17" x14ac:dyDescent="0.25">
      <c r="A68" s="7">
        <v>9</v>
      </c>
      <c r="B68" s="23" t="s">
        <v>67</v>
      </c>
      <c r="C68" s="72" t="s">
        <v>68</v>
      </c>
      <c r="D68" s="73"/>
      <c r="E68" s="73"/>
      <c r="F68" s="25" t="s">
        <v>45</v>
      </c>
      <c r="G68" s="26">
        <v>1</v>
      </c>
      <c r="H68" s="27"/>
      <c r="I68" s="28"/>
      <c r="J68" s="29">
        <f>IF(AND(G68= "",H68= ""), 0, ROUND(ROUND(I68, 2) * ROUND(IF(H68="",G68,H68),  0), 2))</f>
        <v>0</v>
      </c>
      <c r="K68" s="7"/>
      <c r="M68" s="30">
        <v>0.2</v>
      </c>
      <c r="Q68" s="7">
        <v>179133</v>
      </c>
    </row>
    <row r="69" spans="1:17" hidden="1" x14ac:dyDescent="0.25">
      <c r="A69" s="7" t="s">
        <v>46</v>
      </c>
    </row>
    <row r="70" spans="1:17" hidden="1" x14ac:dyDescent="0.25">
      <c r="A70" s="7" t="s">
        <v>46</v>
      </c>
    </row>
    <row r="71" spans="1:17" hidden="1" x14ac:dyDescent="0.25">
      <c r="A71" s="7" t="s">
        <v>46</v>
      </c>
    </row>
    <row r="72" spans="1:17" hidden="1" x14ac:dyDescent="0.25">
      <c r="A72" s="7" t="s">
        <v>46</v>
      </c>
    </row>
    <row r="73" spans="1:17" hidden="1" x14ac:dyDescent="0.25">
      <c r="A73" s="7" t="s">
        <v>46</v>
      </c>
    </row>
    <row r="74" spans="1:17" hidden="1" x14ac:dyDescent="0.25">
      <c r="A74" s="7" t="s">
        <v>46</v>
      </c>
    </row>
    <row r="75" spans="1:17" hidden="1" x14ac:dyDescent="0.25">
      <c r="A75" s="7" t="s">
        <v>46</v>
      </c>
    </row>
    <row r="76" spans="1:17" hidden="1" x14ac:dyDescent="0.25">
      <c r="A76" s="7" t="s">
        <v>46</v>
      </c>
    </row>
    <row r="77" spans="1:17" hidden="1" x14ac:dyDescent="0.25">
      <c r="A77" s="7" t="s">
        <v>46</v>
      </c>
    </row>
    <row r="78" spans="1:17" hidden="1" x14ac:dyDescent="0.25">
      <c r="A78" s="7" t="s">
        <v>46</v>
      </c>
    </row>
    <row r="79" spans="1:17" hidden="1" x14ac:dyDescent="0.25">
      <c r="A79" s="7" t="s">
        <v>46</v>
      </c>
    </row>
    <row r="80" spans="1:17" hidden="1" x14ac:dyDescent="0.25">
      <c r="A80" s="7" t="s">
        <v>46</v>
      </c>
    </row>
    <row r="81" spans="1:17" hidden="1" x14ac:dyDescent="0.25">
      <c r="A81" s="7" t="s">
        <v>46</v>
      </c>
    </row>
    <row r="82" spans="1:17" hidden="1" x14ac:dyDescent="0.25">
      <c r="A82" s="7" t="s">
        <v>46</v>
      </c>
    </row>
    <row r="83" spans="1:17" hidden="1" x14ac:dyDescent="0.25">
      <c r="A83" s="7" t="s">
        <v>46</v>
      </c>
    </row>
    <row r="84" spans="1:17" hidden="1" x14ac:dyDescent="0.25">
      <c r="A84" s="7" t="s">
        <v>46</v>
      </c>
    </row>
    <row r="85" spans="1:17" hidden="1" x14ac:dyDescent="0.25">
      <c r="A85" s="7" t="s">
        <v>46</v>
      </c>
    </row>
    <row r="86" spans="1:17" hidden="1" x14ac:dyDescent="0.25">
      <c r="A86" s="7" t="s">
        <v>46</v>
      </c>
    </row>
    <row r="87" spans="1:17" hidden="1" x14ac:dyDescent="0.25">
      <c r="A87" s="7" t="s">
        <v>46</v>
      </c>
    </row>
    <row r="88" spans="1:17" hidden="1" x14ac:dyDescent="0.25">
      <c r="A88" s="7" t="s">
        <v>46</v>
      </c>
    </row>
    <row r="89" spans="1:17" hidden="1" x14ac:dyDescent="0.25">
      <c r="A89" s="7" t="s">
        <v>46</v>
      </c>
    </row>
    <row r="90" spans="1:17" hidden="1" x14ac:dyDescent="0.25">
      <c r="A90" s="7" t="s">
        <v>46</v>
      </c>
    </row>
    <row r="91" spans="1:17" hidden="1" x14ac:dyDescent="0.25">
      <c r="A91" s="7" t="s">
        <v>46</v>
      </c>
    </row>
    <row r="92" spans="1:17" hidden="1" x14ac:dyDescent="0.25">
      <c r="A92" s="7" t="s">
        <v>46</v>
      </c>
    </row>
    <row r="93" spans="1:17" x14ac:dyDescent="0.25">
      <c r="A93" s="7" t="s">
        <v>47</v>
      </c>
      <c r="B93" s="24"/>
      <c r="C93" s="73" t="s">
        <v>69</v>
      </c>
      <c r="D93" s="73"/>
      <c r="E93" s="73"/>
      <c r="F93" s="73"/>
      <c r="G93" s="73"/>
      <c r="H93" s="73"/>
      <c r="I93" s="73"/>
      <c r="J93" s="24"/>
    </row>
    <row r="94" spans="1:17" ht="20.85" customHeight="1" x14ac:dyDescent="0.25">
      <c r="A94" s="7" t="s">
        <v>49</v>
      </c>
      <c r="B94" s="31"/>
      <c r="C94" s="74" t="s">
        <v>70</v>
      </c>
      <c r="D94" s="74"/>
      <c r="E94" s="74"/>
      <c r="F94" s="74"/>
      <c r="G94" s="74"/>
      <c r="H94" s="74"/>
      <c r="I94" s="74"/>
      <c r="J94" s="31"/>
    </row>
    <row r="95" spans="1:17" hidden="1" x14ac:dyDescent="0.25">
      <c r="A95" s="7" t="s">
        <v>51</v>
      </c>
    </row>
    <row r="96" spans="1:17" x14ac:dyDescent="0.25">
      <c r="A96" s="7">
        <v>9</v>
      </c>
      <c r="B96" s="23" t="s">
        <v>71</v>
      </c>
      <c r="C96" s="72" t="s">
        <v>72</v>
      </c>
      <c r="D96" s="73"/>
      <c r="E96" s="73"/>
      <c r="F96" s="25" t="s">
        <v>45</v>
      </c>
      <c r="G96" s="26">
        <v>1</v>
      </c>
      <c r="H96" s="27"/>
      <c r="I96" s="28"/>
      <c r="J96" s="29">
        <f>IF(AND(G96= "",H96= ""), 0, ROUND(ROUND(I96, 2) * ROUND(IF(H96="",G96,H96),  0), 2))</f>
        <v>0</v>
      </c>
      <c r="K96" s="7"/>
      <c r="M96" s="30">
        <v>0.2</v>
      </c>
      <c r="Q96" s="7">
        <v>179133</v>
      </c>
    </row>
    <row r="97" spans="1:11" hidden="1" x14ac:dyDescent="0.25">
      <c r="A97" s="7" t="s">
        <v>46</v>
      </c>
    </row>
    <row r="98" spans="1:11" hidden="1" x14ac:dyDescent="0.25">
      <c r="A98" s="7" t="s">
        <v>46</v>
      </c>
    </row>
    <row r="99" spans="1:11" x14ac:dyDescent="0.25">
      <c r="A99" s="7" t="s">
        <v>47</v>
      </c>
      <c r="B99" s="24"/>
      <c r="C99" s="73" t="s">
        <v>73</v>
      </c>
      <c r="D99" s="73"/>
      <c r="E99" s="73"/>
      <c r="F99" s="73"/>
      <c r="G99" s="73"/>
      <c r="H99" s="73"/>
      <c r="I99" s="73"/>
      <c r="J99" s="24"/>
    </row>
    <row r="100" spans="1:11" ht="20.85" customHeight="1" x14ac:dyDescent="0.25">
      <c r="A100" s="7" t="s">
        <v>49</v>
      </c>
      <c r="B100" s="31"/>
      <c r="C100" s="74" t="s">
        <v>74</v>
      </c>
      <c r="D100" s="74"/>
      <c r="E100" s="74"/>
      <c r="F100" s="74"/>
      <c r="G100" s="74"/>
      <c r="H100" s="74"/>
      <c r="I100" s="74"/>
      <c r="J100" s="31"/>
    </row>
    <row r="101" spans="1:11" hidden="1" x14ac:dyDescent="0.25">
      <c r="A101" s="7" t="s">
        <v>51</v>
      </c>
    </row>
    <row r="102" spans="1:11" x14ac:dyDescent="0.25">
      <c r="A102" s="7" t="s">
        <v>62</v>
      </c>
      <c r="B102" s="24"/>
      <c r="C102" s="75"/>
      <c r="D102" s="75"/>
      <c r="E102" s="75"/>
      <c r="J102" s="24"/>
    </row>
    <row r="103" spans="1:11" x14ac:dyDescent="0.25">
      <c r="B103" s="24"/>
      <c r="C103" s="78" t="s">
        <v>66</v>
      </c>
      <c r="D103" s="79"/>
      <c r="E103" s="79"/>
      <c r="F103" s="76"/>
      <c r="G103" s="76"/>
      <c r="H103" s="76"/>
      <c r="I103" s="76"/>
      <c r="J103" s="77"/>
    </row>
    <row r="104" spans="1:11" x14ac:dyDescent="0.25">
      <c r="B104" s="24"/>
      <c r="C104" s="81"/>
      <c r="D104" s="51"/>
      <c r="E104" s="51"/>
      <c r="F104" s="51"/>
      <c r="G104" s="51"/>
      <c r="H104" s="51"/>
      <c r="I104" s="51"/>
      <c r="J104" s="80"/>
    </row>
    <row r="105" spans="1:11" x14ac:dyDescent="0.25">
      <c r="B105" s="24"/>
      <c r="C105" s="84" t="s">
        <v>53</v>
      </c>
      <c r="D105" s="85"/>
      <c r="E105" s="85"/>
      <c r="F105" s="82">
        <f>SUMIF(K66:K102, IF(K65="","",K65), J66:J102)</f>
        <v>0</v>
      </c>
      <c r="G105" s="82"/>
      <c r="H105" s="82"/>
      <c r="I105" s="82"/>
      <c r="J105" s="83"/>
    </row>
    <row r="106" spans="1:11" hidden="1" x14ac:dyDescent="0.25">
      <c r="B106" s="24"/>
      <c r="C106" s="88" t="s">
        <v>54</v>
      </c>
      <c r="D106" s="71"/>
      <c r="E106" s="71"/>
      <c r="F106" s="86">
        <f>ROUND(SUMIF(K66:K102, IF(K65="","",K65), J66:J102) * 0.2, 2)</f>
        <v>0</v>
      </c>
      <c r="G106" s="86"/>
      <c r="H106" s="86"/>
      <c r="I106" s="86"/>
      <c r="J106" s="87"/>
    </row>
    <row r="107" spans="1:11" hidden="1" x14ac:dyDescent="0.25">
      <c r="B107" s="24"/>
      <c r="C107" s="84" t="s">
        <v>55</v>
      </c>
      <c r="D107" s="85"/>
      <c r="E107" s="85"/>
      <c r="F107" s="82">
        <f>SUM(F105:F106)</f>
        <v>0</v>
      </c>
      <c r="G107" s="82"/>
      <c r="H107" s="82"/>
      <c r="I107" s="82"/>
      <c r="J107" s="83"/>
    </row>
    <row r="108" spans="1:11" ht="16.899999999999999" customHeight="1" x14ac:dyDescent="0.25">
      <c r="A108" s="7">
        <v>6</v>
      </c>
      <c r="B108" s="16" t="s">
        <v>75</v>
      </c>
      <c r="C108" s="89" t="s">
        <v>76</v>
      </c>
      <c r="D108" s="89"/>
      <c r="E108" s="89"/>
      <c r="F108" s="32"/>
      <c r="G108" s="32"/>
      <c r="H108" s="32"/>
      <c r="I108" s="32"/>
      <c r="J108" s="33"/>
      <c r="K108" s="7"/>
    </row>
    <row r="109" spans="1:11" hidden="1" x14ac:dyDescent="0.25">
      <c r="A109" s="7" t="s">
        <v>61</v>
      </c>
    </row>
    <row r="110" spans="1:11" x14ac:dyDescent="0.25">
      <c r="A110" s="7">
        <v>8</v>
      </c>
      <c r="B110" s="23" t="s">
        <v>77</v>
      </c>
      <c r="C110" s="90" t="s">
        <v>78</v>
      </c>
      <c r="D110" s="90"/>
      <c r="E110" s="90"/>
      <c r="J110" s="24"/>
      <c r="K110" s="7"/>
    </row>
    <row r="111" spans="1:11" hidden="1" x14ac:dyDescent="0.25">
      <c r="A111" s="7" t="s">
        <v>79</v>
      </c>
    </row>
    <row r="112" spans="1:11" hidden="1" x14ac:dyDescent="0.25">
      <c r="A112" s="7" t="s">
        <v>79</v>
      </c>
    </row>
    <row r="113" spans="1:17" hidden="1" x14ac:dyDescent="0.25">
      <c r="A113" s="7" t="s">
        <v>79</v>
      </c>
    </row>
    <row r="114" spans="1:17" hidden="1" x14ac:dyDescent="0.25">
      <c r="A114" s="7" t="s">
        <v>79</v>
      </c>
    </row>
    <row r="115" spans="1:17" hidden="1" x14ac:dyDescent="0.25">
      <c r="A115" s="7" t="s">
        <v>79</v>
      </c>
    </row>
    <row r="116" spans="1:17" hidden="1" x14ac:dyDescent="0.25">
      <c r="A116" s="7" t="s">
        <v>79</v>
      </c>
    </row>
    <row r="117" spans="1:17" hidden="1" x14ac:dyDescent="0.25">
      <c r="A117" s="7" t="s">
        <v>79</v>
      </c>
    </row>
    <row r="118" spans="1:17" hidden="1" x14ac:dyDescent="0.25">
      <c r="A118" s="7" t="s">
        <v>79</v>
      </c>
    </row>
    <row r="119" spans="1:17" hidden="1" x14ac:dyDescent="0.25">
      <c r="A119" s="7" t="s">
        <v>79</v>
      </c>
    </row>
    <row r="120" spans="1:17" hidden="1" x14ac:dyDescent="0.25">
      <c r="A120" s="7" t="s">
        <v>79</v>
      </c>
    </row>
    <row r="121" spans="1:17" hidden="1" x14ac:dyDescent="0.25">
      <c r="A121" s="7" t="s">
        <v>79</v>
      </c>
    </row>
    <row r="122" spans="1:17" hidden="1" x14ac:dyDescent="0.25">
      <c r="A122" s="7" t="s">
        <v>79</v>
      </c>
    </row>
    <row r="123" spans="1:17" hidden="1" x14ac:dyDescent="0.25">
      <c r="A123" s="7" t="s">
        <v>79</v>
      </c>
    </row>
    <row r="124" spans="1:17" hidden="1" x14ac:dyDescent="0.25">
      <c r="A124" s="7" t="s">
        <v>79</v>
      </c>
    </row>
    <row r="125" spans="1:17" hidden="1" x14ac:dyDescent="0.25">
      <c r="A125" s="7" t="s">
        <v>79</v>
      </c>
    </row>
    <row r="126" spans="1:17" hidden="1" x14ac:dyDescent="0.25">
      <c r="A126" s="7" t="s">
        <v>79</v>
      </c>
    </row>
    <row r="127" spans="1:17" hidden="1" x14ac:dyDescent="0.25">
      <c r="A127" s="7" t="s">
        <v>79</v>
      </c>
    </row>
    <row r="128" spans="1:17" x14ac:dyDescent="0.25">
      <c r="A128" s="7">
        <v>9</v>
      </c>
      <c r="B128" s="23" t="s">
        <v>80</v>
      </c>
      <c r="C128" s="72" t="s">
        <v>81</v>
      </c>
      <c r="D128" s="73"/>
      <c r="E128" s="73"/>
      <c r="F128" s="25" t="s">
        <v>11</v>
      </c>
      <c r="G128" s="26">
        <v>24</v>
      </c>
      <c r="H128" s="27"/>
      <c r="I128" s="28"/>
      <c r="J128" s="29">
        <f>IF(AND(G128= "",H128= ""), 0, ROUND(ROUND(I128, 2) * ROUND(IF(H128="",G128,H128),  0), 2))</f>
        <v>0</v>
      </c>
      <c r="K128" s="7"/>
      <c r="M128" s="30">
        <v>0.2</v>
      </c>
      <c r="Q128" s="7">
        <v>179133</v>
      </c>
    </row>
    <row r="129" spans="1:17" hidden="1" x14ac:dyDescent="0.25">
      <c r="A129" s="7" t="s">
        <v>46</v>
      </c>
    </row>
    <row r="130" spans="1:17" x14ac:dyDescent="0.25">
      <c r="A130" s="7" t="s">
        <v>47</v>
      </c>
      <c r="B130" s="24"/>
      <c r="C130" s="73" t="s">
        <v>82</v>
      </c>
      <c r="D130" s="73"/>
      <c r="E130" s="73"/>
      <c r="F130" s="73"/>
      <c r="G130" s="73"/>
      <c r="H130" s="73"/>
      <c r="I130" s="73"/>
      <c r="J130" s="24"/>
    </row>
    <row r="131" spans="1:17" x14ac:dyDescent="0.25">
      <c r="A131" s="7" t="s">
        <v>49</v>
      </c>
      <c r="B131" s="31"/>
      <c r="C131" s="74" t="s">
        <v>83</v>
      </c>
      <c r="D131" s="74"/>
      <c r="E131" s="74"/>
      <c r="F131" s="74"/>
      <c r="G131" s="74"/>
      <c r="H131" s="74"/>
      <c r="I131" s="74"/>
      <c r="J131" s="31"/>
    </row>
    <row r="132" spans="1:17" hidden="1" x14ac:dyDescent="0.25">
      <c r="A132" s="7" t="s">
        <v>46</v>
      </c>
    </row>
    <row r="133" spans="1:17" hidden="1" x14ac:dyDescent="0.25">
      <c r="A133" s="7" t="s">
        <v>51</v>
      </c>
    </row>
    <row r="134" spans="1:17" hidden="1" x14ac:dyDescent="0.25">
      <c r="A134" s="7" t="s">
        <v>79</v>
      </c>
    </row>
    <row r="135" spans="1:17" hidden="1" x14ac:dyDescent="0.25">
      <c r="A135" s="7" t="s">
        <v>84</v>
      </c>
    </row>
    <row r="136" spans="1:17" x14ac:dyDescent="0.25">
      <c r="A136" s="7">
        <v>8</v>
      </c>
      <c r="B136" s="23" t="s">
        <v>85</v>
      </c>
      <c r="C136" s="90" t="s">
        <v>86</v>
      </c>
      <c r="D136" s="90"/>
      <c r="E136" s="90"/>
      <c r="J136" s="24"/>
      <c r="K136" s="7"/>
    </row>
    <row r="137" spans="1:17" hidden="1" x14ac:dyDescent="0.25">
      <c r="A137" s="7" t="s">
        <v>79</v>
      </c>
    </row>
    <row r="138" spans="1:17" x14ac:dyDescent="0.25">
      <c r="A138" s="7">
        <v>9</v>
      </c>
      <c r="B138" s="23" t="s">
        <v>87</v>
      </c>
      <c r="C138" s="72" t="s">
        <v>88</v>
      </c>
      <c r="D138" s="73"/>
      <c r="E138" s="73"/>
      <c r="F138" s="25" t="s">
        <v>11</v>
      </c>
      <c r="G138" s="26">
        <v>12</v>
      </c>
      <c r="H138" s="27"/>
      <c r="I138" s="28"/>
      <c r="J138" s="29">
        <f>IF(AND(G138= "",H138= ""), 0, ROUND(ROUND(I138, 2) * ROUND(IF(H138="",G138,H138),  0), 2))</f>
        <v>0</v>
      </c>
      <c r="K138" s="7"/>
      <c r="M138" s="30">
        <v>0.2</v>
      </c>
      <c r="Q138" s="7">
        <v>179133</v>
      </c>
    </row>
    <row r="139" spans="1:17" hidden="1" x14ac:dyDescent="0.25">
      <c r="A139" s="7" t="s">
        <v>46</v>
      </c>
    </row>
    <row r="140" spans="1:17" x14ac:dyDescent="0.25">
      <c r="A140" s="7" t="s">
        <v>47</v>
      </c>
      <c r="B140" s="24"/>
      <c r="C140" s="73" t="s">
        <v>82</v>
      </c>
      <c r="D140" s="73"/>
      <c r="E140" s="73"/>
      <c r="F140" s="73"/>
      <c r="G140" s="73"/>
      <c r="H140" s="73"/>
      <c r="I140" s="73"/>
      <c r="J140" s="24"/>
    </row>
    <row r="141" spans="1:17" x14ac:dyDescent="0.25">
      <c r="A141" s="7" t="s">
        <v>49</v>
      </c>
      <c r="B141" s="31"/>
      <c r="C141" s="74" t="s">
        <v>89</v>
      </c>
      <c r="D141" s="74"/>
      <c r="E141" s="74"/>
      <c r="F141" s="74"/>
      <c r="G141" s="74"/>
      <c r="H141" s="74"/>
      <c r="I141" s="74"/>
      <c r="J141" s="31"/>
    </row>
    <row r="142" spans="1:17" hidden="1" x14ac:dyDescent="0.25">
      <c r="A142" s="7" t="s">
        <v>51</v>
      </c>
    </row>
    <row r="143" spans="1:17" hidden="1" x14ac:dyDescent="0.25">
      <c r="A143" s="7" t="s">
        <v>84</v>
      </c>
    </row>
    <row r="144" spans="1:17" x14ac:dyDescent="0.25">
      <c r="A144" s="7">
        <v>8</v>
      </c>
      <c r="B144" s="23" t="s">
        <v>90</v>
      </c>
      <c r="C144" s="90" t="s">
        <v>91</v>
      </c>
      <c r="D144" s="90"/>
      <c r="E144" s="90"/>
      <c r="J144" s="24"/>
      <c r="K144" s="7"/>
    </row>
    <row r="145" spans="1:17" hidden="1" x14ac:dyDescent="0.25">
      <c r="A145" s="7" t="s">
        <v>79</v>
      </c>
    </row>
    <row r="146" spans="1:17" x14ac:dyDescent="0.25">
      <c r="A146" s="7">
        <v>9</v>
      </c>
      <c r="B146" s="23" t="s">
        <v>92</v>
      </c>
      <c r="C146" s="72" t="s">
        <v>93</v>
      </c>
      <c r="D146" s="73"/>
      <c r="E146" s="73"/>
      <c r="F146" s="25" t="s">
        <v>11</v>
      </c>
      <c r="G146" s="26">
        <v>6</v>
      </c>
      <c r="H146" s="27"/>
      <c r="I146" s="28"/>
      <c r="J146" s="29">
        <f>IF(AND(G146= "",H146= ""), 0, ROUND(ROUND(I146, 2) * ROUND(IF(H146="",G146,H146),  0), 2))</f>
        <v>0</v>
      </c>
      <c r="K146" s="7"/>
      <c r="M146" s="30">
        <v>0.2</v>
      </c>
      <c r="Q146" s="7">
        <v>179133</v>
      </c>
    </row>
    <row r="147" spans="1:17" hidden="1" x14ac:dyDescent="0.25">
      <c r="A147" s="7" t="s">
        <v>46</v>
      </c>
    </row>
    <row r="148" spans="1:17" x14ac:dyDescent="0.25">
      <c r="A148" s="7" t="s">
        <v>47</v>
      </c>
      <c r="B148" s="24"/>
      <c r="C148" s="73" t="s">
        <v>82</v>
      </c>
      <c r="D148" s="73"/>
      <c r="E148" s="73"/>
      <c r="F148" s="73"/>
      <c r="G148" s="73"/>
      <c r="H148" s="73"/>
      <c r="I148" s="73"/>
      <c r="J148" s="24"/>
    </row>
    <row r="149" spans="1:17" x14ac:dyDescent="0.25">
      <c r="A149" s="7" t="s">
        <v>49</v>
      </c>
      <c r="B149" s="31"/>
      <c r="C149" s="74" t="s">
        <v>94</v>
      </c>
      <c r="D149" s="74"/>
      <c r="E149" s="74"/>
      <c r="F149" s="74"/>
      <c r="G149" s="74"/>
      <c r="H149" s="74"/>
      <c r="I149" s="74"/>
      <c r="J149" s="31"/>
    </row>
    <row r="150" spans="1:17" hidden="1" x14ac:dyDescent="0.25">
      <c r="A150" s="7" t="s">
        <v>46</v>
      </c>
    </row>
    <row r="151" spans="1:17" hidden="1" x14ac:dyDescent="0.25">
      <c r="A151" s="7" t="s">
        <v>51</v>
      </c>
    </row>
    <row r="152" spans="1:17" x14ac:dyDescent="0.25">
      <c r="A152" s="7">
        <v>9</v>
      </c>
      <c r="B152" s="23" t="s">
        <v>95</v>
      </c>
      <c r="C152" s="72" t="s">
        <v>96</v>
      </c>
      <c r="D152" s="73"/>
      <c r="E152" s="73"/>
      <c r="F152" s="25" t="s">
        <v>11</v>
      </c>
      <c r="G152" s="26">
        <v>16</v>
      </c>
      <c r="H152" s="27"/>
      <c r="I152" s="28"/>
      <c r="J152" s="29">
        <f>IF(AND(G152= "",H152= ""), 0, ROUND(ROUND(I152, 2) * ROUND(IF(H152="",G152,H152),  0), 2))</f>
        <v>0</v>
      </c>
      <c r="K152" s="7"/>
      <c r="M152" s="30">
        <v>0.2</v>
      </c>
      <c r="Q152" s="7">
        <v>179133</v>
      </c>
    </row>
    <row r="153" spans="1:17" hidden="1" x14ac:dyDescent="0.25">
      <c r="A153" s="7" t="s">
        <v>46</v>
      </c>
    </row>
    <row r="154" spans="1:17" x14ac:dyDescent="0.25">
      <c r="A154" s="7" t="s">
        <v>47</v>
      </c>
      <c r="B154" s="24"/>
      <c r="C154" s="73" t="s">
        <v>82</v>
      </c>
      <c r="D154" s="73"/>
      <c r="E154" s="73"/>
      <c r="F154" s="73"/>
      <c r="G154" s="73"/>
      <c r="H154" s="73"/>
      <c r="I154" s="73"/>
      <c r="J154" s="24"/>
    </row>
    <row r="155" spans="1:17" x14ac:dyDescent="0.25">
      <c r="A155" s="7" t="s">
        <v>49</v>
      </c>
      <c r="B155" s="31"/>
      <c r="C155" s="74" t="s">
        <v>97</v>
      </c>
      <c r="D155" s="74"/>
      <c r="E155" s="74"/>
      <c r="F155" s="74"/>
      <c r="G155" s="74"/>
      <c r="H155" s="74"/>
      <c r="I155" s="74"/>
      <c r="J155" s="31"/>
    </row>
    <row r="156" spans="1:17" hidden="1" x14ac:dyDescent="0.25">
      <c r="A156" s="7" t="s">
        <v>46</v>
      </c>
    </row>
    <row r="157" spans="1:17" hidden="1" x14ac:dyDescent="0.25">
      <c r="A157" s="7" t="s">
        <v>51</v>
      </c>
    </row>
    <row r="158" spans="1:17" hidden="1" x14ac:dyDescent="0.25">
      <c r="A158" s="7" t="s">
        <v>84</v>
      </c>
    </row>
    <row r="159" spans="1:17" x14ac:dyDescent="0.25">
      <c r="A159" s="7" t="s">
        <v>62</v>
      </c>
      <c r="B159" s="24"/>
      <c r="C159" s="75"/>
      <c r="D159" s="75"/>
      <c r="E159" s="75"/>
      <c r="J159" s="24"/>
    </row>
    <row r="160" spans="1:17" ht="16.899999999999999" customHeight="1" x14ac:dyDescent="0.25">
      <c r="B160" s="24"/>
      <c r="C160" s="78" t="s">
        <v>76</v>
      </c>
      <c r="D160" s="79"/>
      <c r="E160" s="79"/>
      <c r="F160" s="76"/>
      <c r="G160" s="76"/>
      <c r="H160" s="76"/>
      <c r="I160" s="76"/>
      <c r="J160" s="77"/>
    </row>
    <row r="161" spans="1:11" x14ac:dyDescent="0.25">
      <c r="B161" s="24"/>
      <c r="C161" s="81"/>
      <c r="D161" s="51"/>
      <c r="E161" s="51"/>
      <c r="F161" s="51"/>
      <c r="G161" s="51"/>
      <c r="H161" s="51"/>
      <c r="I161" s="51"/>
      <c r="J161" s="80"/>
    </row>
    <row r="162" spans="1:11" x14ac:dyDescent="0.25">
      <c r="B162" s="24"/>
      <c r="C162" s="84" t="s">
        <v>53</v>
      </c>
      <c r="D162" s="85"/>
      <c r="E162" s="85"/>
      <c r="F162" s="82">
        <f>SUMIF(K109:K159, IF(K108="","",K108), J109:J159)</f>
        <v>0</v>
      </c>
      <c r="G162" s="82"/>
      <c r="H162" s="82"/>
      <c r="I162" s="82"/>
      <c r="J162" s="83"/>
    </row>
    <row r="163" spans="1:11" hidden="1" x14ac:dyDescent="0.25">
      <c r="B163" s="24"/>
      <c r="C163" s="88" t="s">
        <v>54</v>
      </c>
      <c r="D163" s="71"/>
      <c r="E163" s="71"/>
      <c r="F163" s="86">
        <f>ROUND(SUMIF(K109:K159, IF(K108="","",K108), J109:J159) * 0.2, 2)</f>
        <v>0</v>
      </c>
      <c r="G163" s="86"/>
      <c r="H163" s="86"/>
      <c r="I163" s="86"/>
      <c r="J163" s="87"/>
    </row>
    <row r="164" spans="1:11" hidden="1" x14ac:dyDescent="0.25">
      <c r="B164" s="24"/>
      <c r="C164" s="84" t="s">
        <v>55</v>
      </c>
      <c r="D164" s="85"/>
      <c r="E164" s="85"/>
      <c r="F164" s="82">
        <f>SUM(F162:F163)</f>
        <v>0</v>
      </c>
      <c r="G164" s="82"/>
      <c r="H164" s="82"/>
      <c r="I164" s="82"/>
      <c r="J164" s="83"/>
    </row>
    <row r="165" spans="1:11" ht="16.899999999999999" customHeight="1" x14ac:dyDescent="0.25">
      <c r="A165" s="7">
        <v>6</v>
      </c>
      <c r="B165" s="16" t="s">
        <v>98</v>
      </c>
      <c r="C165" s="89" t="s">
        <v>99</v>
      </c>
      <c r="D165" s="89"/>
      <c r="E165" s="89"/>
      <c r="F165" s="32"/>
      <c r="G165" s="32"/>
      <c r="H165" s="32"/>
      <c r="I165" s="32"/>
      <c r="J165" s="33"/>
      <c r="K165" s="7"/>
    </row>
    <row r="166" spans="1:11" hidden="1" x14ac:dyDescent="0.25">
      <c r="A166" s="7" t="s">
        <v>61</v>
      </c>
    </row>
    <row r="167" spans="1:11" hidden="1" x14ac:dyDescent="0.25">
      <c r="A167" s="7" t="s">
        <v>61</v>
      </c>
    </row>
    <row r="168" spans="1:11" hidden="1" x14ac:dyDescent="0.25">
      <c r="A168" s="7" t="s">
        <v>61</v>
      </c>
    </row>
    <row r="169" spans="1:11" hidden="1" x14ac:dyDescent="0.25">
      <c r="A169" s="7" t="s">
        <v>61</v>
      </c>
    </row>
    <row r="170" spans="1:11" hidden="1" x14ac:dyDescent="0.25">
      <c r="A170" s="7" t="s">
        <v>61</v>
      </c>
    </row>
    <row r="171" spans="1:11" hidden="1" x14ac:dyDescent="0.25">
      <c r="A171" s="7" t="s">
        <v>61</v>
      </c>
    </row>
    <row r="172" spans="1:11" hidden="1" x14ac:dyDescent="0.25">
      <c r="A172" s="7" t="s">
        <v>61</v>
      </c>
    </row>
    <row r="173" spans="1:11" hidden="1" x14ac:dyDescent="0.25">
      <c r="A173" s="7" t="s">
        <v>61</v>
      </c>
    </row>
    <row r="174" spans="1:11" hidden="1" x14ac:dyDescent="0.25">
      <c r="A174" s="7" t="s">
        <v>61</v>
      </c>
    </row>
    <row r="175" spans="1:11" hidden="1" x14ac:dyDescent="0.25">
      <c r="A175" s="7" t="s">
        <v>61</v>
      </c>
    </row>
    <row r="176" spans="1:11" hidden="1" x14ac:dyDescent="0.25">
      <c r="A176" s="7" t="s">
        <v>61</v>
      </c>
    </row>
    <row r="177" spans="1:17" hidden="1" x14ac:dyDescent="0.25">
      <c r="A177" s="7" t="s">
        <v>61</v>
      </c>
    </row>
    <row r="178" spans="1:17" hidden="1" x14ac:dyDescent="0.25">
      <c r="A178" s="7" t="s">
        <v>61</v>
      </c>
    </row>
    <row r="179" spans="1:17" hidden="1" x14ac:dyDescent="0.25">
      <c r="A179" s="7" t="s">
        <v>61</v>
      </c>
    </row>
    <row r="180" spans="1:17" hidden="1" x14ac:dyDescent="0.25">
      <c r="A180" s="7" t="s">
        <v>61</v>
      </c>
    </row>
    <row r="181" spans="1:17" hidden="1" x14ac:dyDescent="0.25">
      <c r="A181" s="7" t="s">
        <v>61</v>
      </c>
    </row>
    <row r="182" spans="1:17" x14ac:dyDescent="0.25">
      <c r="A182" s="7">
        <v>9</v>
      </c>
      <c r="B182" s="23" t="s">
        <v>100</v>
      </c>
      <c r="C182" s="72" t="s">
        <v>101</v>
      </c>
      <c r="D182" s="73"/>
      <c r="E182" s="73"/>
      <c r="F182" s="25" t="s">
        <v>102</v>
      </c>
      <c r="G182" s="26">
        <v>1</v>
      </c>
      <c r="H182" s="27"/>
      <c r="I182" s="28"/>
      <c r="J182" s="29">
        <f>IF(AND(G182= "",H182= ""), 0, ROUND(ROUND(I182, 2) * ROUND(IF(H182="",G182,H182),  0), 2))</f>
        <v>0</v>
      </c>
      <c r="K182" s="7"/>
      <c r="M182" s="30">
        <v>0.2</v>
      </c>
      <c r="Q182" s="7">
        <v>179133</v>
      </c>
    </row>
    <row r="183" spans="1:17" hidden="1" x14ac:dyDescent="0.25">
      <c r="A183" s="7" t="s">
        <v>46</v>
      </c>
    </row>
    <row r="184" spans="1:17" hidden="1" x14ac:dyDescent="0.25">
      <c r="A184" s="7" t="s">
        <v>46</v>
      </c>
    </row>
    <row r="185" spans="1:17" hidden="1" x14ac:dyDescent="0.25">
      <c r="A185" s="7" t="s">
        <v>46</v>
      </c>
    </row>
    <row r="186" spans="1:17" x14ac:dyDescent="0.25">
      <c r="A186" s="7" t="s">
        <v>47</v>
      </c>
      <c r="B186" s="24"/>
      <c r="C186" s="73" t="s">
        <v>103</v>
      </c>
      <c r="D186" s="73"/>
      <c r="E186" s="73"/>
      <c r="F186" s="73"/>
      <c r="G186" s="73"/>
      <c r="H186" s="73"/>
      <c r="I186" s="73"/>
      <c r="J186" s="24"/>
    </row>
    <row r="187" spans="1:17" ht="20.85" customHeight="1" x14ac:dyDescent="0.25">
      <c r="A187" s="7" t="s">
        <v>49</v>
      </c>
      <c r="B187" s="31"/>
      <c r="C187" s="74" t="s">
        <v>104</v>
      </c>
      <c r="D187" s="74"/>
      <c r="E187" s="74"/>
      <c r="F187" s="74"/>
      <c r="G187" s="74"/>
      <c r="H187" s="74"/>
      <c r="I187" s="74"/>
      <c r="J187" s="31"/>
    </row>
    <row r="188" spans="1:17" hidden="1" x14ac:dyDescent="0.25">
      <c r="A188" s="7" t="s">
        <v>51</v>
      </c>
    </row>
    <row r="189" spans="1:17" ht="27.2" customHeight="1" x14ac:dyDescent="0.25">
      <c r="A189" s="7">
        <v>9</v>
      </c>
      <c r="B189" s="23" t="s">
        <v>105</v>
      </c>
      <c r="C189" s="72" t="s">
        <v>106</v>
      </c>
      <c r="D189" s="73"/>
      <c r="E189" s="73"/>
      <c r="F189" s="25" t="s">
        <v>102</v>
      </c>
      <c r="G189" s="26">
        <v>1</v>
      </c>
      <c r="H189" s="27"/>
      <c r="I189" s="28"/>
      <c r="J189" s="29">
        <f>IF(AND(G189= "",H189= ""), 0, ROUND(ROUND(I189, 2) * ROUND(IF(H189="",G189,H189),  0), 2))</f>
        <v>0</v>
      </c>
      <c r="K189" s="7"/>
      <c r="M189" s="30">
        <v>0.2</v>
      </c>
      <c r="Q189" s="7">
        <v>179133</v>
      </c>
    </row>
    <row r="190" spans="1:17" hidden="1" x14ac:dyDescent="0.25">
      <c r="A190" s="7" t="s">
        <v>46</v>
      </c>
    </row>
    <row r="191" spans="1:17" hidden="1" x14ac:dyDescent="0.25">
      <c r="A191" s="7" t="s">
        <v>46</v>
      </c>
    </row>
    <row r="192" spans="1:17" x14ac:dyDescent="0.25">
      <c r="A192" s="7" t="s">
        <v>47</v>
      </c>
      <c r="B192" s="24"/>
      <c r="C192" s="73" t="s">
        <v>103</v>
      </c>
      <c r="D192" s="73"/>
      <c r="E192" s="73"/>
      <c r="F192" s="73"/>
      <c r="G192" s="73"/>
      <c r="H192" s="73"/>
      <c r="I192" s="73"/>
      <c r="J192" s="24"/>
    </row>
    <row r="193" spans="1:17" ht="22.7" customHeight="1" x14ac:dyDescent="0.25">
      <c r="A193" s="7" t="s">
        <v>49</v>
      </c>
      <c r="B193" s="31"/>
      <c r="C193" s="74" t="s">
        <v>107</v>
      </c>
      <c r="D193" s="74"/>
      <c r="E193" s="74"/>
      <c r="F193" s="74"/>
      <c r="G193" s="74"/>
      <c r="H193" s="74"/>
      <c r="I193" s="74"/>
      <c r="J193" s="31"/>
    </row>
    <row r="194" spans="1:17" hidden="1" x14ac:dyDescent="0.25">
      <c r="A194" s="7" t="s">
        <v>51</v>
      </c>
    </row>
    <row r="195" spans="1:17" x14ac:dyDescent="0.25">
      <c r="A195" s="7">
        <v>9</v>
      </c>
      <c r="B195" s="23" t="s">
        <v>108</v>
      </c>
      <c r="C195" s="72" t="s">
        <v>109</v>
      </c>
      <c r="D195" s="73"/>
      <c r="E195" s="73"/>
      <c r="F195" s="25" t="s">
        <v>110</v>
      </c>
      <c r="G195" s="26">
        <v>1</v>
      </c>
      <c r="H195" s="27"/>
      <c r="I195" s="28"/>
      <c r="J195" s="29">
        <f>IF(AND(G195= "",H195= ""), 0, ROUND(ROUND(I195, 2) * ROUND(IF(H195="",G195,H195),  0), 2))</f>
        <v>0</v>
      </c>
      <c r="K195" s="7"/>
      <c r="M195" s="30">
        <v>0.2</v>
      </c>
      <c r="Q195" s="7">
        <v>179133</v>
      </c>
    </row>
    <row r="196" spans="1:17" hidden="1" x14ac:dyDescent="0.25">
      <c r="A196" s="7" t="s">
        <v>46</v>
      </c>
    </row>
    <row r="197" spans="1:17" hidden="1" x14ac:dyDescent="0.25">
      <c r="A197" s="7" t="s">
        <v>46</v>
      </c>
    </row>
    <row r="198" spans="1:17" x14ac:dyDescent="0.25">
      <c r="A198" s="7" t="s">
        <v>47</v>
      </c>
      <c r="B198" s="24"/>
      <c r="C198" s="73" t="s">
        <v>103</v>
      </c>
      <c r="D198" s="73"/>
      <c r="E198" s="73"/>
      <c r="F198" s="73"/>
      <c r="G198" s="73"/>
      <c r="H198" s="73"/>
      <c r="I198" s="73"/>
      <c r="J198" s="24"/>
    </row>
    <row r="199" spans="1:17" ht="22.7" customHeight="1" x14ac:dyDescent="0.25">
      <c r="A199" s="7" t="s">
        <v>49</v>
      </c>
      <c r="B199" s="31"/>
      <c r="C199" s="74" t="s">
        <v>111</v>
      </c>
      <c r="D199" s="74"/>
      <c r="E199" s="74"/>
      <c r="F199" s="74"/>
      <c r="G199" s="74"/>
      <c r="H199" s="74"/>
      <c r="I199" s="74"/>
      <c r="J199" s="31"/>
    </row>
    <row r="200" spans="1:17" hidden="1" x14ac:dyDescent="0.25">
      <c r="A200" s="7" t="s">
        <v>51</v>
      </c>
    </row>
    <row r="201" spans="1:17" x14ac:dyDescent="0.25">
      <c r="A201" s="7">
        <v>9</v>
      </c>
      <c r="B201" s="23" t="s">
        <v>112</v>
      </c>
      <c r="C201" s="72" t="s">
        <v>113</v>
      </c>
      <c r="D201" s="73"/>
      <c r="E201" s="73"/>
      <c r="F201" s="25" t="s">
        <v>110</v>
      </c>
      <c r="G201" s="26">
        <v>1</v>
      </c>
      <c r="H201" s="27"/>
      <c r="I201" s="28"/>
      <c r="J201" s="29">
        <f>IF(AND(G201= "",H201= ""), 0, ROUND(ROUND(I201, 2) * ROUND(IF(H201="",G201,H201),  0), 2))</f>
        <v>0</v>
      </c>
      <c r="K201" s="7"/>
      <c r="M201" s="30">
        <v>0.2</v>
      </c>
      <c r="Q201" s="7">
        <v>179133</v>
      </c>
    </row>
    <row r="202" spans="1:17" hidden="1" x14ac:dyDescent="0.25">
      <c r="A202" s="7" t="s">
        <v>46</v>
      </c>
    </row>
    <row r="203" spans="1:17" hidden="1" x14ac:dyDescent="0.25">
      <c r="A203" s="7" t="s">
        <v>46</v>
      </c>
    </row>
    <row r="204" spans="1:17" x14ac:dyDescent="0.25">
      <c r="A204" s="7" t="s">
        <v>47</v>
      </c>
      <c r="B204" s="24"/>
      <c r="C204" s="73" t="s">
        <v>103</v>
      </c>
      <c r="D204" s="73"/>
      <c r="E204" s="73"/>
      <c r="F204" s="73"/>
      <c r="G204" s="73"/>
      <c r="H204" s="73"/>
      <c r="I204" s="73"/>
      <c r="J204" s="24"/>
    </row>
    <row r="205" spans="1:17" ht="22.7" customHeight="1" x14ac:dyDescent="0.25">
      <c r="A205" s="7" t="s">
        <v>49</v>
      </c>
      <c r="B205" s="31"/>
      <c r="C205" s="74" t="s">
        <v>114</v>
      </c>
      <c r="D205" s="74"/>
      <c r="E205" s="74"/>
      <c r="F205" s="74"/>
      <c r="G205" s="74"/>
      <c r="H205" s="74"/>
      <c r="I205" s="74"/>
      <c r="J205" s="31"/>
    </row>
    <row r="206" spans="1:17" hidden="1" x14ac:dyDescent="0.25">
      <c r="A206" s="7" t="s">
        <v>51</v>
      </c>
    </row>
    <row r="207" spans="1:17" x14ac:dyDescent="0.25">
      <c r="A207" s="7">
        <v>9</v>
      </c>
      <c r="B207" s="23" t="s">
        <v>115</v>
      </c>
      <c r="C207" s="72" t="s">
        <v>116</v>
      </c>
      <c r="D207" s="73"/>
      <c r="E207" s="73"/>
      <c r="F207" s="25" t="s">
        <v>110</v>
      </c>
      <c r="G207" s="26">
        <v>1</v>
      </c>
      <c r="H207" s="27"/>
      <c r="I207" s="28"/>
      <c r="J207" s="29">
        <f>IF(AND(G207= "",H207= ""), 0, ROUND(ROUND(I207, 2) * ROUND(IF(H207="",G207,H207),  0), 2))</f>
        <v>0</v>
      </c>
      <c r="K207" s="7"/>
      <c r="M207" s="30">
        <v>0.2</v>
      </c>
      <c r="Q207" s="7">
        <v>179133</v>
      </c>
    </row>
    <row r="208" spans="1:17" hidden="1" x14ac:dyDescent="0.25">
      <c r="A208" s="7" t="s">
        <v>46</v>
      </c>
    </row>
    <row r="209" spans="1:17" hidden="1" x14ac:dyDescent="0.25">
      <c r="A209" s="7" t="s">
        <v>46</v>
      </c>
    </row>
    <row r="210" spans="1:17" x14ac:dyDescent="0.25">
      <c r="A210" s="7" t="s">
        <v>47</v>
      </c>
      <c r="B210" s="24"/>
      <c r="C210" s="73" t="s">
        <v>103</v>
      </c>
      <c r="D210" s="73"/>
      <c r="E210" s="73"/>
      <c r="F210" s="73"/>
      <c r="G210" s="73"/>
      <c r="H210" s="73"/>
      <c r="I210" s="73"/>
      <c r="J210" s="24"/>
    </row>
    <row r="211" spans="1:17" ht="22.7" customHeight="1" x14ac:dyDescent="0.25">
      <c r="A211" s="7" t="s">
        <v>49</v>
      </c>
      <c r="B211" s="31"/>
      <c r="C211" s="74" t="s">
        <v>114</v>
      </c>
      <c r="D211" s="74"/>
      <c r="E211" s="74"/>
      <c r="F211" s="74"/>
      <c r="G211" s="74"/>
      <c r="H211" s="74"/>
      <c r="I211" s="74"/>
      <c r="J211" s="31"/>
    </row>
    <row r="212" spans="1:17" hidden="1" x14ac:dyDescent="0.25">
      <c r="A212" s="7" t="s">
        <v>51</v>
      </c>
    </row>
    <row r="213" spans="1:17" x14ac:dyDescent="0.25">
      <c r="A213" s="7" t="s">
        <v>62</v>
      </c>
      <c r="B213" s="24"/>
      <c r="C213" s="75"/>
      <c r="D213" s="75"/>
      <c r="E213" s="75"/>
      <c r="J213" s="24"/>
    </row>
    <row r="214" spans="1:17" ht="16.899999999999999" customHeight="1" x14ac:dyDescent="0.25">
      <c r="B214" s="24"/>
      <c r="C214" s="78" t="s">
        <v>99</v>
      </c>
      <c r="D214" s="79"/>
      <c r="E214" s="79"/>
      <c r="F214" s="76"/>
      <c r="G214" s="76"/>
      <c r="H214" s="76"/>
      <c r="I214" s="76"/>
      <c r="J214" s="77"/>
    </row>
    <row r="215" spans="1:17" x14ac:dyDescent="0.25">
      <c r="B215" s="24"/>
      <c r="C215" s="81"/>
      <c r="D215" s="51"/>
      <c r="E215" s="51"/>
      <c r="F215" s="51"/>
      <c r="G215" s="51"/>
      <c r="H215" s="51"/>
      <c r="I215" s="51"/>
      <c r="J215" s="80"/>
    </row>
    <row r="216" spans="1:17" x14ac:dyDescent="0.25">
      <c r="B216" s="24"/>
      <c r="C216" s="84" t="s">
        <v>53</v>
      </c>
      <c r="D216" s="85"/>
      <c r="E216" s="85"/>
      <c r="F216" s="82">
        <f>SUMIF(K166:K213, IF(K165="","",K165), J166:J213)</f>
        <v>0</v>
      </c>
      <c r="G216" s="82"/>
      <c r="H216" s="82"/>
      <c r="I216" s="82"/>
      <c r="J216" s="83"/>
    </row>
    <row r="217" spans="1:17" hidden="1" x14ac:dyDescent="0.25">
      <c r="B217" s="24"/>
      <c r="C217" s="88" t="s">
        <v>54</v>
      </c>
      <c r="D217" s="71"/>
      <c r="E217" s="71"/>
      <c r="F217" s="86">
        <f>ROUND(SUMIF(K166:K213, IF(K165="","",K165), J166:J213) * 0.2, 2)</f>
        <v>0</v>
      </c>
      <c r="G217" s="86"/>
      <c r="H217" s="86"/>
      <c r="I217" s="86"/>
      <c r="J217" s="87"/>
    </row>
    <row r="218" spans="1:17" hidden="1" x14ac:dyDescent="0.25">
      <c r="B218" s="24"/>
      <c r="C218" s="84" t="s">
        <v>55</v>
      </c>
      <c r="D218" s="85"/>
      <c r="E218" s="85"/>
      <c r="F218" s="82">
        <f>SUM(F216:F217)</f>
        <v>0</v>
      </c>
      <c r="G218" s="82"/>
      <c r="H218" s="82"/>
      <c r="I218" s="82"/>
      <c r="J218" s="83"/>
    </row>
    <row r="219" spans="1:17" ht="16.899999999999999" customHeight="1" x14ac:dyDescent="0.25">
      <c r="A219" s="7">
        <v>6</v>
      </c>
      <c r="B219" s="16" t="s">
        <v>117</v>
      </c>
      <c r="C219" s="89" t="s">
        <v>118</v>
      </c>
      <c r="D219" s="89"/>
      <c r="E219" s="89"/>
      <c r="F219" s="32"/>
      <c r="G219" s="32"/>
      <c r="H219" s="32"/>
      <c r="I219" s="32"/>
      <c r="J219" s="33"/>
      <c r="K219" s="7"/>
    </row>
    <row r="220" spans="1:17" hidden="1" x14ac:dyDescent="0.25">
      <c r="A220" s="7" t="s">
        <v>61</v>
      </c>
    </row>
    <row r="221" spans="1:17" x14ac:dyDescent="0.25">
      <c r="A221" s="7">
        <v>9</v>
      </c>
      <c r="B221" s="23" t="s">
        <v>119</v>
      </c>
      <c r="C221" s="72" t="s">
        <v>120</v>
      </c>
      <c r="D221" s="73"/>
      <c r="E221" s="73"/>
      <c r="F221" s="25" t="s">
        <v>121</v>
      </c>
      <c r="G221" s="26">
        <v>1</v>
      </c>
      <c r="H221" s="27"/>
      <c r="I221" s="28"/>
      <c r="J221" s="29">
        <f>IF(AND(G221= "",H221= ""), 0, ROUND(ROUND(I221, 2) * ROUND(IF(H221="",G221,H221),  0), 2))</f>
        <v>0</v>
      </c>
      <c r="K221" s="7"/>
      <c r="M221" s="30">
        <v>0.2</v>
      </c>
      <c r="Q221" s="7">
        <v>179133</v>
      </c>
    </row>
    <row r="222" spans="1:17" hidden="1" x14ac:dyDescent="0.25">
      <c r="A222" s="7" t="s">
        <v>46</v>
      </c>
    </row>
    <row r="223" spans="1:17" hidden="1" x14ac:dyDescent="0.25">
      <c r="A223" s="7" t="s">
        <v>46</v>
      </c>
    </row>
    <row r="224" spans="1:17" x14ac:dyDescent="0.25">
      <c r="A224" s="7" t="s">
        <v>47</v>
      </c>
      <c r="B224" s="24"/>
      <c r="C224" s="73" t="s">
        <v>69</v>
      </c>
      <c r="D224" s="73"/>
      <c r="E224" s="73"/>
      <c r="F224" s="73"/>
      <c r="G224" s="73"/>
      <c r="H224" s="73"/>
      <c r="I224" s="73"/>
      <c r="J224" s="24"/>
    </row>
    <row r="225" spans="1:17" x14ac:dyDescent="0.25">
      <c r="A225" s="7" t="s">
        <v>49</v>
      </c>
      <c r="B225" s="31"/>
      <c r="C225" s="74" t="s">
        <v>122</v>
      </c>
      <c r="D225" s="74"/>
      <c r="E225" s="74"/>
      <c r="F225" s="74"/>
      <c r="G225" s="74"/>
      <c r="H225" s="74"/>
      <c r="I225" s="74"/>
      <c r="J225" s="31"/>
    </row>
    <row r="226" spans="1:17" hidden="1" x14ac:dyDescent="0.25">
      <c r="A226" s="7" t="s">
        <v>46</v>
      </c>
    </row>
    <row r="227" spans="1:17" hidden="1" x14ac:dyDescent="0.25">
      <c r="A227" s="7" t="s">
        <v>51</v>
      </c>
    </row>
    <row r="228" spans="1:17" x14ac:dyDescent="0.25">
      <c r="A228" s="7">
        <v>9</v>
      </c>
      <c r="B228" s="23" t="s">
        <v>123</v>
      </c>
      <c r="C228" s="72" t="s">
        <v>124</v>
      </c>
      <c r="D228" s="73"/>
      <c r="E228" s="73"/>
      <c r="F228" s="25" t="s">
        <v>121</v>
      </c>
      <c r="G228" s="26">
        <v>1</v>
      </c>
      <c r="H228" s="27"/>
      <c r="I228" s="28"/>
      <c r="J228" s="29">
        <f>IF(AND(G228= "",H228= ""), 0, ROUND(ROUND(I228, 2) * ROUND(IF(H228="",G228,H228),  0), 2))</f>
        <v>0</v>
      </c>
      <c r="K228" s="7"/>
      <c r="M228" s="30">
        <v>0.2</v>
      </c>
      <c r="Q228" s="7">
        <v>179133</v>
      </c>
    </row>
    <row r="229" spans="1:17" hidden="1" x14ac:dyDescent="0.25">
      <c r="A229" s="7" t="s">
        <v>46</v>
      </c>
    </row>
    <row r="230" spans="1:17" hidden="1" x14ac:dyDescent="0.25">
      <c r="A230" s="7" t="s">
        <v>46</v>
      </c>
    </row>
    <row r="231" spans="1:17" x14ac:dyDescent="0.25">
      <c r="A231" s="7" t="s">
        <v>47</v>
      </c>
      <c r="B231" s="24"/>
      <c r="C231" s="73" t="s">
        <v>69</v>
      </c>
      <c r="D231" s="73"/>
      <c r="E231" s="73"/>
      <c r="F231" s="73"/>
      <c r="G231" s="73"/>
      <c r="H231" s="73"/>
      <c r="I231" s="73"/>
      <c r="J231" s="24"/>
    </row>
    <row r="232" spans="1:17" x14ac:dyDescent="0.25">
      <c r="A232" s="7" t="s">
        <v>49</v>
      </c>
      <c r="B232" s="31"/>
      <c r="C232" s="74" t="s">
        <v>125</v>
      </c>
      <c r="D232" s="74"/>
      <c r="E232" s="74"/>
      <c r="F232" s="74"/>
      <c r="G232" s="74"/>
      <c r="H232" s="74"/>
      <c r="I232" s="74"/>
      <c r="J232" s="31"/>
    </row>
    <row r="233" spans="1:17" hidden="1" x14ac:dyDescent="0.25">
      <c r="A233" s="7" t="s">
        <v>51</v>
      </c>
    </row>
    <row r="234" spans="1:17" x14ac:dyDescent="0.25">
      <c r="A234" s="7">
        <v>9</v>
      </c>
      <c r="B234" s="23" t="s">
        <v>126</v>
      </c>
      <c r="C234" s="72" t="s">
        <v>127</v>
      </c>
      <c r="D234" s="73"/>
      <c r="E234" s="73"/>
      <c r="F234" s="25" t="s">
        <v>121</v>
      </c>
      <c r="G234" s="26">
        <v>1</v>
      </c>
      <c r="H234" s="27"/>
      <c r="I234" s="28"/>
      <c r="J234" s="29">
        <f>IF(AND(G234= "",H234= ""), 0, ROUND(ROUND(I234, 2) * ROUND(IF(H234="",G234,H234),  0), 2))</f>
        <v>0</v>
      </c>
      <c r="K234" s="7"/>
      <c r="M234" s="30">
        <v>0.2</v>
      </c>
      <c r="Q234" s="7">
        <v>179133</v>
      </c>
    </row>
    <row r="235" spans="1:17" hidden="1" x14ac:dyDescent="0.25">
      <c r="A235" s="7" t="s">
        <v>46</v>
      </c>
    </row>
    <row r="236" spans="1:17" hidden="1" x14ac:dyDescent="0.25">
      <c r="A236" s="7" t="s">
        <v>46</v>
      </c>
    </row>
    <row r="237" spans="1:17" x14ac:dyDescent="0.25">
      <c r="A237" s="7" t="s">
        <v>47</v>
      </c>
      <c r="B237" s="24"/>
      <c r="C237" s="73" t="s">
        <v>69</v>
      </c>
      <c r="D237" s="73"/>
      <c r="E237" s="73"/>
      <c r="F237" s="73"/>
      <c r="G237" s="73"/>
      <c r="H237" s="73"/>
      <c r="I237" s="73"/>
      <c r="J237" s="24"/>
    </row>
    <row r="238" spans="1:17" x14ac:dyDescent="0.25">
      <c r="A238" s="7" t="s">
        <v>49</v>
      </c>
      <c r="B238" s="31"/>
      <c r="C238" s="74" t="s">
        <v>125</v>
      </c>
      <c r="D238" s="74"/>
      <c r="E238" s="74"/>
      <c r="F238" s="74"/>
      <c r="G238" s="74"/>
      <c r="H238" s="74"/>
      <c r="I238" s="74"/>
      <c r="J238" s="31"/>
    </row>
    <row r="239" spans="1:17" hidden="1" x14ac:dyDescent="0.25">
      <c r="A239" s="7" t="s">
        <v>51</v>
      </c>
    </row>
    <row r="240" spans="1:17" x14ac:dyDescent="0.25">
      <c r="A240" s="7">
        <v>9</v>
      </c>
      <c r="B240" s="23" t="s">
        <v>128</v>
      </c>
      <c r="C240" s="72" t="s">
        <v>129</v>
      </c>
      <c r="D240" s="73"/>
      <c r="E240" s="73"/>
      <c r="F240" s="25" t="s">
        <v>121</v>
      </c>
      <c r="G240" s="26">
        <v>1</v>
      </c>
      <c r="H240" s="27"/>
      <c r="I240" s="28"/>
      <c r="J240" s="29">
        <f>IF(AND(G240= "",H240= ""), 0, ROUND(ROUND(I240, 2) * ROUND(IF(H240="",G240,H240),  0), 2))</f>
        <v>0</v>
      </c>
      <c r="K240" s="7"/>
      <c r="M240" s="30">
        <v>0.2</v>
      </c>
      <c r="Q240" s="7">
        <v>179133</v>
      </c>
    </row>
    <row r="241" spans="1:17" hidden="1" x14ac:dyDescent="0.25">
      <c r="A241" s="7" t="s">
        <v>46</v>
      </c>
    </row>
    <row r="242" spans="1:17" hidden="1" x14ac:dyDescent="0.25">
      <c r="A242" s="7" t="s">
        <v>46</v>
      </c>
    </row>
    <row r="243" spans="1:17" x14ac:dyDescent="0.25">
      <c r="A243" s="7" t="s">
        <v>47</v>
      </c>
      <c r="B243" s="24"/>
      <c r="C243" s="73" t="s">
        <v>69</v>
      </c>
      <c r="D243" s="73"/>
      <c r="E243" s="73"/>
      <c r="F243" s="73"/>
      <c r="G243" s="73"/>
      <c r="H243" s="73"/>
      <c r="I243" s="73"/>
      <c r="J243" s="24"/>
    </row>
    <row r="244" spans="1:17" x14ac:dyDescent="0.25">
      <c r="A244" s="7" t="s">
        <v>49</v>
      </c>
      <c r="B244" s="31"/>
      <c r="C244" s="74" t="s">
        <v>125</v>
      </c>
      <c r="D244" s="74"/>
      <c r="E244" s="74"/>
      <c r="F244" s="74"/>
      <c r="G244" s="74"/>
      <c r="H244" s="74"/>
      <c r="I244" s="74"/>
      <c r="J244" s="31"/>
    </row>
    <row r="245" spans="1:17" hidden="1" x14ac:dyDescent="0.25">
      <c r="A245" s="7" t="s">
        <v>51</v>
      </c>
    </row>
    <row r="246" spans="1:17" x14ac:dyDescent="0.25">
      <c r="A246" s="7">
        <v>9</v>
      </c>
      <c r="B246" s="23" t="s">
        <v>130</v>
      </c>
      <c r="C246" s="72" t="s">
        <v>131</v>
      </c>
      <c r="D246" s="73"/>
      <c r="E246" s="73"/>
      <c r="F246" s="25" t="s">
        <v>121</v>
      </c>
      <c r="G246" s="26">
        <v>1</v>
      </c>
      <c r="H246" s="27"/>
      <c r="I246" s="28"/>
      <c r="J246" s="29">
        <f>IF(AND(G246= "",H246= ""), 0, ROUND(ROUND(I246, 2) * ROUND(IF(H246="",G246,H246),  0), 2))</f>
        <v>0</v>
      </c>
      <c r="K246" s="7"/>
      <c r="M246" s="30">
        <v>0.2</v>
      </c>
      <c r="Q246" s="7">
        <v>179133</v>
      </c>
    </row>
    <row r="247" spans="1:17" hidden="1" x14ac:dyDescent="0.25">
      <c r="A247" s="7" t="s">
        <v>46</v>
      </c>
    </row>
    <row r="248" spans="1:17" hidden="1" x14ac:dyDescent="0.25">
      <c r="A248" s="7" t="s">
        <v>46</v>
      </c>
    </row>
    <row r="249" spans="1:17" x14ac:dyDescent="0.25">
      <c r="A249" s="7" t="s">
        <v>47</v>
      </c>
      <c r="B249" s="24"/>
      <c r="C249" s="73" t="s">
        <v>69</v>
      </c>
      <c r="D249" s="73"/>
      <c r="E249" s="73"/>
      <c r="F249" s="73"/>
      <c r="G249" s="73"/>
      <c r="H249" s="73"/>
      <c r="I249" s="73"/>
      <c r="J249" s="24"/>
    </row>
    <row r="250" spans="1:17" x14ac:dyDescent="0.25">
      <c r="A250" s="7" t="s">
        <v>49</v>
      </c>
      <c r="B250" s="31"/>
      <c r="C250" s="74" t="s">
        <v>125</v>
      </c>
      <c r="D250" s="74"/>
      <c r="E250" s="74"/>
      <c r="F250" s="74"/>
      <c r="G250" s="74"/>
      <c r="H250" s="74"/>
      <c r="I250" s="74"/>
      <c r="J250" s="31"/>
    </row>
    <row r="251" spans="1:17" hidden="1" x14ac:dyDescent="0.25">
      <c r="A251" s="7" t="s">
        <v>51</v>
      </c>
    </row>
    <row r="252" spans="1:17" hidden="1" x14ac:dyDescent="0.25">
      <c r="A252" s="7" t="s">
        <v>61</v>
      </c>
    </row>
    <row r="253" spans="1:17" x14ac:dyDescent="0.25">
      <c r="A253" s="7" t="s">
        <v>62</v>
      </c>
      <c r="B253" s="24"/>
      <c r="C253" s="75"/>
      <c r="D253" s="75"/>
      <c r="E253" s="75"/>
      <c r="J253" s="24"/>
    </row>
    <row r="254" spans="1:17" ht="16.899999999999999" customHeight="1" x14ac:dyDescent="0.25">
      <c r="B254" s="24"/>
      <c r="C254" s="78" t="s">
        <v>118</v>
      </c>
      <c r="D254" s="79"/>
      <c r="E254" s="79"/>
      <c r="F254" s="76"/>
      <c r="G254" s="76"/>
      <c r="H254" s="76"/>
      <c r="I254" s="76"/>
      <c r="J254" s="77"/>
    </row>
    <row r="255" spans="1:17" x14ac:dyDescent="0.25">
      <c r="B255" s="24"/>
      <c r="C255" s="81"/>
      <c r="D255" s="51"/>
      <c r="E255" s="51"/>
      <c r="F255" s="51"/>
      <c r="G255" s="51"/>
      <c r="H255" s="51"/>
      <c r="I255" s="51"/>
      <c r="J255" s="80"/>
    </row>
    <row r="256" spans="1:17" x14ac:dyDescent="0.25">
      <c r="B256" s="24"/>
      <c r="C256" s="84" t="s">
        <v>53</v>
      </c>
      <c r="D256" s="85"/>
      <c r="E256" s="85"/>
      <c r="F256" s="82">
        <f>SUMIF(K220:K253, IF(K219="","",K219), J220:J253)</f>
        <v>0</v>
      </c>
      <c r="G256" s="82"/>
      <c r="H256" s="82"/>
      <c r="I256" s="82"/>
      <c r="J256" s="83"/>
    </row>
    <row r="257" spans="1:11" hidden="1" x14ac:dyDescent="0.25">
      <c r="B257" s="24"/>
      <c r="C257" s="88" t="s">
        <v>54</v>
      </c>
      <c r="D257" s="71"/>
      <c r="E257" s="71"/>
      <c r="F257" s="86">
        <f>ROUND(SUMIF(K220:K253, IF(K219="","",K219), J220:J253) * 0.2, 2)</f>
        <v>0</v>
      </c>
      <c r="G257" s="86"/>
      <c r="H257" s="86"/>
      <c r="I257" s="86"/>
      <c r="J257" s="87"/>
    </row>
    <row r="258" spans="1:11" hidden="1" x14ac:dyDescent="0.25">
      <c r="B258" s="24"/>
      <c r="C258" s="84" t="s">
        <v>55</v>
      </c>
      <c r="D258" s="85"/>
      <c r="E258" s="85"/>
      <c r="F258" s="82">
        <f>SUM(F256:F257)</f>
        <v>0</v>
      </c>
      <c r="G258" s="82"/>
      <c r="H258" s="82"/>
      <c r="I258" s="82"/>
      <c r="J258" s="83"/>
    </row>
    <row r="259" spans="1:11" x14ac:dyDescent="0.25">
      <c r="A259" s="7" t="s">
        <v>52</v>
      </c>
      <c r="B259" s="24"/>
      <c r="C259" s="75"/>
      <c r="D259" s="75"/>
      <c r="E259" s="75"/>
      <c r="J259" s="24"/>
    </row>
    <row r="260" spans="1:11" ht="16.899999999999999" customHeight="1" x14ac:dyDescent="0.25">
      <c r="B260" s="24"/>
      <c r="C260" s="78" t="s">
        <v>57</v>
      </c>
      <c r="D260" s="79"/>
      <c r="E260" s="79"/>
      <c r="F260" s="76"/>
      <c r="G260" s="76"/>
      <c r="H260" s="76"/>
      <c r="I260" s="76"/>
      <c r="J260" s="77"/>
    </row>
    <row r="261" spans="1:11" x14ac:dyDescent="0.25">
      <c r="B261" s="24"/>
      <c r="C261" s="81"/>
      <c r="D261" s="51"/>
      <c r="E261" s="51"/>
      <c r="F261" s="51"/>
      <c r="G261" s="51"/>
      <c r="H261" s="51"/>
      <c r="I261" s="51"/>
      <c r="J261" s="80"/>
    </row>
    <row r="262" spans="1:11" x14ac:dyDescent="0.25">
      <c r="B262" s="24"/>
      <c r="C262" s="84" t="s">
        <v>53</v>
      </c>
      <c r="D262" s="85"/>
      <c r="E262" s="85"/>
      <c r="F262" s="82">
        <f>SUMIF(K26:K259, IF(K25="","",K25), J26:J259)</f>
        <v>0</v>
      </c>
      <c r="G262" s="82"/>
      <c r="H262" s="82"/>
      <c r="I262" s="82"/>
      <c r="J262" s="83"/>
    </row>
    <row r="263" spans="1:11" hidden="1" x14ac:dyDescent="0.25">
      <c r="B263" s="24"/>
      <c r="C263" s="88" t="s">
        <v>54</v>
      </c>
      <c r="D263" s="71"/>
      <c r="E263" s="71"/>
      <c r="F263" s="86">
        <f>ROUND(SUMIF(K26:K259, IF(K25="","",K25), J26:J259) * 0.2, 2)</f>
        <v>0</v>
      </c>
      <c r="G263" s="86"/>
      <c r="H263" s="86"/>
      <c r="I263" s="86"/>
      <c r="J263" s="87"/>
    </row>
    <row r="264" spans="1:11" hidden="1" x14ac:dyDescent="0.25">
      <c r="B264" s="24"/>
      <c r="C264" s="84" t="s">
        <v>55</v>
      </c>
      <c r="D264" s="85"/>
      <c r="E264" s="85"/>
      <c r="F264" s="82">
        <f>SUM(F262:F263)</f>
        <v>0</v>
      </c>
      <c r="G264" s="82"/>
      <c r="H264" s="82"/>
      <c r="I264" s="82"/>
      <c r="J264" s="83"/>
    </row>
    <row r="265" spans="1:11" x14ac:dyDescent="0.25">
      <c r="A265" s="7" t="s">
        <v>132</v>
      </c>
      <c r="B265" s="24"/>
      <c r="C265" s="75"/>
      <c r="D265" s="75"/>
      <c r="E265" s="75"/>
      <c r="J265" s="24"/>
    </row>
    <row r="266" spans="1:11" x14ac:dyDescent="0.25">
      <c r="B266" s="24"/>
      <c r="C266" s="78" t="s">
        <v>40</v>
      </c>
      <c r="D266" s="79"/>
      <c r="E266" s="79"/>
      <c r="F266" s="76"/>
      <c r="G266" s="76"/>
      <c r="H266" s="76"/>
      <c r="I266" s="76"/>
      <c r="J266" s="77"/>
    </row>
    <row r="267" spans="1:11" x14ac:dyDescent="0.25">
      <c r="B267" s="24"/>
      <c r="C267" s="81"/>
      <c r="D267" s="51"/>
      <c r="E267" s="51"/>
      <c r="F267" s="51"/>
      <c r="G267" s="51"/>
      <c r="H267" s="51"/>
      <c r="I267" s="51"/>
      <c r="J267" s="80"/>
    </row>
    <row r="268" spans="1:11" x14ac:dyDescent="0.25">
      <c r="B268" s="24"/>
      <c r="C268" s="84" t="s">
        <v>53</v>
      </c>
      <c r="D268" s="85"/>
      <c r="E268" s="85"/>
      <c r="F268" s="82">
        <f>SUMIF(K9:K265, IF(K8="","",K8), J9:J265)</f>
        <v>0</v>
      </c>
      <c r="G268" s="82"/>
      <c r="H268" s="82"/>
      <c r="I268" s="82"/>
      <c r="J268" s="83"/>
    </row>
    <row r="269" spans="1:11" hidden="1" x14ac:dyDescent="0.25">
      <c r="B269" s="24"/>
      <c r="C269" s="88" t="s">
        <v>54</v>
      </c>
      <c r="D269" s="71"/>
      <c r="E269" s="71"/>
      <c r="F269" s="86">
        <f>ROUND(SUMIF(K9:K265, IF(K8="","",K8), J9:J265) * 0.2, 2)</f>
        <v>0</v>
      </c>
      <c r="G269" s="86"/>
      <c r="H269" s="86"/>
      <c r="I269" s="86"/>
      <c r="J269" s="87"/>
    </row>
    <row r="270" spans="1:11" hidden="1" x14ac:dyDescent="0.25">
      <c r="B270" s="24"/>
      <c r="C270" s="84" t="s">
        <v>55</v>
      </c>
      <c r="D270" s="85"/>
      <c r="E270" s="85"/>
      <c r="F270" s="82">
        <f>SUM(F268:F269)</f>
        <v>0</v>
      </c>
      <c r="G270" s="82"/>
      <c r="H270" s="82"/>
      <c r="I270" s="82"/>
      <c r="J270" s="83"/>
    </row>
    <row r="271" spans="1:11" x14ac:dyDescent="0.25">
      <c r="A271" s="7">
        <v>4</v>
      </c>
      <c r="B271" s="16" t="s">
        <v>133</v>
      </c>
      <c r="C271" s="70" t="s">
        <v>134</v>
      </c>
      <c r="D271" s="70"/>
      <c r="E271" s="70"/>
      <c r="F271" s="19"/>
      <c r="G271" s="19"/>
      <c r="H271" s="19"/>
      <c r="I271" s="19"/>
      <c r="J271" s="20"/>
      <c r="K271" s="7"/>
    </row>
    <row r="272" spans="1:11" x14ac:dyDescent="0.25">
      <c r="A272" s="7">
        <v>5</v>
      </c>
      <c r="B272" s="16" t="s">
        <v>135</v>
      </c>
      <c r="C272" s="71" t="s">
        <v>136</v>
      </c>
      <c r="D272" s="71"/>
      <c r="E272" s="71"/>
      <c r="F272" s="21"/>
      <c r="G272" s="21"/>
      <c r="H272" s="21"/>
      <c r="I272" s="21"/>
      <c r="J272" s="22"/>
      <c r="K272" s="7"/>
    </row>
    <row r="273" spans="1:17" hidden="1" x14ac:dyDescent="0.25">
      <c r="A273" s="7" t="s">
        <v>58</v>
      </c>
    </row>
    <row r="274" spans="1:17" x14ac:dyDescent="0.25">
      <c r="A274" s="7">
        <v>9</v>
      </c>
      <c r="B274" s="23" t="s">
        <v>137</v>
      </c>
      <c r="C274" s="72" t="s">
        <v>138</v>
      </c>
      <c r="D274" s="73"/>
      <c r="E274" s="73"/>
      <c r="F274" s="25" t="s">
        <v>45</v>
      </c>
      <c r="G274" s="26">
        <v>1</v>
      </c>
      <c r="H274" s="27"/>
      <c r="I274" s="28"/>
      <c r="J274" s="29">
        <f>IF(AND(G274= "",H274= ""), 0, ROUND(ROUND(I274, 2) * ROUND(IF(H274="",G274,H274),  0), 2))</f>
        <v>0</v>
      </c>
      <c r="K274" s="7"/>
      <c r="M274" s="30">
        <v>0.2</v>
      </c>
      <c r="Q274" s="7">
        <v>179133</v>
      </c>
    </row>
    <row r="275" spans="1:17" hidden="1" x14ac:dyDescent="0.25">
      <c r="A275" s="7" t="s">
        <v>46</v>
      </c>
    </row>
    <row r="276" spans="1:17" hidden="1" x14ac:dyDescent="0.25">
      <c r="A276" s="7" t="s">
        <v>46</v>
      </c>
    </row>
    <row r="277" spans="1:17" x14ac:dyDescent="0.25">
      <c r="A277" s="7" t="s">
        <v>47</v>
      </c>
      <c r="B277" s="24"/>
      <c r="C277" s="73" t="s">
        <v>139</v>
      </c>
      <c r="D277" s="73"/>
      <c r="E277" s="73"/>
      <c r="F277" s="73"/>
      <c r="G277" s="73"/>
      <c r="H277" s="73"/>
      <c r="I277" s="73"/>
      <c r="J277" s="24"/>
    </row>
    <row r="278" spans="1:17" x14ac:dyDescent="0.25">
      <c r="A278" s="7" t="s">
        <v>49</v>
      </c>
      <c r="B278" s="31"/>
      <c r="C278" s="74" t="s">
        <v>140</v>
      </c>
      <c r="D278" s="74"/>
      <c r="E278" s="74"/>
      <c r="F278" s="74"/>
      <c r="G278" s="74"/>
      <c r="H278" s="74"/>
      <c r="I278" s="74"/>
      <c r="J278" s="31"/>
    </row>
    <row r="279" spans="1:17" hidden="1" x14ac:dyDescent="0.25">
      <c r="A279" s="7" t="s">
        <v>51</v>
      </c>
    </row>
    <row r="280" spans="1:17" ht="27.2" customHeight="1" x14ac:dyDescent="0.25">
      <c r="A280" s="7">
        <v>9</v>
      </c>
      <c r="B280" s="23" t="s">
        <v>141</v>
      </c>
      <c r="C280" s="72" t="s">
        <v>142</v>
      </c>
      <c r="D280" s="73"/>
      <c r="E280" s="73"/>
      <c r="F280" s="25" t="s">
        <v>45</v>
      </c>
      <c r="G280" s="26">
        <v>1</v>
      </c>
      <c r="H280" s="27"/>
      <c r="I280" s="28"/>
      <c r="J280" s="29">
        <f>IF(AND(G280= "",H280= ""), 0, ROUND(ROUND(I280, 2) * ROUND(IF(H280="",G280,H280),  0), 2))</f>
        <v>0</v>
      </c>
      <c r="K280" s="7"/>
      <c r="M280" s="30">
        <v>0.2</v>
      </c>
      <c r="Q280" s="7">
        <v>179133</v>
      </c>
    </row>
    <row r="281" spans="1:17" hidden="1" x14ac:dyDescent="0.25">
      <c r="A281" s="7" t="s">
        <v>46</v>
      </c>
    </row>
    <row r="282" spans="1:17" hidden="1" x14ac:dyDescent="0.25">
      <c r="A282" s="7" t="s">
        <v>46</v>
      </c>
    </row>
    <row r="283" spans="1:17" hidden="1" x14ac:dyDescent="0.25">
      <c r="A283" s="7" t="s">
        <v>46</v>
      </c>
    </row>
    <row r="284" spans="1:17" x14ac:dyDescent="0.25">
      <c r="A284" s="7" t="s">
        <v>47</v>
      </c>
      <c r="B284" s="24"/>
      <c r="C284" s="73" t="s">
        <v>139</v>
      </c>
      <c r="D284" s="73"/>
      <c r="E284" s="73"/>
      <c r="F284" s="73"/>
      <c r="G284" s="73"/>
      <c r="H284" s="73"/>
      <c r="I284" s="73"/>
      <c r="J284" s="24"/>
    </row>
    <row r="285" spans="1:17" x14ac:dyDescent="0.25">
      <c r="A285" s="7" t="s">
        <v>49</v>
      </c>
      <c r="B285" s="31"/>
      <c r="C285" s="74" t="s">
        <v>143</v>
      </c>
      <c r="D285" s="74"/>
      <c r="E285" s="74"/>
      <c r="F285" s="74"/>
      <c r="G285" s="74"/>
      <c r="H285" s="74"/>
      <c r="I285" s="74"/>
      <c r="J285" s="31"/>
    </row>
    <row r="286" spans="1:17" hidden="1" x14ac:dyDescent="0.25">
      <c r="A286" s="7" t="s">
        <v>51</v>
      </c>
    </row>
    <row r="287" spans="1:17" x14ac:dyDescent="0.25">
      <c r="A287" s="7">
        <v>9</v>
      </c>
      <c r="B287" s="23" t="s">
        <v>144</v>
      </c>
      <c r="C287" s="72" t="s">
        <v>145</v>
      </c>
      <c r="D287" s="73"/>
      <c r="E287" s="73"/>
      <c r="F287" s="25" t="s">
        <v>45</v>
      </c>
      <c r="G287" s="26">
        <v>1</v>
      </c>
      <c r="H287" s="27"/>
      <c r="I287" s="28"/>
      <c r="J287" s="29">
        <f>IF(AND(G287= "",H287= ""), 0, ROUND(ROUND(I287, 2) * ROUND(IF(H287="",G287,H287),  0), 2))</f>
        <v>0</v>
      </c>
      <c r="K287" s="7"/>
      <c r="M287" s="30">
        <v>0.2</v>
      </c>
      <c r="Q287" s="7">
        <v>179133</v>
      </c>
    </row>
    <row r="288" spans="1:17" hidden="1" x14ac:dyDescent="0.25">
      <c r="A288" s="7" t="s">
        <v>46</v>
      </c>
    </row>
    <row r="289" spans="1:17" hidden="1" x14ac:dyDescent="0.25">
      <c r="A289" s="7" t="s">
        <v>46</v>
      </c>
    </row>
    <row r="290" spans="1:17" x14ac:dyDescent="0.25">
      <c r="A290" s="7" t="s">
        <v>47</v>
      </c>
      <c r="B290" s="24"/>
      <c r="C290" s="73" t="s">
        <v>48</v>
      </c>
      <c r="D290" s="73"/>
      <c r="E290" s="73"/>
      <c r="F290" s="73"/>
      <c r="G290" s="73"/>
      <c r="H290" s="73"/>
      <c r="I290" s="73"/>
      <c r="J290" s="24"/>
    </row>
    <row r="291" spans="1:17" x14ac:dyDescent="0.25">
      <c r="A291" s="7" t="s">
        <v>49</v>
      </c>
      <c r="B291" s="31"/>
      <c r="C291" s="74" t="s">
        <v>143</v>
      </c>
      <c r="D291" s="74"/>
      <c r="E291" s="74"/>
      <c r="F291" s="74"/>
      <c r="G291" s="74"/>
      <c r="H291" s="74"/>
      <c r="I291" s="74"/>
      <c r="J291" s="31"/>
    </row>
    <row r="292" spans="1:17" hidden="1" x14ac:dyDescent="0.25">
      <c r="A292" s="7" t="s">
        <v>51</v>
      </c>
    </row>
    <row r="293" spans="1:17" x14ac:dyDescent="0.25">
      <c r="A293" s="7">
        <v>9</v>
      </c>
      <c r="B293" s="23" t="s">
        <v>146</v>
      </c>
      <c r="C293" s="72" t="s">
        <v>147</v>
      </c>
      <c r="D293" s="73"/>
      <c r="E293" s="73"/>
      <c r="F293" s="25" t="s">
        <v>45</v>
      </c>
      <c r="G293" s="26">
        <v>1</v>
      </c>
      <c r="H293" s="27"/>
      <c r="I293" s="28"/>
      <c r="J293" s="29">
        <f>IF(AND(G293= "",H293= ""), 0, ROUND(ROUND(I293, 2) * ROUND(IF(H293="",G293,H293),  0), 2))</f>
        <v>0</v>
      </c>
      <c r="K293" s="7"/>
      <c r="M293" s="30">
        <v>0.2</v>
      </c>
      <c r="Q293" s="7">
        <v>179133</v>
      </c>
    </row>
    <row r="294" spans="1:17" hidden="1" x14ac:dyDescent="0.25">
      <c r="A294" s="7" t="s">
        <v>46</v>
      </c>
    </row>
    <row r="295" spans="1:17" hidden="1" x14ac:dyDescent="0.25">
      <c r="A295" s="7" t="s">
        <v>46</v>
      </c>
    </row>
    <row r="296" spans="1:17" x14ac:dyDescent="0.25">
      <c r="A296" s="7" t="s">
        <v>47</v>
      </c>
      <c r="B296" s="24"/>
      <c r="C296" s="73" t="s">
        <v>48</v>
      </c>
      <c r="D296" s="73"/>
      <c r="E296" s="73"/>
      <c r="F296" s="73"/>
      <c r="G296" s="73"/>
      <c r="H296" s="73"/>
      <c r="I296" s="73"/>
      <c r="J296" s="24"/>
    </row>
    <row r="297" spans="1:17" x14ac:dyDescent="0.25">
      <c r="A297" s="7" t="s">
        <v>49</v>
      </c>
      <c r="B297" s="31"/>
      <c r="C297" s="74" t="s">
        <v>143</v>
      </c>
      <c r="D297" s="74"/>
      <c r="E297" s="74"/>
      <c r="F297" s="74"/>
      <c r="G297" s="74"/>
      <c r="H297" s="74"/>
      <c r="I297" s="74"/>
      <c r="J297" s="31"/>
    </row>
    <row r="298" spans="1:17" hidden="1" x14ac:dyDescent="0.25">
      <c r="A298" s="7" t="s">
        <v>51</v>
      </c>
    </row>
    <row r="299" spans="1:17" x14ac:dyDescent="0.25">
      <c r="A299" s="7" t="s">
        <v>52</v>
      </c>
      <c r="B299" s="24"/>
      <c r="C299" s="75"/>
      <c r="D299" s="75"/>
      <c r="E299" s="75"/>
      <c r="J299" s="24"/>
    </row>
    <row r="300" spans="1:17" x14ac:dyDescent="0.25">
      <c r="B300" s="24"/>
      <c r="C300" s="78" t="s">
        <v>136</v>
      </c>
      <c r="D300" s="79"/>
      <c r="E300" s="79"/>
      <c r="F300" s="76"/>
      <c r="G300" s="76"/>
      <c r="H300" s="76"/>
      <c r="I300" s="76"/>
      <c r="J300" s="77"/>
    </row>
    <row r="301" spans="1:17" x14ac:dyDescent="0.25">
      <c r="B301" s="24"/>
      <c r="C301" s="81"/>
      <c r="D301" s="51"/>
      <c r="E301" s="51"/>
      <c r="F301" s="51"/>
      <c r="G301" s="51"/>
      <c r="H301" s="51"/>
      <c r="I301" s="51"/>
      <c r="J301" s="80"/>
    </row>
    <row r="302" spans="1:17" x14ac:dyDescent="0.25">
      <c r="B302" s="24"/>
      <c r="C302" s="84" t="s">
        <v>53</v>
      </c>
      <c r="D302" s="85"/>
      <c r="E302" s="85"/>
      <c r="F302" s="82">
        <f>SUMIF(K273:K299, IF(K272="","",K272), J273:J299)</f>
        <v>0</v>
      </c>
      <c r="G302" s="82"/>
      <c r="H302" s="82"/>
      <c r="I302" s="82"/>
      <c r="J302" s="83"/>
    </row>
    <row r="303" spans="1:17" hidden="1" x14ac:dyDescent="0.25">
      <c r="B303" s="24"/>
      <c r="C303" s="88" t="s">
        <v>54</v>
      </c>
      <c r="D303" s="71"/>
      <c r="E303" s="71"/>
      <c r="F303" s="86">
        <f>ROUND(SUMIF(K273:K299, IF(K272="","",K272), J273:J299) * 0.2, 2)</f>
        <v>0</v>
      </c>
      <c r="G303" s="86"/>
      <c r="H303" s="86"/>
      <c r="I303" s="86"/>
      <c r="J303" s="87"/>
    </row>
    <row r="304" spans="1:17" hidden="1" x14ac:dyDescent="0.25">
      <c r="B304" s="24"/>
      <c r="C304" s="84" t="s">
        <v>55</v>
      </c>
      <c r="D304" s="85"/>
      <c r="E304" s="85"/>
      <c r="F304" s="82">
        <f>SUM(F302:F303)</f>
        <v>0</v>
      </c>
      <c r="G304" s="82"/>
      <c r="H304" s="82"/>
      <c r="I304" s="82"/>
      <c r="J304" s="83"/>
    </row>
    <row r="305" spans="1:17" ht="16.899999999999999" customHeight="1" x14ac:dyDescent="0.25">
      <c r="A305" s="7">
        <v>5</v>
      </c>
      <c r="B305" s="16" t="s">
        <v>148</v>
      </c>
      <c r="C305" s="71" t="s">
        <v>149</v>
      </c>
      <c r="D305" s="71"/>
      <c r="E305" s="71"/>
      <c r="F305" s="21"/>
      <c r="G305" s="21"/>
      <c r="H305" s="21"/>
      <c r="I305" s="21"/>
      <c r="J305" s="22"/>
      <c r="K305" s="7"/>
    </row>
    <row r="306" spans="1:17" hidden="1" x14ac:dyDescent="0.25">
      <c r="A306" s="7" t="s">
        <v>58</v>
      </c>
    </row>
    <row r="307" spans="1:17" x14ac:dyDescent="0.25">
      <c r="A307" s="7">
        <v>9</v>
      </c>
      <c r="B307" s="23" t="s">
        <v>150</v>
      </c>
      <c r="C307" s="72" t="s">
        <v>151</v>
      </c>
      <c r="D307" s="73"/>
      <c r="E307" s="73"/>
      <c r="F307" s="25" t="s">
        <v>45</v>
      </c>
      <c r="G307" s="26">
        <v>1</v>
      </c>
      <c r="H307" s="27"/>
      <c r="I307" s="28"/>
      <c r="J307" s="29">
        <f>IF(AND(G307= "",H307= ""), 0, ROUND(ROUND(I307, 2) * ROUND(IF(H307="",G307,H307),  0), 2))</f>
        <v>0</v>
      </c>
      <c r="K307" s="7"/>
      <c r="M307" s="30">
        <v>0.2</v>
      </c>
      <c r="Q307" s="7">
        <v>179133</v>
      </c>
    </row>
    <row r="308" spans="1:17" hidden="1" x14ac:dyDescent="0.25">
      <c r="A308" s="7" t="s">
        <v>46</v>
      </c>
    </row>
    <row r="309" spans="1:17" x14ac:dyDescent="0.25">
      <c r="A309" s="7" t="s">
        <v>47</v>
      </c>
      <c r="B309" s="24"/>
      <c r="C309" s="73" t="s">
        <v>152</v>
      </c>
      <c r="D309" s="73"/>
      <c r="E309" s="73"/>
      <c r="F309" s="73"/>
      <c r="G309" s="73"/>
      <c r="H309" s="73"/>
      <c r="I309" s="73"/>
      <c r="J309" s="24"/>
    </row>
    <row r="310" spans="1:17" ht="20.85" customHeight="1" x14ac:dyDescent="0.25">
      <c r="A310" s="7" t="s">
        <v>49</v>
      </c>
      <c r="B310" s="31"/>
      <c r="C310" s="74" t="s">
        <v>153</v>
      </c>
      <c r="D310" s="74"/>
      <c r="E310" s="74"/>
      <c r="F310" s="74"/>
      <c r="G310" s="74"/>
      <c r="H310" s="74"/>
      <c r="I310" s="74"/>
      <c r="J310" s="31"/>
    </row>
    <row r="311" spans="1:17" hidden="1" x14ac:dyDescent="0.25">
      <c r="A311" s="7" t="s">
        <v>51</v>
      </c>
    </row>
    <row r="312" spans="1:17" x14ac:dyDescent="0.25">
      <c r="A312" s="7">
        <v>9</v>
      </c>
      <c r="B312" s="23" t="s">
        <v>154</v>
      </c>
      <c r="C312" s="72" t="s">
        <v>155</v>
      </c>
      <c r="D312" s="73"/>
      <c r="E312" s="73"/>
      <c r="F312" s="25" t="s">
        <v>45</v>
      </c>
      <c r="G312" s="26">
        <v>1</v>
      </c>
      <c r="H312" s="27"/>
      <c r="I312" s="28"/>
      <c r="J312" s="29">
        <f>IF(AND(G312= "",H312= ""), 0, ROUND(ROUND(I312, 2) * ROUND(IF(H312="",G312,H312),  0), 2))</f>
        <v>0</v>
      </c>
      <c r="K312" s="7"/>
      <c r="M312" s="30">
        <v>0.2</v>
      </c>
      <c r="Q312" s="7">
        <v>179133</v>
      </c>
    </row>
    <row r="313" spans="1:17" hidden="1" x14ac:dyDescent="0.25">
      <c r="A313" s="7" t="s">
        <v>46</v>
      </c>
    </row>
    <row r="314" spans="1:17" x14ac:dyDescent="0.25">
      <c r="A314" s="7" t="s">
        <v>47</v>
      </c>
      <c r="B314" s="24"/>
      <c r="C314" s="73" t="s">
        <v>152</v>
      </c>
      <c r="D314" s="73"/>
      <c r="E314" s="73"/>
      <c r="F314" s="73"/>
      <c r="G314" s="73"/>
      <c r="H314" s="73"/>
      <c r="I314" s="73"/>
      <c r="J314" s="24"/>
    </row>
    <row r="315" spans="1:17" ht="22.7" customHeight="1" x14ac:dyDescent="0.25">
      <c r="A315" s="7" t="s">
        <v>49</v>
      </c>
      <c r="B315" s="31"/>
      <c r="C315" s="74" t="s">
        <v>156</v>
      </c>
      <c r="D315" s="74"/>
      <c r="E315" s="74"/>
      <c r="F315" s="74"/>
      <c r="G315" s="74"/>
      <c r="H315" s="74"/>
      <c r="I315" s="74"/>
      <c r="J315" s="31"/>
    </row>
    <row r="316" spans="1:17" hidden="1" x14ac:dyDescent="0.25">
      <c r="A316" s="7" t="s">
        <v>51</v>
      </c>
    </row>
    <row r="317" spans="1:17" x14ac:dyDescent="0.25">
      <c r="A317" s="7" t="s">
        <v>52</v>
      </c>
      <c r="B317" s="24"/>
      <c r="C317" s="75"/>
      <c r="D317" s="75"/>
      <c r="E317" s="75"/>
      <c r="J317" s="24"/>
    </row>
    <row r="318" spans="1:17" ht="16.899999999999999" customHeight="1" x14ac:dyDescent="0.25">
      <c r="B318" s="24"/>
      <c r="C318" s="78" t="s">
        <v>149</v>
      </c>
      <c r="D318" s="79"/>
      <c r="E318" s="79"/>
      <c r="F318" s="76"/>
      <c r="G318" s="76"/>
      <c r="H318" s="76"/>
      <c r="I318" s="76"/>
      <c r="J318" s="77"/>
    </row>
    <row r="319" spans="1:17" x14ac:dyDescent="0.25">
      <c r="B319" s="24"/>
      <c r="C319" s="81"/>
      <c r="D319" s="51"/>
      <c r="E319" s="51"/>
      <c r="F319" s="51"/>
      <c r="G319" s="51"/>
      <c r="H319" s="51"/>
      <c r="I319" s="51"/>
      <c r="J319" s="80"/>
    </row>
    <row r="320" spans="1:17" x14ac:dyDescent="0.25">
      <c r="B320" s="24"/>
      <c r="C320" s="84" t="s">
        <v>53</v>
      </c>
      <c r="D320" s="85"/>
      <c r="E320" s="85"/>
      <c r="F320" s="82">
        <f>SUMIF(K306:K317, IF(K305="","",K305), J306:J317)</f>
        <v>0</v>
      </c>
      <c r="G320" s="82"/>
      <c r="H320" s="82"/>
      <c r="I320" s="82"/>
      <c r="J320" s="83"/>
    </row>
    <row r="321" spans="1:17" hidden="1" x14ac:dyDescent="0.25">
      <c r="B321" s="24"/>
      <c r="C321" s="88" t="s">
        <v>54</v>
      </c>
      <c r="D321" s="71"/>
      <c r="E321" s="71"/>
      <c r="F321" s="86">
        <f>ROUND(SUMIF(K306:K317, IF(K305="","",K305), J306:J317) * 0.2, 2)</f>
        <v>0</v>
      </c>
      <c r="G321" s="86"/>
      <c r="H321" s="86"/>
      <c r="I321" s="86"/>
      <c r="J321" s="87"/>
    </row>
    <row r="322" spans="1:17" hidden="1" x14ac:dyDescent="0.25">
      <c r="B322" s="24"/>
      <c r="C322" s="84" t="s">
        <v>55</v>
      </c>
      <c r="D322" s="85"/>
      <c r="E322" s="85"/>
      <c r="F322" s="82">
        <f>SUM(F320:F321)</f>
        <v>0</v>
      </c>
      <c r="G322" s="82"/>
      <c r="H322" s="82"/>
      <c r="I322" s="82"/>
      <c r="J322" s="83"/>
    </row>
    <row r="323" spans="1:17" x14ac:dyDescent="0.25">
      <c r="A323" s="7">
        <v>5</v>
      </c>
      <c r="B323" s="16" t="s">
        <v>157</v>
      </c>
      <c r="C323" s="71" t="s">
        <v>158</v>
      </c>
      <c r="D323" s="71"/>
      <c r="E323" s="71"/>
      <c r="F323" s="21"/>
      <c r="G323" s="21"/>
      <c r="H323" s="21"/>
      <c r="I323" s="21"/>
      <c r="J323" s="22"/>
      <c r="K323" s="7"/>
    </row>
    <row r="324" spans="1:17" x14ac:dyDescent="0.25">
      <c r="A324" s="7">
        <v>9</v>
      </c>
      <c r="B324" s="23" t="s">
        <v>159</v>
      </c>
      <c r="C324" s="72" t="s">
        <v>160</v>
      </c>
      <c r="D324" s="73"/>
      <c r="E324" s="73"/>
      <c r="F324" s="25" t="s">
        <v>11</v>
      </c>
      <c r="G324" s="26">
        <v>5</v>
      </c>
      <c r="H324" s="27"/>
      <c r="I324" s="28"/>
      <c r="J324" s="29">
        <f>IF(AND(G324= "",H324= ""), 0, ROUND(ROUND(I324, 2) * ROUND(IF(H324="",G324,H324),  0), 2))</f>
        <v>0</v>
      </c>
      <c r="K324" s="7"/>
      <c r="M324" s="30">
        <v>0.2</v>
      </c>
      <c r="Q324" s="7">
        <v>179133</v>
      </c>
    </row>
    <row r="325" spans="1:17" hidden="1" x14ac:dyDescent="0.25">
      <c r="A325" s="7" t="s">
        <v>46</v>
      </c>
    </row>
    <row r="326" spans="1:17" hidden="1" x14ac:dyDescent="0.25">
      <c r="A326" s="7" t="s">
        <v>46</v>
      </c>
    </row>
    <row r="327" spans="1:17" hidden="1" x14ac:dyDescent="0.25">
      <c r="A327" s="7" t="s">
        <v>46</v>
      </c>
    </row>
    <row r="328" spans="1:17" x14ac:dyDescent="0.25">
      <c r="A328" s="7" t="s">
        <v>47</v>
      </c>
      <c r="B328" s="24"/>
      <c r="C328" s="73" t="s">
        <v>82</v>
      </c>
      <c r="D328" s="73"/>
      <c r="E328" s="73"/>
      <c r="F328" s="73"/>
      <c r="G328" s="73"/>
      <c r="H328" s="73"/>
      <c r="I328" s="73"/>
      <c r="J328" s="24"/>
    </row>
    <row r="329" spans="1:17" x14ac:dyDescent="0.25">
      <c r="A329" s="7" t="s">
        <v>49</v>
      </c>
      <c r="B329" s="31"/>
      <c r="C329" s="74" t="s">
        <v>161</v>
      </c>
      <c r="D329" s="74"/>
      <c r="E329" s="74"/>
      <c r="F329" s="74"/>
      <c r="G329" s="74"/>
      <c r="H329" s="74"/>
      <c r="I329" s="74"/>
      <c r="J329" s="31"/>
    </row>
    <row r="330" spans="1:17" hidden="1" x14ac:dyDescent="0.25">
      <c r="A330" s="7" t="s">
        <v>51</v>
      </c>
    </row>
    <row r="331" spans="1:17" x14ac:dyDescent="0.25">
      <c r="A331" s="7">
        <v>9</v>
      </c>
      <c r="B331" s="23" t="s">
        <v>162</v>
      </c>
      <c r="C331" s="72" t="s">
        <v>163</v>
      </c>
      <c r="D331" s="73"/>
      <c r="E331" s="73"/>
      <c r="F331" s="25" t="s">
        <v>11</v>
      </c>
      <c r="G331" s="26">
        <v>4</v>
      </c>
      <c r="H331" s="27"/>
      <c r="I331" s="28"/>
      <c r="J331" s="29">
        <f>IF(AND(G331= "",H331= ""), 0, ROUND(ROUND(I331, 2) * ROUND(IF(H331="",G331,H331),  0), 2))</f>
        <v>0</v>
      </c>
      <c r="K331" s="7"/>
      <c r="M331" s="30">
        <v>0.2</v>
      </c>
      <c r="Q331" s="7">
        <v>179133</v>
      </c>
    </row>
    <row r="332" spans="1:17" hidden="1" x14ac:dyDescent="0.25">
      <c r="A332" s="7" t="s">
        <v>46</v>
      </c>
    </row>
    <row r="333" spans="1:17" hidden="1" x14ac:dyDescent="0.25">
      <c r="A333" s="7" t="s">
        <v>46</v>
      </c>
    </row>
    <row r="334" spans="1:17" x14ac:dyDescent="0.25">
      <c r="A334" s="7" t="s">
        <v>47</v>
      </c>
      <c r="B334" s="24"/>
      <c r="C334" s="73" t="s">
        <v>82</v>
      </c>
      <c r="D334" s="73"/>
      <c r="E334" s="73"/>
      <c r="F334" s="73"/>
      <c r="G334" s="73"/>
      <c r="H334" s="73"/>
      <c r="I334" s="73"/>
      <c r="J334" s="24"/>
    </row>
    <row r="335" spans="1:17" ht="22.7" customHeight="1" x14ac:dyDescent="0.25">
      <c r="A335" s="7" t="s">
        <v>49</v>
      </c>
      <c r="B335" s="31"/>
      <c r="C335" s="74" t="s">
        <v>164</v>
      </c>
      <c r="D335" s="74"/>
      <c r="E335" s="74"/>
      <c r="F335" s="74"/>
      <c r="G335" s="74"/>
      <c r="H335" s="74"/>
      <c r="I335" s="74"/>
      <c r="J335" s="31"/>
    </row>
    <row r="336" spans="1:17" hidden="1" x14ac:dyDescent="0.25">
      <c r="A336" s="7" t="s">
        <v>51</v>
      </c>
    </row>
    <row r="337" spans="1:17" x14ac:dyDescent="0.25">
      <c r="A337" s="7">
        <v>9</v>
      </c>
      <c r="B337" s="23" t="s">
        <v>165</v>
      </c>
      <c r="C337" s="72" t="s">
        <v>166</v>
      </c>
      <c r="D337" s="73"/>
      <c r="E337" s="73"/>
      <c r="F337" s="25" t="s">
        <v>11</v>
      </c>
      <c r="G337" s="26">
        <v>2</v>
      </c>
      <c r="H337" s="27"/>
      <c r="I337" s="28"/>
      <c r="J337" s="29">
        <f>IF(AND(G337= "",H337= ""), 0, ROUND(ROUND(I337, 2) * ROUND(IF(H337="",G337,H337),  0), 2))</f>
        <v>0</v>
      </c>
      <c r="K337" s="7"/>
      <c r="M337" s="30">
        <v>0.2</v>
      </c>
      <c r="Q337" s="7">
        <v>179133</v>
      </c>
    </row>
    <row r="338" spans="1:17" hidden="1" x14ac:dyDescent="0.25">
      <c r="A338" s="7" t="s">
        <v>46</v>
      </c>
    </row>
    <row r="339" spans="1:17" hidden="1" x14ac:dyDescent="0.25">
      <c r="A339" s="7" t="s">
        <v>46</v>
      </c>
    </row>
    <row r="340" spans="1:17" x14ac:dyDescent="0.25">
      <c r="A340" s="7" t="s">
        <v>47</v>
      </c>
      <c r="B340" s="24"/>
      <c r="C340" s="73" t="s">
        <v>82</v>
      </c>
      <c r="D340" s="73"/>
      <c r="E340" s="73"/>
      <c r="F340" s="73"/>
      <c r="G340" s="73"/>
      <c r="H340" s="73"/>
      <c r="I340" s="73"/>
      <c r="J340" s="24"/>
    </row>
    <row r="341" spans="1:17" ht="22.7" customHeight="1" x14ac:dyDescent="0.25">
      <c r="A341" s="7" t="s">
        <v>49</v>
      </c>
      <c r="B341" s="31"/>
      <c r="C341" s="74" t="s">
        <v>167</v>
      </c>
      <c r="D341" s="74"/>
      <c r="E341" s="74"/>
      <c r="F341" s="74"/>
      <c r="G341" s="74"/>
      <c r="H341" s="74"/>
      <c r="I341" s="74"/>
      <c r="J341" s="31"/>
    </row>
    <row r="342" spans="1:17" hidden="1" x14ac:dyDescent="0.25">
      <c r="A342" s="7" t="s">
        <v>51</v>
      </c>
    </row>
    <row r="343" spans="1:17" x14ac:dyDescent="0.25">
      <c r="A343" s="7">
        <v>9</v>
      </c>
      <c r="B343" s="23" t="s">
        <v>168</v>
      </c>
      <c r="C343" s="72" t="s">
        <v>169</v>
      </c>
      <c r="D343" s="73"/>
      <c r="E343" s="73"/>
      <c r="F343" s="25" t="s">
        <v>11</v>
      </c>
      <c r="G343" s="26">
        <v>2</v>
      </c>
      <c r="H343" s="27"/>
      <c r="I343" s="28"/>
      <c r="J343" s="29">
        <f>IF(AND(G343= "",H343= ""), 0, ROUND(ROUND(I343, 2) * ROUND(IF(H343="",G343,H343),  0), 2))</f>
        <v>0</v>
      </c>
      <c r="K343" s="7"/>
      <c r="M343" s="30">
        <v>0.2</v>
      </c>
      <c r="Q343" s="7">
        <v>179133</v>
      </c>
    </row>
    <row r="344" spans="1:17" hidden="1" x14ac:dyDescent="0.25">
      <c r="A344" s="7" t="s">
        <v>46</v>
      </c>
    </row>
    <row r="345" spans="1:17" hidden="1" x14ac:dyDescent="0.25">
      <c r="A345" s="7" t="s">
        <v>46</v>
      </c>
    </row>
    <row r="346" spans="1:17" x14ac:dyDescent="0.25">
      <c r="A346" s="7" t="s">
        <v>47</v>
      </c>
      <c r="B346" s="24"/>
      <c r="C346" s="73" t="s">
        <v>82</v>
      </c>
      <c r="D346" s="73"/>
      <c r="E346" s="73"/>
      <c r="F346" s="73"/>
      <c r="G346" s="73"/>
      <c r="H346" s="73"/>
      <c r="I346" s="73"/>
      <c r="J346" s="24"/>
    </row>
    <row r="347" spans="1:17" x14ac:dyDescent="0.25">
      <c r="A347" s="7" t="s">
        <v>49</v>
      </c>
      <c r="B347" s="31"/>
      <c r="C347" s="74" t="s">
        <v>170</v>
      </c>
      <c r="D347" s="74"/>
      <c r="E347" s="74"/>
      <c r="F347" s="74"/>
      <c r="G347" s="74"/>
      <c r="H347" s="74"/>
      <c r="I347" s="74"/>
      <c r="J347" s="31"/>
    </row>
    <row r="348" spans="1:17" hidden="1" x14ac:dyDescent="0.25">
      <c r="A348" s="7" t="s">
        <v>51</v>
      </c>
    </row>
    <row r="349" spans="1:17" x14ac:dyDescent="0.25">
      <c r="A349" s="7">
        <v>9</v>
      </c>
      <c r="B349" s="23" t="s">
        <v>171</v>
      </c>
      <c r="C349" s="72" t="s">
        <v>172</v>
      </c>
      <c r="D349" s="73"/>
      <c r="E349" s="73"/>
      <c r="F349" s="25" t="s">
        <v>11</v>
      </c>
      <c r="G349" s="26">
        <v>25</v>
      </c>
      <c r="H349" s="27"/>
      <c r="I349" s="28"/>
      <c r="J349" s="29">
        <f>IF(AND(G349= "",H349= ""), 0, ROUND(ROUND(I349, 2) * ROUND(IF(H349="",G349,H349),  0), 2))</f>
        <v>0</v>
      </c>
      <c r="K349" s="7"/>
      <c r="M349" s="30">
        <v>0.2</v>
      </c>
      <c r="Q349" s="7">
        <v>179133</v>
      </c>
    </row>
    <row r="350" spans="1:17" hidden="1" x14ac:dyDescent="0.25">
      <c r="A350" s="7" t="s">
        <v>46</v>
      </c>
    </row>
    <row r="351" spans="1:17" hidden="1" x14ac:dyDescent="0.25">
      <c r="A351" s="7" t="s">
        <v>46</v>
      </c>
    </row>
    <row r="352" spans="1:17" x14ac:dyDescent="0.25">
      <c r="A352" s="7" t="s">
        <v>47</v>
      </c>
      <c r="B352" s="24"/>
      <c r="C352" s="73" t="s">
        <v>82</v>
      </c>
      <c r="D352" s="73"/>
      <c r="E352" s="73"/>
      <c r="F352" s="73"/>
      <c r="G352" s="73"/>
      <c r="H352" s="73"/>
      <c r="I352" s="73"/>
      <c r="J352" s="24"/>
    </row>
    <row r="353" spans="1:17" x14ac:dyDescent="0.25">
      <c r="A353" s="7" t="s">
        <v>49</v>
      </c>
      <c r="B353" s="31"/>
      <c r="C353" s="74" t="s">
        <v>173</v>
      </c>
      <c r="D353" s="74"/>
      <c r="E353" s="74"/>
      <c r="F353" s="74"/>
      <c r="G353" s="74"/>
      <c r="H353" s="74"/>
      <c r="I353" s="74"/>
      <c r="J353" s="31"/>
    </row>
    <row r="354" spans="1:17" hidden="1" x14ac:dyDescent="0.25">
      <c r="A354" s="7" t="s">
        <v>51</v>
      </c>
    </row>
    <row r="355" spans="1:17" x14ac:dyDescent="0.25">
      <c r="A355" s="7">
        <v>9</v>
      </c>
      <c r="B355" s="23" t="s">
        <v>174</v>
      </c>
      <c r="C355" s="72" t="s">
        <v>175</v>
      </c>
      <c r="D355" s="73"/>
      <c r="E355" s="73"/>
      <c r="F355" s="25" t="s">
        <v>11</v>
      </c>
      <c r="G355" s="26">
        <v>9</v>
      </c>
      <c r="H355" s="27"/>
      <c r="I355" s="28"/>
      <c r="J355" s="29">
        <f>IF(AND(G355= "",H355= ""), 0, ROUND(ROUND(I355, 2) * ROUND(IF(H355="",G355,H355),  0), 2))</f>
        <v>0</v>
      </c>
      <c r="K355" s="7"/>
      <c r="M355" s="30">
        <v>0.2</v>
      </c>
      <c r="Q355" s="7">
        <v>179133</v>
      </c>
    </row>
    <row r="356" spans="1:17" hidden="1" x14ac:dyDescent="0.25">
      <c r="A356" s="7" t="s">
        <v>46</v>
      </c>
    </row>
    <row r="357" spans="1:17" hidden="1" x14ac:dyDescent="0.25">
      <c r="A357" s="7" t="s">
        <v>46</v>
      </c>
    </row>
    <row r="358" spans="1:17" x14ac:dyDescent="0.25">
      <c r="A358" s="7" t="s">
        <v>47</v>
      </c>
      <c r="B358" s="24"/>
      <c r="C358" s="73" t="s">
        <v>82</v>
      </c>
      <c r="D358" s="73"/>
      <c r="E358" s="73"/>
      <c r="F358" s="73"/>
      <c r="G358" s="73"/>
      <c r="H358" s="73"/>
      <c r="I358" s="73"/>
      <c r="J358" s="24"/>
    </row>
    <row r="359" spans="1:17" x14ac:dyDescent="0.25">
      <c r="A359" s="7" t="s">
        <v>49</v>
      </c>
      <c r="B359" s="31"/>
      <c r="C359" s="74" t="s">
        <v>176</v>
      </c>
      <c r="D359" s="74"/>
      <c r="E359" s="74"/>
      <c r="F359" s="74"/>
      <c r="G359" s="74"/>
      <c r="H359" s="74"/>
      <c r="I359" s="74"/>
      <c r="J359" s="31"/>
    </row>
    <row r="360" spans="1:17" hidden="1" x14ac:dyDescent="0.25">
      <c r="A360" s="7" t="s">
        <v>51</v>
      </c>
    </row>
    <row r="361" spans="1:17" x14ac:dyDescent="0.25">
      <c r="A361" s="7" t="s">
        <v>52</v>
      </c>
      <c r="B361" s="24"/>
      <c r="C361" s="75"/>
      <c r="D361" s="75"/>
      <c r="E361" s="75"/>
      <c r="J361" s="24"/>
    </row>
    <row r="362" spans="1:17" x14ac:dyDescent="0.25">
      <c r="B362" s="24"/>
      <c r="C362" s="78" t="s">
        <v>158</v>
      </c>
      <c r="D362" s="79"/>
      <c r="E362" s="79"/>
      <c r="F362" s="76"/>
      <c r="G362" s="76"/>
      <c r="H362" s="76"/>
      <c r="I362" s="76"/>
      <c r="J362" s="77"/>
    </row>
    <row r="363" spans="1:17" x14ac:dyDescent="0.25">
      <c r="B363" s="24"/>
      <c r="C363" s="81"/>
      <c r="D363" s="51"/>
      <c r="E363" s="51"/>
      <c r="F363" s="51"/>
      <c r="G363" s="51"/>
      <c r="H363" s="51"/>
      <c r="I363" s="51"/>
      <c r="J363" s="80"/>
    </row>
    <row r="364" spans="1:17" x14ac:dyDescent="0.25">
      <c r="B364" s="24"/>
      <c r="C364" s="84" t="s">
        <v>53</v>
      </c>
      <c r="D364" s="85"/>
      <c r="E364" s="85"/>
      <c r="F364" s="82">
        <f>SUMIF(K324:K361, IF(K323="","",K323), J324:J361)</f>
        <v>0</v>
      </c>
      <c r="G364" s="82"/>
      <c r="H364" s="82"/>
      <c r="I364" s="82"/>
      <c r="J364" s="83"/>
    </row>
    <row r="365" spans="1:17" hidden="1" x14ac:dyDescent="0.25">
      <c r="B365" s="24"/>
      <c r="C365" s="88" t="s">
        <v>54</v>
      </c>
      <c r="D365" s="71"/>
      <c r="E365" s="71"/>
      <c r="F365" s="86">
        <f>ROUND(SUMIF(K324:K361, IF(K323="","",K323), J324:J361) * 0.2, 2)</f>
        <v>0</v>
      </c>
      <c r="G365" s="86"/>
      <c r="H365" s="86"/>
      <c r="I365" s="86"/>
      <c r="J365" s="87"/>
    </row>
    <row r="366" spans="1:17" hidden="1" x14ac:dyDescent="0.25">
      <c r="B366" s="24"/>
      <c r="C366" s="84" t="s">
        <v>55</v>
      </c>
      <c r="D366" s="85"/>
      <c r="E366" s="85"/>
      <c r="F366" s="82">
        <f>SUM(F364:F365)</f>
        <v>0</v>
      </c>
      <c r="G366" s="82"/>
      <c r="H366" s="82"/>
      <c r="I366" s="82"/>
      <c r="J366" s="83"/>
    </row>
    <row r="367" spans="1:17" x14ac:dyDescent="0.25">
      <c r="A367" s="7" t="s">
        <v>132</v>
      </c>
      <c r="B367" s="24"/>
      <c r="C367" s="75"/>
      <c r="D367" s="75"/>
      <c r="E367" s="75"/>
      <c r="J367" s="24"/>
    </row>
    <row r="368" spans="1:17" x14ac:dyDescent="0.25">
      <c r="B368" s="24"/>
      <c r="C368" s="78" t="s">
        <v>134</v>
      </c>
      <c r="D368" s="79"/>
      <c r="E368" s="79"/>
      <c r="F368" s="76"/>
      <c r="G368" s="76"/>
      <c r="H368" s="76"/>
      <c r="I368" s="76"/>
      <c r="J368" s="77"/>
    </row>
    <row r="369" spans="1:10" x14ac:dyDescent="0.25">
      <c r="B369" s="24"/>
      <c r="C369" s="81"/>
      <c r="D369" s="51"/>
      <c r="E369" s="51"/>
      <c r="F369" s="51"/>
      <c r="G369" s="51"/>
      <c r="H369" s="51"/>
      <c r="I369" s="51"/>
      <c r="J369" s="80"/>
    </row>
    <row r="370" spans="1:10" x14ac:dyDescent="0.25">
      <c r="B370" s="24"/>
      <c r="C370" s="84" t="s">
        <v>53</v>
      </c>
      <c r="D370" s="85"/>
      <c r="E370" s="85"/>
      <c r="F370" s="82">
        <f>SUMIF(K272:K367, IF(K271="","",K271), J272:J367)</f>
        <v>0</v>
      </c>
      <c r="G370" s="82"/>
      <c r="H370" s="82"/>
      <c r="I370" s="82"/>
      <c r="J370" s="83"/>
    </row>
    <row r="371" spans="1:10" hidden="1" x14ac:dyDescent="0.25">
      <c r="B371" s="24"/>
      <c r="C371" s="88" t="s">
        <v>54</v>
      </c>
      <c r="D371" s="71"/>
      <c r="E371" s="71"/>
      <c r="F371" s="86">
        <f>ROUND(SUMIF(K272:K367, IF(K271="","",K271), J272:J367) * 0.2, 2)</f>
        <v>0</v>
      </c>
      <c r="G371" s="86"/>
      <c r="H371" s="86"/>
      <c r="I371" s="86"/>
      <c r="J371" s="87"/>
    </row>
    <row r="372" spans="1:10" hidden="1" x14ac:dyDescent="0.25">
      <c r="B372" s="24"/>
      <c r="C372" s="84" t="s">
        <v>55</v>
      </c>
      <c r="D372" s="85"/>
      <c r="E372" s="85"/>
      <c r="F372" s="82">
        <f>SUM(F370:F371)</f>
        <v>0</v>
      </c>
      <c r="G372" s="82"/>
      <c r="H372" s="82"/>
      <c r="I372" s="82"/>
      <c r="J372" s="83"/>
    </row>
    <row r="373" spans="1:10" hidden="1" x14ac:dyDescent="0.25">
      <c r="A373" s="7" t="s">
        <v>37</v>
      </c>
    </row>
    <row r="374" spans="1:10" ht="37.15" customHeight="1" x14ac:dyDescent="0.25">
      <c r="B374" s="3"/>
      <c r="C374" s="91" t="s">
        <v>177</v>
      </c>
      <c r="D374" s="91"/>
      <c r="E374" s="91"/>
      <c r="F374" s="91"/>
      <c r="G374" s="91"/>
      <c r="H374" s="91"/>
      <c r="I374" s="91"/>
      <c r="J374" s="91"/>
    </row>
    <row r="377" spans="1:10" ht="15.75" x14ac:dyDescent="0.25">
      <c r="C377" s="92" t="s">
        <v>178</v>
      </c>
      <c r="D377" s="92"/>
      <c r="E377" s="92"/>
      <c r="F377" s="92"/>
      <c r="G377" s="92"/>
      <c r="H377" s="92"/>
      <c r="I377" s="92"/>
      <c r="J377" s="92"/>
    </row>
    <row r="378" spans="1:10" ht="33.75" customHeight="1" x14ac:dyDescent="0.25">
      <c r="C378" s="94" t="s">
        <v>179</v>
      </c>
      <c r="D378" s="95"/>
      <c r="E378" s="95"/>
      <c r="F378" s="93">
        <f>SUMIF(K10:K355, "", J10:J355)</f>
        <v>0</v>
      </c>
      <c r="G378" s="93"/>
      <c r="H378" s="93"/>
      <c r="I378" s="93"/>
      <c r="J378" s="93"/>
    </row>
    <row r="379" spans="1:10" x14ac:dyDescent="0.25">
      <c r="C379" s="98" t="s">
        <v>180</v>
      </c>
      <c r="D379" s="99"/>
      <c r="E379" s="99"/>
      <c r="F379" s="96">
        <f>SUMIF(K10:K246, "", J10:J246)</f>
        <v>0</v>
      </c>
      <c r="G379" s="97"/>
      <c r="H379" s="97"/>
      <c r="I379" s="97"/>
      <c r="J379" s="97"/>
    </row>
    <row r="380" spans="1:10" ht="26.85" customHeight="1" x14ac:dyDescent="0.25">
      <c r="C380" s="98" t="s">
        <v>181</v>
      </c>
      <c r="D380" s="99"/>
      <c r="E380" s="99"/>
      <c r="F380" s="96">
        <f>SUMIF(K274:K355, "", J274:J355)</f>
        <v>0</v>
      </c>
      <c r="G380" s="97"/>
      <c r="H380" s="97"/>
      <c r="I380" s="97"/>
      <c r="J380" s="97"/>
    </row>
    <row r="381" spans="1:10" x14ac:dyDescent="0.25">
      <c r="C381" s="100" t="s">
        <v>182</v>
      </c>
      <c r="D381" s="101"/>
      <c r="E381" s="101"/>
      <c r="F381" s="34"/>
      <c r="G381" s="34"/>
      <c r="H381" s="34"/>
      <c r="I381" s="34"/>
      <c r="J381" s="35"/>
    </row>
    <row r="382" spans="1:10" x14ac:dyDescent="0.25">
      <c r="C382" s="102"/>
      <c r="D382" s="103"/>
      <c r="E382" s="103"/>
      <c r="F382" s="103"/>
      <c r="G382" s="103"/>
      <c r="H382" s="103"/>
      <c r="I382" s="103"/>
      <c r="J382" s="104"/>
    </row>
    <row r="383" spans="1:10" x14ac:dyDescent="0.25">
      <c r="A383" s="36"/>
      <c r="C383" s="105" t="s">
        <v>53</v>
      </c>
      <c r="D383" s="51"/>
      <c r="E383" s="51"/>
      <c r="F383" s="106">
        <f>SUMIF(K5:K374, IF(K4="","",K4), J5:J374)</f>
        <v>0</v>
      </c>
      <c r="G383" s="107"/>
      <c r="H383" s="107"/>
      <c r="I383" s="107"/>
      <c r="J383" s="108"/>
    </row>
    <row r="384" spans="1:10" x14ac:dyDescent="0.25">
      <c r="A384" s="36"/>
      <c r="C384" s="105" t="s">
        <v>54</v>
      </c>
      <c r="D384" s="51"/>
      <c r="E384" s="51"/>
      <c r="F384" s="106">
        <f>ROUND(SUMIF(K5:K374, IF(K4="","",K4), J5:J374) * 0.2, 2)</f>
        <v>0</v>
      </c>
      <c r="G384" s="107"/>
      <c r="H384" s="107"/>
      <c r="I384" s="107"/>
      <c r="J384" s="108"/>
    </row>
    <row r="385" spans="3:10" x14ac:dyDescent="0.25">
      <c r="C385" s="109" t="s">
        <v>55</v>
      </c>
      <c r="D385" s="110"/>
      <c r="E385" s="110"/>
      <c r="F385" s="111">
        <f>SUM(F383:F384)</f>
        <v>0</v>
      </c>
      <c r="G385" s="112"/>
      <c r="H385" s="112"/>
      <c r="I385" s="112"/>
      <c r="J385" s="113"/>
    </row>
    <row r="386" spans="3:10" x14ac:dyDescent="0.25">
      <c r="C386" s="114"/>
      <c r="D386" s="75"/>
      <c r="E386" s="75"/>
      <c r="F386" s="75"/>
      <c r="G386" s="75"/>
      <c r="H386" s="75"/>
      <c r="I386" s="75"/>
      <c r="J386" s="75"/>
    </row>
    <row r="387" spans="3:10" x14ac:dyDescent="0.25">
      <c r="C387" s="90" t="s">
        <v>183</v>
      </c>
      <c r="D387" s="75"/>
      <c r="E387" s="75"/>
      <c r="F387" s="75"/>
      <c r="G387" s="75"/>
      <c r="H387" s="75"/>
      <c r="I387" s="75"/>
      <c r="J387" s="75"/>
    </row>
    <row r="388" spans="3:10" x14ac:dyDescent="0.25">
      <c r="C388" s="110" t="str">
        <f>IF(Paramètres!AA2&lt;&gt;"",Paramètres!AA2,"")</f>
        <v xml:space="preserve">Zéro euro </v>
      </c>
      <c r="D388" s="110"/>
      <c r="E388" s="110"/>
      <c r="F388" s="110"/>
      <c r="G388" s="110"/>
      <c r="H388" s="110"/>
      <c r="I388" s="110"/>
      <c r="J388" s="110"/>
    </row>
    <row r="389" spans="3:10" x14ac:dyDescent="0.25">
      <c r="C389" s="110"/>
      <c r="D389" s="110"/>
      <c r="E389" s="110"/>
      <c r="F389" s="110"/>
      <c r="G389" s="110"/>
      <c r="H389" s="110"/>
      <c r="I389" s="110"/>
      <c r="J389" s="110"/>
    </row>
    <row r="390" spans="3:10" x14ac:dyDescent="0.25">
      <c r="G390" s="51" t="s">
        <v>184</v>
      </c>
      <c r="H390" s="75"/>
      <c r="I390" s="37">
        <f>SUM(F386:F387)*6.55957</f>
        <v>0</v>
      </c>
      <c r="J390" s="7" t="s">
        <v>185</v>
      </c>
    </row>
    <row r="391" spans="3:10" ht="56.65" customHeight="1" x14ac:dyDescent="0.25">
      <c r="F391" s="115" t="s">
        <v>186</v>
      </c>
      <c r="G391" s="115"/>
      <c r="H391" s="115"/>
      <c r="I391" s="115"/>
      <c r="J391" s="115"/>
    </row>
    <row r="393" spans="3:10" ht="85.15" customHeight="1" x14ac:dyDescent="0.25">
      <c r="C393" s="116" t="s">
        <v>187</v>
      </c>
      <c r="D393" s="116"/>
      <c r="F393" s="116" t="s">
        <v>188</v>
      </c>
      <c r="G393" s="116"/>
      <c r="H393" s="116"/>
      <c r="I393" s="116"/>
      <c r="J393" s="116"/>
    </row>
    <row r="394" spans="3:10" x14ac:dyDescent="0.25">
      <c r="C394" s="117" t="s">
        <v>189</v>
      </c>
      <c r="D394" s="117"/>
      <c r="E394" s="117"/>
      <c r="F394" s="117"/>
      <c r="G394" s="117"/>
      <c r="H394" s="117"/>
      <c r="I394" s="117"/>
      <c r="J394" s="117"/>
    </row>
  </sheetData>
  <sheetProtection algorithmName="SHA-512" hashValue="7AqRw9fc30/Hp5yutc+Fkcn2vq1gFgbuta0R7vste/GGWwEV5dR2HxRJJxzVdN9pn3Gd8Atbk1QPIzmJyQh+9Q==" saltValue="E27bud1n88zK10UQOSuefA==" spinCount="100000" sheet="1" objects="1" selectLockedCells="1"/>
  <mergeCells count="274">
    <mergeCell ref="F391:J391"/>
    <mergeCell ref="C393:D393"/>
    <mergeCell ref="F393:J393"/>
    <mergeCell ref="C394:J394"/>
    <mergeCell ref="C384:E384"/>
    <mergeCell ref="F384:J384"/>
    <mergeCell ref="C385:E385"/>
    <mergeCell ref="F385:J385"/>
    <mergeCell ref="C386:J386"/>
    <mergeCell ref="C387:J387"/>
    <mergeCell ref="C388:J388"/>
    <mergeCell ref="C389:J389"/>
    <mergeCell ref="G390:H390"/>
    <mergeCell ref="F378:J378"/>
    <mergeCell ref="C378:E378"/>
    <mergeCell ref="F379:J379"/>
    <mergeCell ref="C379:E379"/>
    <mergeCell ref="F380:J380"/>
    <mergeCell ref="C380:E380"/>
    <mergeCell ref="C381:E381"/>
    <mergeCell ref="C382:J382"/>
    <mergeCell ref="C383:E383"/>
    <mergeCell ref="F383:J383"/>
    <mergeCell ref="C374:J374"/>
    <mergeCell ref="C377:J377"/>
    <mergeCell ref="F368:J368"/>
    <mergeCell ref="C368:E368"/>
    <mergeCell ref="F369:J369"/>
    <mergeCell ref="C369:E369"/>
    <mergeCell ref="F370:J370"/>
    <mergeCell ref="C370:E370"/>
    <mergeCell ref="F371:J371"/>
    <mergeCell ref="C371:E371"/>
    <mergeCell ref="F372:J372"/>
    <mergeCell ref="C372:E372"/>
    <mergeCell ref="F363:J363"/>
    <mergeCell ref="C363:E363"/>
    <mergeCell ref="F364:J364"/>
    <mergeCell ref="C364:E364"/>
    <mergeCell ref="F365:J365"/>
    <mergeCell ref="C365:E365"/>
    <mergeCell ref="F366:J366"/>
    <mergeCell ref="C366:E366"/>
    <mergeCell ref="C367:E367"/>
    <mergeCell ref="C347:I347"/>
    <mergeCell ref="C349:E349"/>
    <mergeCell ref="C352:I352"/>
    <mergeCell ref="C353:I353"/>
    <mergeCell ref="C355:E355"/>
    <mergeCell ref="C358:I358"/>
    <mergeCell ref="C359:I359"/>
    <mergeCell ref="C361:E361"/>
    <mergeCell ref="F362:J362"/>
    <mergeCell ref="C362:E362"/>
    <mergeCell ref="C329:I329"/>
    <mergeCell ref="C331:E331"/>
    <mergeCell ref="C334:I334"/>
    <mergeCell ref="C335:I335"/>
    <mergeCell ref="C337:E337"/>
    <mergeCell ref="C340:I340"/>
    <mergeCell ref="C341:I341"/>
    <mergeCell ref="C343:E343"/>
    <mergeCell ref="C346:I346"/>
    <mergeCell ref="F320:J320"/>
    <mergeCell ref="C320:E320"/>
    <mergeCell ref="F321:J321"/>
    <mergeCell ref="C321:E321"/>
    <mergeCell ref="F322:J322"/>
    <mergeCell ref="C322:E322"/>
    <mergeCell ref="C323:E323"/>
    <mergeCell ref="C324:E324"/>
    <mergeCell ref="C328:I328"/>
    <mergeCell ref="C310:I310"/>
    <mergeCell ref="C312:E312"/>
    <mergeCell ref="C314:I314"/>
    <mergeCell ref="C315:I315"/>
    <mergeCell ref="C317:E317"/>
    <mergeCell ref="F318:J318"/>
    <mergeCell ref="C318:E318"/>
    <mergeCell ref="F319:J319"/>
    <mergeCell ref="C319:E319"/>
    <mergeCell ref="F302:J302"/>
    <mergeCell ref="C302:E302"/>
    <mergeCell ref="F303:J303"/>
    <mergeCell ref="C303:E303"/>
    <mergeCell ref="F304:J304"/>
    <mergeCell ref="C304:E304"/>
    <mergeCell ref="C305:E305"/>
    <mergeCell ref="C307:E307"/>
    <mergeCell ref="C309:I309"/>
    <mergeCell ref="C290:I290"/>
    <mergeCell ref="C291:I291"/>
    <mergeCell ref="C293:E293"/>
    <mergeCell ref="C296:I296"/>
    <mergeCell ref="C297:I297"/>
    <mergeCell ref="C299:E299"/>
    <mergeCell ref="F300:J300"/>
    <mergeCell ref="C300:E300"/>
    <mergeCell ref="F301:J301"/>
    <mergeCell ref="C301:E301"/>
    <mergeCell ref="C271:E271"/>
    <mergeCell ref="C272:E272"/>
    <mergeCell ref="C274:E274"/>
    <mergeCell ref="C277:I277"/>
    <mergeCell ref="C278:I278"/>
    <mergeCell ref="C280:E280"/>
    <mergeCell ref="C284:I284"/>
    <mergeCell ref="C285:I285"/>
    <mergeCell ref="C287:E287"/>
    <mergeCell ref="F266:J266"/>
    <mergeCell ref="C266:E266"/>
    <mergeCell ref="F267:J267"/>
    <mergeCell ref="C267:E267"/>
    <mergeCell ref="F268:J268"/>
    <mergeCell ref="C268:E268"/>
    <mergeCell ref="F269:J269"/>
    <mergeCell ref="C269:E269"/>
    <mergeCell ref="F270:J270"/>
    <mergeCell ref="C270:E270"/>
    <mergeCell ref="F261:J261"/>
    <mergeCell ref="C261:E261"/>
    <mergeCell ref="F262:J262"/>
    <mergeCell ref="C262:E262"/>
    <mergeCell ref="F263:J263"/>
    <mergeCell ref="C263:E263"/>
    <mergeCell ref="F264:J264"/>
    <mergeCell ref="C264:E264"/>
    <mergeCell ref="C265:E265"/>
    <mergeCell ref="F256:J256"/>
    <mergeCell ref="C256:E256"/>
    <mergeCell ref="F257:J257"/>
    <mergeCell ref="C257:E257"/>
    <mergeCell ref="F258:J258"/>
    <mergeCell ref="C258:E258"/>
    <mergeCell ref="C259:E259"/>
    <mergeCell ref="F260:J260"/>
    <mergeCell ref="C260:E260"/>
    <mergeCell ref="C244:I244"/>
    <mergeCell ref="C246:E246"/>
    <mergeCell ref="C249:I249"/>
    <mergeCell ref="C250:I250"/>
    <mergeCell ref="C253:E253"/>
    <mergeCell ref="F254:J254"/>
    <mergeCell ref="C254:E254"/>
    <mergeCell ref="F255:J255"/>
    <mergeCell ref="C255:E255"/>
    <mergeCell ref="C225:I225"/>
    <mergeCell ref="C228:E228"/>
    <mergeCell ref="C231:I231"/>
    <mergeCell ref="C232:I232"/>
    <mergeCell ref="C234:E234"/>
    <mergeCell ref="C237:I237"/>
    <mergeCell ref="C238:I238"/>
    <mergeCell ref="C240:E240"/>
    <mergeCell ref="C243:I243"/>
    <mergeCell ref="F216:J216"/>
    <mergeCell ref="C216:E216"/>
    <mergeCell ref="F217:J217"/>
    <mergeCell ref="C217:E217"/>
    <mergeCell ref="F218:J218"/>
    <mergeCell ref="C218:E218"/>
    <mergeCell ref="C219:E219"/>
    <mergeCell ref="C221:E221"/>
    <mergeCell ref="C224:I224"/>
    <mergeCell ref="C205:I205"/>
    <mergeCell ref="C207:E207"/>
    <mergeCell ref="C210:I210"/>
    <mergeCell ref="C211:I211"/>
    <mergeCell ref="C213:E213"/>
    <mergeCell ref="F214:J214"/>
    <mergeCell ref="C214:E214"/>
    <mergeCell ref="F215:J215"/>
    <mergeCell ref="C215:E215"/>
    <mergeCell ref="C187:I187"/>
    <mergeCell ref="C189:E189"/>
    <mergeCell ref="C192:I192"/>
    <mergeCell ref="C193:I193"/>
    <mergeCell ref="C195:E195"/>
    <mergeCell ref="C198:I198"/>
    <mergeCell ref="C199:I199"/>
    <mergeCell ref="C201:E201"/>
    <mergeCell ref="C204:I204"/>
    <mergeCell ref="F162:J162"/>
    <mergeCell ref="C162:E162"/>
    <mergeCell ref="F163:J163"/>
    <mergeCell ref="C163:E163"/>
    <mergeCell ref="F164:J164"/>
    <mergeCell ref="C164:E164"/>
    <mergeCell ref="C165:E165"/>
    <mergeCell ref="C182:E182"/>
    <mergeCell ref="C186:I186"/>
    <mergeCell ref="C149:I149"/>
    <mergeCell ref="C152:E152"/>
    <mergeCell ref="C154:I154"/>
    <mergeCell ref="C155:I155"/>
    <mergeCell ref="C159:E159"/>
    <mergeCell ref="F160:J160"/>
    <mergeCell ref="C160:E160"/>
    <mergeCell ref="F161:J161"/>
    <mergeCell ref="C161:E161"/>
    <mergeCell ref="C130:I130"/>
    <mergeCell ref="C131:I131"/>
    <mergeCell ref="C136:E136"/>
    <mergeCell ref="C138:E138"/>
    <mergeCell ref="C140:I140"/>
    <mergeCell ref="C141:I141"/>
    <mergeCell ref="C144:E144"/>
    <mergeCell ref="C146:E146"/>
    <mergeCell ref="C148:I148"/>
    <mergeCell ref="F105:J105"/>
    <mergeCell ref="C105:E105"/>
    <mergeCell ref="F106:J106"/>
    <mergeCell ref="C106:E106"/>
    <mergeCell ref="F107:J107"/>
    <mergeCell ref="C107:E107"/>
    <mergeCell ref="C108:E108"/>
    <mergeCell ref="C110:E110"/>
    <mergeCell ref="C128:E128"/>
    <mergeCell ref="C94:I94"/>
    <mergeCell ref="C96:E96"/>
    <mergeCell ref="C99:I99"/>
    <mergeCell ref="C100:I100"/>
    <mergeCell ref="C102:E102"/>
    <mergeCell ref="F103:J103"/>
    <mergeCell ref="C103:E103"/>
    <mergeCell ref="F104:J104"/>
    <mergeCell ref="C104:E104"/>
    <mergeCell ref="F62:J62"/>
    <mergeCell ref="C62:E62"/>
    <mergeCell ref="F63:J63"/>
    <mergeCell ref="C63:E63"/>
    <mergeCell ref="F64:J64"/>
    <mergeCell ref="C64:E64"/>
    <mergeCell ref="C65:E65"/>
    <mergeCell ref="C68:E68"/>
    <mergeCell ref="C93:I93"/>
    <mergeCell ref="F51:J51"/>
    <mergeCell ref="C51:E51"/>
    <mergeCell ref="F52:J52"/>
    <mergeCell ref="C52:E52"/>
    <mergeCell ref="C53:E53"/>
    <mergeCell ref="C59:E59"/>
    <mergeCell ref="F60:J60"/>
    <mergeCell ref="C60:E60"/>
    <mergeCell ref="F61:J61"/>
    <mergeCell ref="C61:E61"/>
    <mergeCell ref="C25:E25"/>
    <mergeCell ref="C34:E34"/>
    <mergeCell ref="C47:E47"/>
    <mergeCell ref="F48:J48"/>
    <mergeCell ref="C48:E48"/>
    <mergeCell ref="F49:J49"/>
    <mergeCell ref="C49:E49"/>
    <mergeCell ref="F50:J50"/>
    <mergeCell ref="C50:E50"/>
    <mergeCell ref="F20:J20"/>
    <mergeCell ref="C20:E20"/>
    <mergeCell ref="F21:J21"/>
    <mergeCell ref="C21:E21"/>
    <mergeCell ref="F22:J22"/>
    <mergeCell ref="C22:E22"/>
    <mergeCell ref="F23:J23"/>
    <mergeCell ref="C23:E23"/>
    <mergeCell ref="F24:J24"/>
    <mergeCell ref="C24:E24"/>
    <mergeCell ref="C3:E3"/>
    <mergeCell ref="C4:E4"/>
    <mergeCell ref="C7:E7"/>
    <mergeCell ref="C8:E8"/>
    <mergeCell ref="C9:E9"/>
    <mergeCell ref="C10:E10"/>
    <mergeCell ref="C15:I15"/>
    <mergeCell ref="C16:I16"/>
    <mergeCell ref="C19:E1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&amp;L2411SASNC0000022 - Travaux de mise en sécurité incendie et d'accessibilité du collège Monplaisir sis 14 rue Jacques Callot à VANDOEUVRE LES NANCY
14 rue Jacques Callot à VANDOEUVRE LES NANCY - 54500 VANDOEUVRE LES NANCY&amp;RCDPGF - LOT N°02 ...</oddHeader>
    <oddFooter>&amp;CEdition du 04/03/2025&amp;RPage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1" t="s">
        <v>190</v>
      </c>
      <c r="AA1" s="7">
        <f>IF(DPGF!F385&lt;&gt;"",DPGF!F385,"0")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9" t="s">
        <v>191</v>
      </c>
      <c r="B3" s="38" t="s">
        <v>192</v>
      </c>
      <c r="C3" s="118" t="s">
        <v>217</v>
      </c>
      <c r="D3" s="118"/>
      <c r="E3" s="118"/>
      <c r="F3" s="118"/>
      <c r="G3" s="118"/>
      <c r="H3" s="118"/>
      <c r="I3" s="118"/>
      <c r="J3" s="118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9" t="s">
        <v>193</v>
      </c>
      <c r="B5" s="38" t="s">
        <v>194</v>
      </c>
      <c r="C5" s="118" t="s">
        <v>218</v>
      </c>
      <c r="D5" s="118"/>
      <c r="E5" s="118"/>
      <c r="F5" s="118"/>
      <c r="G5" s="118"/>
      <c r="H5" s="118"/>
      <c r="I5" s="118"/>
      <c r="J5" s="118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9" t="s">
        <v>203</v>
      </c>
      <c r="B7" s="38" t="s">
        <v>204</v>
      </c>
      <c r="C7" s="40" t="s">
        <v>219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9" t="s">
        <v>205</v>
      </c>
      <c r="B9" s="38" t="s">
        <v>206</v>
      </c>
      <c r="C9" s="40"/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9" t="s">
        <v>195</v>
      </c>
      <c r="B11" s="38" t="s">
        <v>196</v>
      </c>
      <c r="C11" s="118" t="s">
        <v>36</v>
      </c>
      <c r="D11" s="118"/>
      <c r="E11" s="118"/>
      <c r="F11" s="118"/>
      <c r="G11" s="118"/>
      <c r="H11" s="118"/>
      <c r="I11" s="118"/>
      <c r="J11" s="118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9" t="s">
        <v>207</v>
      </c>
      <c r="B13" s="38" t="s">
        <v>208</v>
      </c>
      <c r="C13" s="40" t="s">
        <v>220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9" t="s">
        <v>209</v>
      </c>
      <c r="B15" s="38" t="s">
        <v>210</v>
      </c>
      <c r="C15" s="40" t="s">
        <v>221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9" t="s">
        <v>211</v>
      </c>
      <c r="B17" s="38" t="s">
        <v>212</v>
      </c>
      <c r="C17" s="40">
        <v>0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1">
        <v>0.2</v>
      </c>
      <c r="E19" s="42" t="s">
        <v>213</v>
      </c>
      <c r="AA19" s="7">
        <f>INT((AA5-AA18*100)/10)</f>
        <v>0</v>
      </c>
    </row>
    <row r="20" spans="1:27" ht="12.75" customHeight="1" x14ac:dyDescent="0.25">
      <c r="C20" s="43">
        <v>5.5E-2</v>
      </c>
      <c r="E20" s="42" t="s">
        <v>214</v>
      </c>
      <c r="AA20" s="7">
        <f>AA5-AA18*100-AA19*10</f>
        <v>0</v>
      </c>
    </row>
    <row r="21" spans="1:27" ht="12.75" customHeight="1" x14ac:dyDescent="0.25">
      <c r="C21" s="43">
        <v>0</v>
      </c>
      <c r="E21" s="42" t="s">
        <v>215</v>
      </c>
      <c r="AA21" s="7">
        <f>INT(AA6/10)</f>
        <v>0</v>
      </c>
    </row>
    <row r="22" spans="1:27" ht="12.75" customHeight="1" x14ac:dyDescent="0.25">
      <c r="C22" s="44">
        <v>0</v>
      </c>
      <c r="E22" s="42" t="s">
        <v>216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9" t="s">
        <v>197</v>
      </c>
      <c r="B24" s="38" t="s">
        <v>198</v>
      </c>
      <c r="C24" s="118" t="s">
        <v>222</v>
      </c>
      <c r="D24" s="118"/>
      <c r="E24" s="118"/>
      <c r="F24" s="118"/>
      <c r="G24" s="118"/>
      <c r="H24" s="118"/>
      <c r="I24" s="118"/>
      <c r="J24" s="118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9" t="s">
        <v>199</v>
      </c>
      <c r="B26" s="38" t="s">
        <v>200</v>
      </c>
      <c r="C26" s="118" t="s">
        <v>223</v>
      </c>
      <c r="D26" s="118"/>
      <c r="E26" s="118"/>
      <c r="F26" s="118"/>
      <c r="G26" s="118"/>
      <c r="H26" s="118"/>
      <c r="I26" s="118"/>
      <c r="J26" s="118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9" t="s">
        <v>201</v>
      </c>
      <c r="B28" s="38" t="s">
        <v>202</v>
      </c>
      <c r="C28" s="118"/>
      <c r="D28" s="118"/>
      <c r="E28" s="118"/>
      <c r="F28" s="118"/>
      <c r="G28" s="118"/>
      <c r="H28" s="118"/>
      <c r="I28" s="118"/>
      <c r="J28" s="118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224</v>
      </c>
      <c r="B1" s="7" t="s">
        <v>225</v>
      </c>
    </row>
    <row r="2" spans="1:3" x14ac:dyDescent="0.25">
      <c r="A2" s="7" t="s">
        <v>226</v>
      </c>
      <c r="B2" s="7" t="s">
        <v>227</v>
      </c>
    </row>
    <row r="3" spans="1:3" x14ac:dyDescent="0.25">
      <c r="A3" s="7" t="s">
        <v>228</v>
      </c>
      <c r="B3" s="7">
        <v>1</v>
      </c>
    </row>
    <row r="4" spans="1:3" x14ac:dyDescent="0.25">
      <c r="A4" s="7" t="s">
        <v>229</v>
      </c>
      <c r="B4" s="7">
        <v>0</v>
      </c>
    </row>
    <row r="5" spans="1:3" x14ac:dyDescent="0.25">
      <c r="A5" s="7" t="s">
        <v>230</v>
      </c>
      <c r="B5" s="7">
        <v>0</v>
      </c>
    </row>
    <row r="6" spans="1:3" x14ac:dyDescent="0.25">
      <c r="A6" s="7" t="s">
        <v>231</v>
      </c>
      <c r="B6" s="7">
        <v>1</v>
      </c>
    </row>
    <row r="7" spans="1:3" x14ac:dyDescent="0.25">
      <c r="A7" s="7" t="s">
        <v>232</v>
      </c>
      <c r="B7" s="7">
        <v>1</v>
      </c>
    </row>
    <row r="8" spans="1:3" x14ac:dyDescent="0.25">
      <c r="A8" s="7" t="s">
        <v>233</v>
      </c>
      <c r="B8" s="7">
        <v>0</v>
      </c>
    </row>
    <row r="9" spans="1:3" x14ac:dyDescent="0.25">
      <c r="A9" s="7" t="s">
        <v>234</v>
      </c>
      <c r="B9" s="7">
        <v>0</v>
      </c>
    </row>
    <row r="10" spans="1:3" x14ac:dyDescent="0.25">
      <c r="A10" s="7" t="s">
        <v>235</v>
      </c>
      <c r="C10" s="7" t="s">
        <v>236</v>
      </c>
    </row>
    <row r="11" spans="1:3" x14ac:dyDescent="0.25">
      <c r="A11" s="7" t="s">
        <v>237</v>
      </c>
      <c r="B11" s="7">
        <v>0</v>
      </c>
    </row>
    <row r="12" spans="1:3" x14ac:dyDescent="0.25">
      <c r="A12" s="7" t="s">
        <v>238</v>
      </c>
      <c r="B12" s="7" t="s">
        <v>239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9" t="s">
        <v>240</v>
      </c>
      <c r="C2" s="119"/>
      <c r="D2" s="119"/>
      <c r="E2" s="119"/>
      <c r="F2" s="119"/>
      <c r="G2" s="119"/>
      <c r="H2" s="119"/>
      <c r="I2" s="119"/>
      <c r="J2" s="119"/>
    </row>
    <row r="4" spans="1:10" ht="12.75" customHeight="1" x14ac:dyDescent="0.25">
      <c r="A4" s="39" t="s">
        <v>191</v>
      </c>
      <c r="B4" s="38" t="s">
        <v>241</v>
      </c>
      <c r="C4" s="120"/>
      <c r="D4" s="120"/>
      <c r="E4" s="120"/>
      <c r="F4" s="120"/>
      <c r="G4" s="120"/>
      <c r="H4" s="120"/>
      <c r="I4" s="120"/>
      <c r="J4" s="120"/>
    </row>
    <row r="6" spans="1:10" ht="12.75" customHeight="1" x14ac:dyDescent="0.25">
      <c r="A6" s="39" t="s">
        <v>193</v>
      </c>
      <c r="B6" s="38" t="s">
        <v>242</v>
      </c>
      <c r="C6" s="120"/>
      <c r="D6" s="120"/>
      <c r="E6" s="120"/>
      <c r="F6" s="120"/>
      <c r="G6" s="120"/>
      <c r="H6" s="120"/>
      <c r="I6" s="120"/>
      <c r="J6" s="120"/>
    </row>
    <row r="8" spans="1:10" ht="12.75" customHeight="1" x14ac:dyDescent="0.25">
      <c r="A8" s="39" t="s">
        <v>203</v>
      </c>
      <c r="B8" s="38" t="s">
        <v>243</v>
      </c>
      <c r="C8" s="120"/>
      <c r="D8" s="120"/>
      <c r="E8" s="120"/>
      <c r="F8" s="120"/>
      <c r="G8" s="120"/>
      <c r="H8" s="120"/>
      <c r="I8" s="120"/>
      <c r="J8" s="120"/>
    </row>
    <row r="10" spans="1:10" ht="12.75" customHeight="1" x14ac:dyDescent="0.25">
      <c r="A10" s="39" t="s">
        <v>205</v>
      </c>
      <c r="B10" s="38" t="s">
        <v>244</v>
      </c>
      <c r="C10" s="121"/>
      <c r="D10" s="121"/>
      <c r="E10" s="121"/>
      <c r="F10" s="121"/>
      <c r="G10" s="121"/>
      <c r="H10" s="121"/>
      <c r="I10" s="121"/>
      <c r="J10" s="121"/>
    </row>
    <row r="12" spans="1:10" ht="12.75" customHeight="1" x14ac:dyDescent="0.25">
      <c r="A12" s="39" t="s">
        <v>195</v>
      </c>
      <c r="B12" s="38" t="s">
        <v>245</v>
      </c>
      <c r="C12" s="120"/>
      <c r="D12" s="120"/>
      <c r="E12" s="120"/>
      <c r="F12" s="120"/>
      <c r="G12" s="120"/>
      <c r="H12" s="120"/>
      <c r="I12" s="120"/>
      <c r="J12" s="120"/>
    </row>
    <row r="14" spans="1:10" ht="12.75" customHeight="1" x14ac:dyDescent="0.25">
      <c r="A14" s="39" t="s">
        <v>207</v>
      </c>
      <c r="B14" s="38" t="s">
        <v>246</v>
      </c>
      <c r="C14" s="120"/>
      <c r="D14" s="120"/>
      <c r="E14" s="120"/>
      <c r="F14" s="120"/>
      <c r="G14" s="120"/>
      <c r="H14" s="120"/>
      <c r="I14" s="120"/>
      <c r="J14" s="120"/>
    </row>
    <row r="16" spans="1:10" ht="12.75" customHeight="1" x14ac:dyDescent="0.25">
      <c r="A16" s="39" t="s">
        <v>209</v>
      </c>
      <c r="B16" s="38" t="s">
        <v>247</v>
      </c>
      <c r="C16" s="120"/>
      <c r="D16" s="120"/>
      <c r="E16" s="120"/>
      <c r="F16" s="120"/>
      <c r="G16" s="120"/>
      <c r="H16" s="120"/>
      <c r="I16" s="120"/>
      <c r="J16" s="120"/>
    </row>
    <row r="18" spans="1:10" ht="12.75" customHeight="1" x14ac:dyDescent="0.25">
      <c r="A18" s="39" t="s">
        <v>211</v>
      </c>
      <c r="B18" s="38" t="s">
        <v>248</v>
      </c>
      <c r="C18" s="122"/>
      <c r="D18" s="122"/>
      <c r="E18" s="122"/>
      <c r="F18" s="122"/>
      <c r="G18" s="122"/>
      <c r="H18" s="122"/>
      <c r="I18" s="122"/>
      <c r="J18" s="122"/>
    </row>
    <row r="20" spans="1:10" ht="12.75" customHeight="1" x14ac:dyDescent="0.25">
      <c r="A20" s="39" t="s">
        <v>249</v>
      </c>
      <c r="B20" s="38" t="s">
        <v>250</v>
      </c>
      <c r="C20" s="122"/>
      <c r="D20" s="122"/>
      <c r="E20" s="122"/>
      <c r="F20" s="122"/>
      <c r="G20" s="122"/>
      <c r="H20" s="122"/>
      <c r="I20" s="122"/>
      <c r="J20" s="122"/>
    </row>
    <row r="22" spans="1:10" ht="12.75" customHeight="1" x14ac:dyDescent="0.25">
      <c r="A22" s="39" t="s">
        <v>197</v>
      </c>
      <c r="B22" s="38" t="s">
        <v>251</v>
      </c>
      <c r="C22" s="122"/>
      <c r="D22" s="122"/>
      <c r="E22" s="122"/>
      <c r="F22" s="122"/>
      <c r="G22" s="122"/>
      <c r="H22" s="122"/>
      <c r="I22" s="122"/>
      <c r="J22" s="122"/>
    </row>
    <row r="24" spans="1:10" ht="12.75" customHeight="1" x14ac:dyDescent="0.25">
      <c r="A24" s="39" t="s">
        <v>199</v>
      </c>
      <c r="B24" s="38" t="s">
        <v>252</v>
      </c>
      <c r="C24" s="120"/>
      <c r="D24" s="120"/>
      <c r="E24" s="120"/>
      <c r="F24" s="120"/>
      <c r="G24" s="120"/>
      <c r="H24" s="120"/>
      <c r="I24" s="120"/>
      <c r="J24" s="120"/>
    </row>
    <row r="28" spans="1:10" ht="60" customHeight="1" x14ac:dyDescent="0.25">
      <c r="A28" s="39" t="s">
        <v>201</v>
      </c>
      <c r="B28" s="38" t="s">
        <v>253</v>
      </c>
      <c r="C28" s="120"/>
      <c r="D28" s="120"/>
      <c r="E28" s="120"/>
      <c r="F28" s="120"/>
      <c r="G28" s="120"/>
      <c r="H28" s="120"/>
      <c r="I28" s="120"/>
      <c r="J28" s="120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3" t="s">
        <v>254</v>
      </c>
      <c r="C2" s="123"/>
      <c r="D2" s="123"/>
      <c r="E2" s="123"/>
      <c r="F2" s="123"/>
    </row>
    <row r="4" spans="2:6" ht="12.75" customHeight="1" x14ac:dyDescent="0.25">
      <c r="B4" s="45" t="s">
        <v>255</v>
      </c>
      <c r="C4" s="45" t="s">
        <v>256</v>
      </c>
      <c r="D4" s="45" t="s">
        <v>257</v>
      </c>
      <c r="E4" s="45" t="s">
        <v>258</v>
      </c>
      <c r="F4" s="45" t="s">
        <v>259</v>
      </c>
    </row>
    <row r="6" spans="2:6" ht="12.75" customHeight="1" x14ac:dyDescent="0.25">
      <c r="B6" s="46"/>
      <c r="C6" s="47"/>
      <c r="D6" s="48"/>
      <c r="E6" s="49"/>
      <c r="F6" s="50" t="str">
        <f>IF(AND(E6= "",D6= ""), "", ROUND(ROUND(E6, 2) * ROUND(D6, 3), 2))</f>
        <v/>
      </c>
    </row>
    <row r="8" spans="2:6" ht="12.75" customHeight="1" x14ac:dyDescent="0.25">
      <c r="B8" s="46"/>
      <c r="C8" s="47"/>
      <c r="D8" s="48"/>
      <c r="E8" s="49"/>
      <c r="F8" s="50" t="str">
        <f>IF(AND(E8= "",D8= ""), "", ROUND(ROUND(E8, 2) * ROUND(D8, 3), 2))</f>
        <v/>
      </c>
    </row>
    <row r="10" spans="2:6" ht="12.75" customHeight="1" x14ac:dyDescent="0.25">
      <c r="B10" s="46"/>
      <c r="C10" s="47"/>
      <c r="D10" s="48"/>
      <c r="E10" s="49"/>
      <c r="F10" s="50" t="str">
        <f>IF(AND(E10= "",D10= ""), "", ROUND(ROUND(E10, 2) * ROUND(D10, 3), 2))</f>
        <v/>
      </c>
    </row>
    <row r="12" spans="2:6" ht="12.75" customHeight="1" x14ac:dyDescent="0.25">
      <c r="B12" s="46"/>
      <c r="C12" s="47"/>
      <c r="D12" s="48"/>
      <c r="E12" s="49"/>
      <c r="F12" s="50" t="str">
        <f>IF(AND(E12= "",D12= ""), "", ROUND(ROUND(E12, 2) * ROUND(D12, 3), 2))</f>
        <v/>
      </c>
    </row>
    <row r="14" spans="2:6" ht="12.75" customHeight="1" x14ac:dyDescent="0.25">
      <c r="B14" s="46"/>
      <c r="C14" s="47"/>
      <c r="D14" s="48"/>
      <c r="E14" s="49"/>
      <c r="F14" s="50" t="str">
        <f>IF(AND(E14= "",D14= ""), "", ROUND(ROUND(E14, 2) * ROUND(D14, 3), 2))</f>
        <v/>
      </c>
    </row>
    <row r="16" spans="2:6" ht="12.75" customHeight="1" x14ac:dyDescent="0.25">
      <c r="B16" s="46"/>
      <c r="C16" s="47"/>
      <c r="D16" s="48"/>
      <c r="E16" s="49"/>
      <c r="F16" s="50" t="str">
        <f>IF(AND(E16= "",D16= ""), "", ROUND(ROUND(E16, 2) * ROUND(D16, 3), 2))</f>
        <v/>
      </c>
    </row>
    <row r="18" spans="2:6" ht="12.75" customHeight="1" x14ac:dyDescent="0.25">
      <c r="B18" s="46"/>
      <c r="C18" s="47"/>
      <c r="D18" s="48"/>
      <c r="E18" s="49"/>
      <c r="F18" s="50" t="str">
        <f>IF(AND(E18= "",D18= ""), "", ROUND(ROUND(E18, 2) * ROUND(D18, 3), 2))</f>
        <v/>
      </c>
    </row>
    <row r="20" spans="2:6" ht="12.75" customHeight="1" x14ac:dyDescent="0.25">
      <c r="B20" s="46"/>
      <c r="C20" s="47"/>
      <c r="D20" s="48"/>
      <c r="E20" s="49"/>
      <c r="F20" s="50" t="str">
        <f>IF(AND(E20= "",D20= ""), "", ROUND(ROUND(E20, 2) * ROUND(D20, 3), 2))</f>
        <v/>
      </c>
    </row>
    <row r="22" spans="2:6" ht="12.75" customHeight="1" x14ac:dyDescent="0.25">
      <c r="B22" s="46"/>
      <c r="C22" s="47"/>
      <c r="D22" s="48"/>
      <c r="E22" s="49"/>
      <c r="F22" s="50" t="str">
        <f>IF(AND(E22= "",D22= ""), "", ROUND(ROUND(E22, 2) * ROUND(D22, 3), 2))</f>
        <v/>
      </c>
    </row>
    <row r="24" spans="2:6" ht="12.75" customHeight="1" x14ac:dyDescent="0.25">
      <c r="B24" s="46"/>
      <c r="C24" s="47"/>
      <c r="D24" s="48"/>
      <c r="E24" s="49"/>
      <c r="F24" s="50" t="str">
        <f>IF(AND(E24= "",D24= ""), "", ROUND(ROUND(E24, 2) * ROUND(D24, 3), 2))</f>
        <v/>
      </c>
    </row>
    <row r="26" spans="2:6" ht="12.75" customHeight="1" x14ac:dyDescent="0.25">
      <c r="B26" s="46"/>
      <c r="C26" s="47"/>
      <c r="D26" s="48"/>
      <c r="E26" s="49"/>
      <c r="F26" s="50" t="str">
        <f>IF(AND(E26= "",D26= ""), "", ROUND(ROUND(E26, 2) * ROUND(D26, 3), 2))</f>
        <v/>
      </c>
    </row>
    <row r="28" spans="2:6" ht="12.75" customHeight="1" x14ac:dyDescent="0.25">
      <c r="B28" s="46"/>
      <c r="C28" s="47"/>
      <c r="D28" s="48"/>
      <c r="E28" s="49"/>
      <c r="F28" s="50" t="str">
        <f>IF(AND(E28= "",D28= ""), "", ROUND(ROUND(E28, 2) * ROUND(D28, 3), 2))</f>
        <v/>
      </c>
    </row>
    <row r="30" spans="2:6" ht="12.75" customHeight="1" x14ac:dyDescent="0.25">
      <c r="B30" s="46"/>
      <c r="C30" s="47"/>
      <c r="D30" s="48"/>
      <c r="E30" s="49"/>
      <c r="F30" s="50" t="str">
        <f>IF(AND(E30= "",D30= ""), "", ROUND(ROUND(E30, 2) * ROUND(D30, 3), 2))</f>
        <v/>
      </c>
    </row>
    <row r="32" spans="2:6" ht="12.75" customHeight="1" x14ac:dyDescent="0.25">
      <c r="B32" s="46"/>
      <c r="C32" s="47"/>
      <c r="D32" s="48"/>
      <c r="E32" s="49"/>
      <c r="F32" s="50" t="str">
        <f>IF(AND(E32= "",D32= ""), "", ROUND(ROUND(E32, 2) * ROUND(D32, 3), 2))</f>
        <v/>
      </c>
    </row>
    <row r="34" spans="2:6" ht="12.75" customHeight="1" x14ac:dyDescent="0.25">
      <c r="B34" s="46"/>
      <c r="C34" s="47"/>
      <c r="D34" s="48"/>
      <c r="E34" s="49"/>
      <c r="F34" s="50" t="str">
        <f>IF(AND(E34= "",D34= ""), "", ROUND(ROUND(E34, 2) * ROUND(D34, 3), 2))</f>
        <v/>
      </c>
    </row>
    <row r="36" spans="2:6" ht="12.75" customHeight="1" x14ac:dyDescent="0.25">
      <c r="B36" s="46"/>
      <c r="C36" s="47"/>
      <c r="D36" s="48"/>
      <c r="E36" s="49"/>
      <c r="F36" s="50" t="str">
        <f>IF(AND(E36= "",D36= ""), "", ROUND(ROUND(E36, 2) * ROUND(D36, 3), 2))</f>
        <v/>
      </c>
    </row>
    <row r="38" spans="2:6" ht="12.75" customHeight="1" x14ac:dyDescent="0.25">
      <c r="B38" s="46"/>
      <c r="C38" s="47"/>
      <c r="D38" s="48"/>
      <c r="E38" s="49"/>
      <c r="F38" s="50" t="str">
        <f>IF(AND(E38= "",D38= ""), "", ROUND(ROUND(E38, 2) * ROUND(D38, 3), 2))</f>
        <v/>
      </c>
    </row>
    <row r="40" spans="2:6" ht="12.75" customHeight="1" x14ac:dyDescent="0.25">
      <c r="B40" s="46"/>
      <c r="C40" s="47"/>
      <c r="D40" s="48"/>
      <c r="E40" s="49"/>
      <c r="F40" s="50" t="str">
        <f>IF(AND(E40= "",D40= ""), "", ROUND(ROUND(E40, 2) * ROUND(D40, 3), 2))</f>
        <v/>
      </c>
    </row>
    <row r="42" spans="2:6" ht="12.75" customHeight="1" x14ac:dyDescent="0.25">
      <c r="B42" s="46"/>
      <c r="C42" s="47"/>
      <c r="D42" s="48"/>
      <c r="E42" s="49"/>
      <c r="F42" s="50" t="str">
        <f>IF(AND(E42= "",D42= ""), "", ROUND(ROUND(E42, 2) * ROUND(D42, 3), 2))</f>
        <v/>
      </c>
    </row>
    <row r="44" spans="2:6" ht="12.75" customHeight="1" x14ac:dyDescent="0.25">
      <c r="B44" s="46"/>
      <c r="C44" s="47"/>
      <c r="D44" s="48"/>
      <c r="E44" s="49"/>
      <c r="F44" s="50" t="str">
        <f>IF(AND(E44= "",D44= ""), "", ROUND(ROUND(E44, 2) * ROUND(D44, 3), 2))</f>
        <v/>
      </c>
    </row>
    <row r="46" spans="2:6" ht="12.75" customHeight="1" x14ac:dyDescent="0.25">
      <c r="B46" s="46"/>
      <c r="C46" s="47"/>
      <c r="D46" s="48"/>
      <c r="E46" s="49"/>
      <c r="F46" s="50" t="str">
        <f>IF(AND(E46= "",D46= ""), "", ROUND(ROUND(E46, 2) * ROUND(D46, 3), 2))</f>
        <v/>
      </c>
    </row>
    <row r="48" spans="2:6" ht="12.75" customHeight="1" x14ac:dyDescent="0.25">
      <c r="B48" s="46"/>
      <c r="C48" s="47"/>
      <c r="D48" s="48"/>
      <c r="E48" s="49"/>
      <c r="F48" s="50" t="str">
        <f>IF(AND(E48= "",D48= ""), "", ROUND(ROUND(E48, 2) * ROUND(D48, 3), 2))</f>
        <v/>
      </c>
    </row>
    <row r="50" spans="2:6" ht="12.75" customHeight="1" x14ac:dyDescent="0.25">
      <c r="B50" s="46"/>
      <c r="C50" s="47"/>
      <c r="D50" s="48"/>
      <c r="E50" s="49"/>
      <c r="F50" s="50" t="str">
        <f>IF(AND(E50= "",D50= ""), "", ROUND(ROUND(E50, 2) * ROUND(D50, 3), 2))</f>
        <v/>
      </c>
    </row>
    <row r="52" spans="2:6" ht="12.75" customHeight="1" x14ac:dyDescent="0.25">
      <c r="B52" s="46"/>
      <c r="C52" s="47"/>
      <c r="D52" s="48"/>
      <c r="E52" s="49"/>
      <c r="F52" s="50" t="str">
        <f>IF(AND(E52= "",D52= ""), "", ROUND(ROUND(E52, 2) * ROUND(D52, 3), 2))</f>
        <v/>
      </c>
    </row>
    <row r="54" spans="2:6" ht="12.75" customHeight="1" x14ac:dyDescent="0.25">
      <c r="B54" s="46"/>
      <c r="C54" s="47"/>
      <c r="D54" s="48"/>
      <c r="E54" s="49"/>
      <c r="F54" s="50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Said BELKERCHA</cp:lastModifiedBy>
  <dcterms:created xsi:type="dcterms:W3CDTF">2025-03-04T15:19:47Z</dcterms:created>
  <dcterms:modified xsi:type="dcterms:W3CDTF">2025-03-04T15:25:32Z</dcterms:modified>
</cp:coreProperties>
</file>