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X:\#-Partage\DCT-DAJ\Carabacel\B18-Salle-Europe\03-Marchés\B18-Travaux\04-DCE\22 - DPGF\"/>
    </mc:Choice>
  </mc:AlternateContent>
  <xr:revisionPtr revIDLastSave="0" documentId="13_ncr:1_{3B0B727F-C58E-439D-B943-4452AC8836A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LOT 03 Travaux intérieurs" sheetId="1" r:id="rId1"/>
  </sheets>
  <definedNames>
    <definedName name="_xlnm.Print_Titles" localSheetId="0">'LOT 03 Travaux intérieurs'!$1:$6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7" i="1" l="1"/>
  <c r="M106" i="1"/>
  <c r="M103" i="1"/>
  <c r="M102" i="1"/>
  <c r="M100" i="1"/>
  <c r="M99" i="1"/>
  <c r="M98" i="1"/>
  <c r="M97" i="1"/>
  <c r="M94" i="1"/>
  <c r="M93" i="1"/>
  <c r="M92" i="1"/>
  <c r="M91" i="1"/>
  <c r="M88" i="1"/>
  <c r="M87" i="1"/>
  <c r="M86" i="1"/>
  <c r="M85" i="1"/>
  <c r="M84" i="1"/>
  <c r="M83" i="1"/>
  <c r="M79" i="1"/>
  <c r="M78" i="1"/>
  <c r="M77" i="1"/>
  <c r="M76" i="1"/>
  <c r="M74" i="1"/>
  <c r="M73" i="1"/>
  <c r="M71" i="1"/>
  <c r="M70" i="1"/>
  <c r="M69" i="1"/>
  <c r="M67" i="1"/>
  <c r="M65" i="1"/>
  <c r="M62" i="1"/>
  <c r="M61" i="1"/>
  <c r="M60" i="1"/>
  <c r="M58" i="1"/>
  <c r="M56" i="1"/>
  <c r="M55" i="1"/>
  <c r="M54" i="1"/>
  <c r="M52" i="1"/>
  <c r="M51" i="1"/>
  <c r="M50" i="1"/>
  <c r="M47" i="1"/>
  <c r="M46" i="1"/>
  <c r="M44" i="1"/>
  <c r="M43" i="1"/>
  <c r="M42" i="1"/>
  <c r="M41" i="1"/>
  <c r="M39" i="1"/>
  <c r="M38" i="1"/>
  <c r="M33" i="1"/>
  <c r="M31" i="1"/>
  <c r="M30" i="1"/>
  <c r="M29" i="1"/>
  <c r="M27" i="1"/>
  <c r="M26" i="1"/>
  <c r="M25" i="1"/>
  <c r="M24" i="1"/>
  <c r="M20" i="1"/>
  <c r="M19" i="1"/>
  <c r="M17" i="1"/>
  <c r="M14" i="1"/>
  <c r="M13" i="1"/>
  <c r="M34" i="1" l="1"/>
  <c r="M80" i="1"/>
  <c r="M95" i="1"/>
  <c r="M104" i="1"/>
</calcChain>
</file>

<file path=xl/sharedStrings.xml><?xml version="1.0" encoding="utf-8"?>
<sst xmlns="http://schemas.openxmlformats.org/spreadsheetml/2006/main" count="277" uniqueCount="214">
  <si>
    <t xml:space="preserve">Décomposition du Prix Global et Forfaitaire - </t>
  </si>
  <si>
    <t>REHABLITATION BATIMENT 18 CCI</t>
  </si>
  <si>
    <t>LOT n°03. Travaux intérieurs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</si>
  <si>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</si>
  <si>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</si>
  <si>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</si>
  <si>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</si>
  <si>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</si>
  <si>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</si>
  <si>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</si>
  <si>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</si>
  <si>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</si>
  <si>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</si>
  <si>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03</t>
  </si>
  <si>
    <t>Travaux intérieurs</t>
  </si>
  <si>
    <t>03.2</t>
  </si>
  <si>
    <t>Descriptions des ouvrages</t>
  </si>
  <si>
    <t>03.2.1</t>
  </si>
  <si>
    <t>Cloisons / Doublage / Faux-Plafonds</t>
  </si>
  <si>
    <t>03.2.1.1</t>
  </si>
  <si>
    <t>Cloisons</t>
  </si>
  <si>
    <t>03.2.1.1.1</t>
  </si>
  <si>
    <t>Cloisons en plaques de plâtre sur ossature métalique</t>
  </si>
  <si>
    <t>03.2.1.1.1.1</t>
  </si>
  <si>
    <t>98/48</t>
  </si>
  <si>
    <t>m²</t>
  </si>
  <si>
    <t>03.2.1.1.2</t>
  </si>
  <si>
    <t>Encoffrement bati support WC</t>
  </si>
  <si>
    <t>ens.</t>
  </si>
  <si>
    <t>03.2.1.2</t>
  </si>
  <si>
    <t>Doublage</t>
  </si>
  <si>
    <t>03.2.1.2.1</t>
  </si>
  <si>
    <t>Doublage intérieur sur ossature</t>
  </si>
  <si>
    <t>03.2.1.2.1.1</t>
  </si>
  <si>
    <t>Contre cloison sur ossature et fixations antivibratile - Grande hauteur - 120 mm</t>
  </si>
  <si>
    <t>03.2.1.2.2</t>
  </si>
  <si>
    <t>Traitement acoustique</t>
  </si>
  <si>
    <t>03.2.1.2.2.1</t>
  </si>
  <si>
    <t>Doublage acoustique bois</t>
  </si>
  <si>
    <t>03.2.1.2.2.2</t>
  </si>
  <si>
    <t>Diffuseur sonore</t>
  </si>
  <si>
    <t>ml</t>
  </si>
  <si>
    <t>03.2.1.3</t>
  </si>
  <si>
    <t>Faux plafonds</t>
  </si>
  <si>
    <t>03.2.1.3.1</t>
  </si>
  <si>
    <t>Faux plafonds en plaque de plâtre sur ossature métallique</t>
  </si>
  <si>
    <t>03.2.1.3.1.1</t>
  </si>
  <si>
    <t>Faux plafonds isolant - 2 x BA13</t>
  </si>
  <si>
    <t>03.2.1.3.1.1.1</t>
  </si>
  <si>
    <t>Plénum 300mm - Laine de verre 150mm</t>
  </si>
  <si>
    <t>03.2.1.3.1.2</t>
  </si>
  <si>
    <t>Faux plafonds Hydro</t>
  </si>
  <si>
    <t>03.2.1.3.1.3</t>
  </si>
  <si>
    <t>Faux plafonds BA13</t>
  </si>
  <si>
    <t>03.2.1.3.1.4</t>
  </si>
  <si>
    <t>Corniche</t>
  </si>
  <si>
    <t>03.2.1.3.2</t>
  </si>
  <si>
    <t>Faux plafonds démontable sur ossature métallique</t>
  </si>
  <si>
    <t>03.2.1.3.2.1</t>
  </si>
  <si>
    <t>Faux plafonds absorbands</t>
  </si>
  <si>
    <t>03.2.1.3.2.2</t>
  </si>
  <si>
    <t>Faux plafonds démontable  minéral ossature T15 (Type 1)</t>
  </si>
  <si>
    <t>03.2.1.3.3</t>
  </si>
  <si>
    <t>Baffle acoustique</t>
  </si>
  <si>
    <t>03.2.1.4</t>
  </si>
  <si>
    <t>Isolation</t>
  </si>
  <si>
    <t>03.2.1.4.1</t>
  </si>
  <si>
    <t>Isolation acoustique canalisation</t>
  </si>
  <si>
    <t>Sous-Total HT de Cloisons / Doublage / Faux-Plafonds</t>
  </si>
  <si>
    <t>03.2.2</t>
  </si>
  <si>
    <t>Revêtement de sols et muraux</t>
  </si>
  <si>
    <t>03.2.2.1</t>
  </si>
  <si>
    <t>Revêtements de sols</t>
  </si>
  <si>
    <t>03.2.2.1.1</t>
  </si>
  <si>
    <t>Travaux préparatoires - Sous-couches et chapes</t>
  </si>
  <si>
    <t>03.2.2.1.1.1</t>
  </si>
  <si>
    <t>Sous couche acoustique sous chape</t>
  </si>
  <si>
    <t>03.2.2.1.1.1.1</t>
  </si>
  <si>
    <t>Partie courante</t>
  </si>
  <si>
    <t>03.2.2.1.1.2</t>
  </si>
  <si>
    <t>Sous couche acoustique collée</t>
  </si>
  <si>
    <t>03.2.2.1.1.2.1</t>
  </si>
  <si>
    <t>Escalier</t>
  </si>
  <si>
    <t>03.2.2.1.1.3</t>
  </si>
  <si>
    <t>Isolant thermique sous chape</t>
  </si>
  <si>
    <t>03.2.2.1.1.4</t>
  </si>
  <si>
    <t>Ravoirage</t>
  </si>
  <si>
    <t>03.2.2.1.1.4.1</t>
  </si>
  <si>
    <t>Surface courante</t>
  </si>
  <si>
    <t>03.2.2.1.1.5</t>
  </si>
  <si>
    <t>Chapes</t>
  </si>
  <si>
    <t>03.2.2.1.1.5.1</t>
  </si>
  <si>
    <t>Parties courantes</t>
  </si>
  <si>
    <t>03.2.2.1.1.6</t>
  </si>
  <si>
    <t>SPEC</t>
  </si>
  <si>
    <t>03.2.2.1.2</t>
  </si>
  <si>
    <t>Carreaux de céramique au sol</t>
  </si>
  <si>
    <t>03.2.2.1.2.1</t>
  </si>
  <si>
    <t>Carreaux de grès cérame collés</t>
  </si>
  <si>
    <t>03.2.2.1.2.1.1</t>
  </si>
  <si>
    <t>Grès cérame 60 x 60cm</t>
  </si>
  <si>
    <t>03.2.2.1.2.1.1.1</t>
  </si>
  <si>
    <t>Escalier dans la même gamme avec carreaux spéciaux</t>
  </si>
  <si>
    <t>03.2.2.1.2.1.2</t>
  </si>
  <si>
    <t>Grès cérame 60 x 60 cm P4S</t>
  </si>
  <si>
    <t>03.2.2.1.2.2</t>
  </si>
  <si>
    <t>Plinthes</t>
  </si>
  <si>
    <t>03.2.2.1.2.2.1</t>
  </si>
  <si>
    <t>Grès cérame 8 x 60cm (gamme identique au 60 x 60)</t>
  </si>
  <si>
    <t>03.2.2.1.2.2.1.1</t>
  </si>
  <si>
    <t>03.2.2.1.2.2.1.2</t>
  </si>
  <si>
    <t>03.2.2.1.2.2.2</t>
  </si>
  <si>
    <t>Grés cérame 8 x 60 (gamme identique au 60 x 60 P4S)</t>
  </si>
  <si>
    <t>03.2.2.1.2.2.2.1</t>
  </si>
  <si>
    <t>03.2.2.1.3</t>
  </si>
  <si>
    <t>Petits ouvrages divers</t>
  </si>
  <si>
    <t>03.2.2.1.3.1</t>
  </si>
  <si>
    <t>Socles</t>
  </si>
  <si>
    <t>03.2.2.1.3.2</t>
  </si>
  <si>
    <t>Trappe à carreler</t>
  </si>
  <si>
    <t>u</t>
  </si>
  <si>
    <t>03.2.2.1.3.3</t>
  </si>
  <si>
    <t>Plancher technique</t>
  </si>
  <si>
    <t>03.2.2.2</t>
  </si>
  <si>
    <t>Revêtement muraux</t>
  </si>
  <si>
    <t>03.2.2.2.1</t>
  </si>
  <si>
    <t>Travaux préparatoires</t>
  </si>
  <si>
    <t>03.2.2.2.1.1</t>
  </si>
  <si>
    <t>03.2.2.2.2</t>
  </si>
  <si>
    <t>Revêtements muraux</t>
  </si>
  <si>
    <t>03.2.2.2.2.1</t>
  </si>
  <si>
    <t>03.2.2.3</t>
  </si>
  <si>
    <t>Parquet</t>
  </si>
  <si>
    <t>03.2.2.3.1</t>
  </si>
  <si>
    <t>03.2.2.3.2</t>
  </si>
  <si>
    <t>Tapis de danse</t>
  </si>
  <si>
    <t>03.2.2.3.3</t>
  </si>
  <si>
    <t>Escalier (marches et contre marches)</t>
  </si>
  <si>
    <t>03.2.2.3.4</t>
  </si>
  <si>
    <t>03.2.2.3.4.1</t>
  </si>
  <si>
    <t>03.2.2.3.4.2</t>
  </si>
  <si>
    <t>Escaliers</t>
  </si>
  <si>
    <t>03.2.2.4</t>
  </si>
  <si>
    <t>Travaux divers</t>
  </si>
  <si>
    <t>03.2.2.4.1</t>
  </si>
  <si>
    <t>Plan vasque</t>
  </si>
  <si>
    <t>03.2.2.4.2</t>
  </si>
  <si>
    <t>Escaliers marbre</t>
  </si>
  <si>
    <t>03.2.2.4.3</t>
  </si>
  <si>
    <t>Modification de marche sur escalier extérieur</t>
  </si>
  <si>
    <t>03.2.2.4.4</t>
  </si>
  <si>
    <t>Clous inox scellés</t>
  </si>
  <si>
    <t>Sous-Total HT de Revêtement de sols et muraux</t>
  </si>
  <si>
    <t>03.2.3</t>
  </si>
  <si>
    <t>Menuiseries intérieures</t>
  </si>
  <si>
    <t>03.2.3.1</t>
  </si>
  <si>
    <t>Blocs porte</t>
  </si>
  <si>
    <t>03.2.3.1.1</t>
  </si>
  <si>
    <t>Blocs portes - Âme pleine - 1V - 93x204</t>
  </si>
  <si>
    <t>03.2.3.1.2</t>
  </si>
  <si>
    <t>Blocs portes EI 30 - 1V - 93x204</t>
  </si>
  <si>
    <t>03.2.3.1.2.1</t>
  </si>
  <si>
    <t>Serrure electrique sur controle d'accès</t>
  </si>
  <si>
    <t>03.2.3.1.3</t>
  </si>
  <si>
    <t>Blocs portes EI30 - 2 V - 160x204</t>
  </si>
  <si>
    <t>03.2.3.1.4</t>
  </si>
  <si>
    <t>03.2.3.2</t>
  </si>
  <si>
    <t>Cloisons mobile</t>
  </si>
  <si>
    <t>03.2.3.3</t>
  </si>
  <si>
    <t>Ouvrages divers</t>
  </si>
  <si>
    <t>03.2.3.3.1</t>
  </si>
  <si>
    <t>Trappe de visite</t>
  </si>
  <si>
    <t>03.2.3.3.1.1</t>
  </si>
  <si>
    <t>Type 1</t>
  </si>
  <si>
    <t>03.2.3.3.2</t>
  </si>
  <si>
    <t>Couvre joint et habillage d'encadrement</t>
  </si>
  <si>
    <t>03.2.3.3.3</t>
  </si>
  <si>
    <t>Habillage de joint de dilatation</t>
  </si>
  <si>
    <t>03.2.3.3.4</t>
  </si>
  <si>
    <t>Organigramme</t>
  </si>
  <si>
    <t>Sous-Total HT de Menuiseries intérieures</t>
  </si>
  <si>
    <t>03.2.4</t>
  </si>
  <si>
    <t>Peinture</t>
  </si>
  <si>
    <t>03.2.4.1</t>
  </si>
  <si>
    <t>Peinture acrylique velours</t>
  </si>
  <si>
    <t>03.2.4.2</t>
  </si>
  <si>
    <t>Peinture sur métal</t>
  </si>
  <si>
    <t>03.2.4.2.1</t>
  </si>
  <si>
    <t>Peinture sur métal (m²)</t>
  </si>
  <si>
    <t>03.2.4.2.2</t>
  </si>
  <si>
    <t>Peinture sur métal (ml)</t>
  </si>
  <si>
    <t>03.2.4.3</t>
  </si>
  <si>
    <t>Peinture sur bois</t>
  </si>
  <si>
    <t>03.2.4.3.1</t>
  </si>
  <si>
    <t>Peinture acrylique satinée sur bois (m²)</t>
  </si>
  <si>
    <t>03.2.4.3.2</t>
  </si>
  <si>
    <t>Peinture acrylique satinée sur bois (ml)</t>
  </si>
  <si>
    <t>Sous-Total HT de Peinture</t>
  </si>
  <si>
    <t>03.2.5</t>
  </si>
  <si>
    <t>Nettoyage</t>
  </si>
  <si>
    <t>03.2.5.1</t>
  </si>
  <si>
    <t>Nettoyages Pré-OPR</t>
  </si>
  <si>
    <t>03.2.5.2</t>
  </si>
  <si>
    <t>Nettoyages Pré-Livaison</t>
  </si>
  <si>
    <t>03.2.5.2.1</t>
  </si>
  <si>
    <t>Généralités</t>
  </si>
  <si>
    <t>03.2.5.2.2</t>
  </si>
  <si>
    <t>Travaux dans les locaux, circulations et annexes</t>
  </si>
  <si>
    <t>Sous-Total HT de Nettoyage</t>
  </si>
  <si>
    <t>MONTANT TVA - 20,00%</t>
  </si>
  <si>
    <t>MONTANT HT y compris compte prorata - 03 - Travaux intérieurs</t>
  </si>
  <si>
    <t>MONTANT TTC y compris compte prorata - 03 - Travaux intérieurs</t>
  </si>
  <si>
    <t>PRORATA à 2%</t>
  </si>
  <si>
    <t>MONTANT HT - 03 - Travaux intérieurs HORS PRORATA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</si>
</sst>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12" x14ac:knownFonts="1">
    <font>
      <sz val="8.25"/>
      <name val="Microsoft Sans Serif"/>
      <family val="2"/>
      <charset val="1"/>
    </font>
    <font>
      <b/>
      <sz val="18"/>
      <name val="Century Gothic"/>
      <family val="2"/>
    </font>
    <font>
      <b/>
      <sz val="18"/>
      <color theme="1"/>
      <name val="Century Gothic"/>
      <family val="2"/>
    </font>
    <font>
      <b/>
      <sz val="14"/>
      <color rgb="FF3E3C3A"/>
      <name val="Century Gothic"/>
      <family val="2"/>
    </font>
    <font>
      <b/>
      <sz val="14"/>
      <color rgb="FF333333"/>
      <name val="Century Gothic"/>
      <family val="2"/>
    </font>
    <font>
      <b/>
      <sz val="12"/>
      <name val="Century Gothic"/>
      <family val="2"/>
    </font>
    <font>
      <b/>
      <sz val="12"/>
      <color theme="1"/>
      <name val="Century Gothic"/>
      <family val="2"/>
    </font>
    <font>
      <b/>
      <sz val="10"/>
      <color rgb="FF000000"/>
      <name val="Century Gothic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8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67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3" borderId="9" xfId="0" applyFont="1" applyFill="1" applyBorder="1" applyAlignment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>
      <alignment horizontal="center" vertical="center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horizontal="left" vertical="center" wrapText="1" indent="1"/>
    </xf>
    <xf numFmtId="0" fontId="8" fillId="0" borderId="14" xfId="0" applyFont="1" applyBorder="1" applyAlignment="1" applyProtection="1">
      <alignment horizontal="left" vertical="center" wrapText="1" indent="2"/>
    </xf>
    <xf numFmtId="49" fontId="8" fillId="0" borderId="14" xfId="0" applyNumberFormat="1" applyFont="1" applyBorder="1" applyAlignment="1" applyProtection="1">
      <alignment horizontal="center" vertical="center" wrapText="1"/>
    </xf>
    <xf numFmtId="4" fontId="8" fillId="0" borderId="14" xfId="0" applyNumberFormat="1" applyFont="1" applyBorder="1" applyAlignment="1">
      <alignment horizontal="righ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>
      <alignment horizontal="right" vertical="center"/>
      <protection locked="0"/>
    </xf>
    <xf numFmtId="164" fontId="8" fillId="0" borderId="14" xfId="0" applyNumberFormat="1" applyFont="1" applyBorder="1" applyAlignment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164" fontId="8" fillId="0" borderId="14" xfId="0" applyNumberFormat="1" applyFont="1" applyBorder="1" applyAlignment="1" applyProtection="1">
      <alignment horizontal="right" vertical="center"/>
    </xf>
    <xf numFmtId="0" fontId="8" fillId="0" borderId="14" xfId="0" applyFont="1" applyBorder="1" applyAlignment="1" applyProtection="1">
      <alignment horizontal="left" vertical="center" wrapText="1" indent="4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>
      <alignment horizontal="left" vertical="center"/>
      <protection locked="0"/>
    </xf>
    <xf numFmtId="165" fontId="8" fillId="0" borderId="14" xfId="0" applyNumberFormat="1" applyFont="1" applyBorder="1" applyAlignment="1">
      <alignment horizontal="right" vertical="center"/>
      <protection locked="0"/>
    </xf>
    <xf numFmtId="165" fontId="8" fillId="0" borderId="14" xfId="0" applyNumberFormat="1" applyFont="1" applyBorder="1" applyAlignment="1" applyProtection="1">
      <alignment horizontal="right" vertical="center"/>
    </xf>
    <xf numFmtId="0" fontId="8" fillId="0" borderId="14" xfId="0" applyFont="1" applyBorder="1" applyAlignment="1" applyProtection="1">
      <alignment horizontal="left" vertical="center" wrapText="1" indent="5"/>
    </xf>
    <xf numFmtId="3" fontId="8" fillId="0" borderId="14" xfId="0" applyNumberFormat="1" applyFont="1" applyBorder="1" applyAlignment="1">
      <alignment horizontal="right" vertical="center"/>
      <protection locked="0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horizontal="left" vertical="center"/>
      <protection locked="0"/>
    </xf>
    <xf numFmtId="7" fontId="8" fillId="3" borderId="5" xfId="0" applyNumberFormat="1" applyFont="1" applyFill="1" applyBorder="1" applyAlignment="1" applyProtection="1">
      <alignment horizontal="right" vertical="center"/>
    </xf>
    <xf numFmtId="7" fontId="8" fillId="3" borderId="17" xfId="0" applyNumberFormat="1" applyFont="1" applyFill="1" applyBorder="1" applyAlignment="1" applyProtection="1">
      <alignment horizontal="right" vertical="center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2" xfId="0" applyNumberFormat="1" applyFont="1" applyFill="1" applyBorder="1" applyAlignment="1" applyProtection="1">
      <alignment horizontal="left" vertical="center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Alignment="1" applyProtection="1">
      <alignment horizontal="left" vertical="center" wrapText="1"/>
    </xf>
    <xf numFmtId="49" fontId="10" fillId="3" borderId="15" xfId="0" applyNumberFormat="1" applyFont="1" applyFill="1" applyBorder="1" applyAlignment="1" applyProtection="1">
      <alignment horizontal="left" vertical="center" wrapText="1"/>
    </xf>
    <xf numFmtId="49" fontId="10" fillId="3" borderId="16" xfId="0" applyNumberFormat="1" applyFont="1" applyFill="1" applyBorder="1" applyAlignment="1" applyProtection="1">
      <alignment horizontal="left" vertical="center" wrapText="1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Alignment="1" applyProtection="1">
      <alignment horizontal="left" vertical="center" wrapText="1" indent="11"/>
    </xf>
    <xf numFmtId="49" fontId="11" fillId="3" borderId="1" xfId="0" applyNumberFormat="1" applyFont="1" applyFill="1" applyBorder="1" applyAlignment="1" applyProtection="1">
      <alignment horizontal="left" vertical="center" wrapText="1"/>
    </xf>
    <xf numFmtId="49" fontId="11" fillId="3" borderId="2" xfId="0" applyNumberFormat="1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5"/>
  <sheetViews>
    <sheetView showZeros="0" tabSelected="1" workbookViewId="0">
      <pane ySplit="6" topLeftCell="A102" activePane="bottomLeft" state="frozen"/>
      <selection pane="bottomLeft" activeCell="R114" sqref="R114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hidden="1" customWidth="1"/>
    <col min="6" max="6" width="14.1640625" style="1" customWidth="1"/>
    <col min="7" max="7" width="10.33203125" hidden="1" customWidth="1"/>
    <col min="8" max="8" width="10.83203125" style="1" hidden="1" customWidth="1"/>
    <col min="9" max="9" width="20" customWidth="1"/>
    <col min="10" max="12" width="0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7"/>
      <c r="N1" s="2"/>
    </row>
    <row r="2" spans="1:14" ht="15" customHeight="1" x14ac:dyDescent="0.15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60"/>
      <c r="N2" s="3"/>
    </row>
    <row r="3" spans="1:14" ht="7.5" customHeight="1" x14ac:dyDescent="0.15">
      <c r="A3" s="61" t="s">
        <v>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3"/>
      <c r="N3" s="4"/>
    </row>
    <row r="4" spans="1:14" ht="30" customHeight="1" x14ac:dyDescent="0.15">
      <c r="A4" s="61" t="s">
        <v>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3"/>
      <c r="N4" s="5"/>
    </row>
    <row r="5" spans="1:14" ht="30" customHeight="1" x14ac:dyDescent="0.15">
      <c r="A5" s="64" t="s">
        <v>2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6"/>
      <c r="N5" s="6"/>
    </row>
    <row r="6" spans="1:14" ht="7.5" customHeight="1" x14ac:dyDescent="0.15">
      <c r="A6" s="3"/>
      <c r="B6" s="7"/>
      <c r="C6" s="3"/>
      <c r="D6"/>
      <c r="F6"/>
      <c r="H6"/>
      <c r="M6"/>
      <c r="N6" s="3"/>
    </row>
    <row r="7" spans="1:14" ht="27" customHeight="1" x14ac:dyDescent="0.15">
      <c r="A7" s="8" t="s">
        <v>3</v>
      </c>
      <c r="B7" s="9" t="s">
        <v>4</v>
      </c>
      <c r="C7" s="10" t="s">
        <v>5</v>
      </c>
      <c r="D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M7" s="11" t="s">
        <v>11</v>
      </c>
      <c r="N7" s="12" t="s">
        <v>12</v>
      </c>
    </row>
    <row r="8" spans="1:14" ht="45" customHeight="1" x14ac:dyDescent="0.15">
      <c r="A8" s="13" t="s">
        <v>13</v>
      </c>
      <c r="B8" s="14"/>
      <c r="C8" s="15" t="s">
        <v>14</v>
      </c>
      <c r="D8" s="16"/>
      <c r="E8" s="17"/>
      <c r="F8" s="18"/>
      <c r="G8" s="17"/>
      <c r="H8" s="18"/>
      <c r="I8" s="17"/>
      <c r="J8" s="17"/>
      <c r="K8" s="17"/>
      <c r="L8" s="17"/>
      <c r="M8" s="19"/>
      <c r="N8" s="20"/>
    </row>
    <row r="9" spans="1:14" ht="37.5" customHeight="1" x14ac:dyDescent="0.15">
      <c r="A9" s="21" t="s">
        <v>15</v>
      </c>
      <c r="B9" s="22"/>
      <c r="C9" s="23" t="s">
        <v>16</v>
      </c>
      <c r="D9" s="16"/>
      <c r="E9" s="17"/>
      <c r="F9" s="18"/>
      <c r="G9" s="17"/>
      <c r="H9" s="18"/>
      <c r="I9" s="17"/>
      <c r="J9" s="17"/>
      <c r="K9" s="17"/>
      <c r="L9" s="17"/>
      <c r="M9" s="19"/>
      <c r="N9" s="20"/>
    </row>
    <row r="10" spans="1:14" ht="26.25" customHeight="1" x14ac:dyDescent="0.15">
      <c r="A10" s="21" t="s">
        <v>17</v>
      </c>
      <c r="B10" s="22"/>
      <c r="C10" s="23" t="s">
        <v>18</v>
      </c>
      <c r="D10" s="16"/>
      <c r="E10" s="17"/>
      <c r="F10" s="18"/>
      <c r="G10" s="17"/>
      <c r="H10" s="18"/>
      <c r="I10" s="17"/>
      <c r="J10" s="17"/>
      <c r="K10" s="17"/>
      <c r="L10" s="17"/>
      <c r="M10" s="19"/>
      <c r="N10" s="20"/>
    </row>
    <row r="11" spans="1:14" ht="22.5" customHeight="1" x14ac:dyDescent="0.15">
      <c r="A11" s="21" t="s">
        <v>19</v>
      </c>
      <c r="B11" s="22"/>
      <c r="C11" s="24" t="s">
        <v>20</v>
      </c>
      <c r="D11" s="16"/>
      <c r="E11" s="17"/>
      <c r="F11" s="18"/>
      <c r="G11" s="17"/>
      <c r="H11" s="18"/>
      <c r="I11" s="17"/>
      <c r="J11" s="17"/>
      <c r="K11" s="17"/>
      <c r="L11" s="17"/>
      <c r="M11" s="19"/>
      <c r="N11" s="20"/>
    </row>
    <row r="12" spans="1:14" ht="18.75" customHeight="1" x14ac:dyDescent="0.15">
      <c r="A12" s="21" t="s">
        <v>21</v>
      </c>
      <c r="B12" s="22"/>
      <c r="C12" s="24" t="s">
        <v>22</v>
      </c>
      <c r="D12" s="16"/>
      <c r="E12" s="17"/>
      <c r="F12" s="18"/>
      <c r="G12" s="17"/>
      <c r="H12" s="18"/>
      <c r="I12" s="17"/>
      <c r="J12" s="17"/>
      <c r="K12" s="17"/>
      <c r="L12" s="17"/>
      <c r="M12" s="19"/>
      <c r="N12" s="20"/>
    </row>
    <row r="13" spans="1:14" ht="18.75" customHeight="1" x14ac:dyDescent="0.15">
      <c r="A13" s="21" t="s">
        <v>23</v>
      </c>
      <c r="B13" s="22"/>
      <c r="C13" s="25" t="s">
        <v>24</v>
      </c>
      <c r="D13" s="26" t="s">
        <v>25</v>
      </c>
      <c r="E13" s="27"/>
      <c r="F13" s="28">
        <v>240.55</v>
      </c>
      <c r="G13" s="27"/>
      <c r="H13" s="29">
        <v>6</v>
      </c>
      <c r="I13" s="30"/>
      <c r="J13" s="31"/>
      <c r="K13" s="30"/>
      <c r="L13" s="30"/>
      <c r="M13" s="32">
        <f t="shared" ref="M13:M14" si="0">IF(ISNUMBER($K13),IF(ISNUMBER($G13),ROUND($K13*$G13,2),ROUND($K13*$F13,2)),IF(ISNUMBER($G13),ROUND($I13*$G13,2),ROUND($I13*$F13,2)))</f>
        <v>0</v>
      </c>
      <c r="N13" s="20"/>
    </row>
    <row r="14" spans="1:14" ht="18.75" customHeight="1" x14ac:dyDescent="0.15">
      <c r="A14" s="21" t="s">
        <v>26</v>
      </c>
      <c r="B14" s="22"/>
      <c r="C14" s="24" t="s">
        <v>27</v>
      </c>
      <c r="D14" s="26" t="s">
        <v>28</v>
      </c>
      <c r="E14" s="31"/>
      <c r="F14" s="33">
        <v>25.79</v>
      </c>
      <c r="G14" s="31"/>
      <c r="H14" s="29">
        <v>6</v>
      </c>
      <c r="I14" s="30"/>
      <c r="J14" s="31"/>
      <c r="K14" s="30"/>
      <c r="L14" s="30"/>
      <c r="M14" s="32">
        <f t="shared" si="0"/>
        <v>0</v>
      </c>
      <c r="N14" s="20"/>
    </row>
    <row r="15" spans="1:14" ht="22.5" customHeight="1" x14ac:dyDescent="0.15">
      <c r="A15" s="21" t="s">
        <v>29</v>
      </c>
      <c r="B15" s="22"/>
      <c r="C15" s="24" t="s">
        <v>30</v>
      </c>
      <c r="D15" s="16"/>
      <c r="E15" s="17"/>
      <c r="F15" s="18"/>
      <c r="G15" s="17"/>
      <c r="H15" s="18"/>
      <c r="I15" s="17"/>
      <c r="J15" s="17"/>
      <c r="K15" s="17"/>
      <c r="L15" s="17"/>
      <c r="M15" s="19"/>
      <c r="N15" s="20"/>
    </row>
    <row r="16" spans="1:14" ht="18.75" customHeight="1" x14ac:dyDescent="0.15">
      <c r="A16" s="21" t="s">
        <v>31</v>
      </c>
      <c r="B16" s="22"/>
      <c r="C16" s="24" t="s">
        <v>32</v>
      </c>
      <c r="D16" s="16"/>
      <c r="E16" s="17"/>
      <c r="F16" s="18"/>
      <c r="G16" s="17"/>
      <c r="H16" s="18"/>
      <c r="I16" s="17"/>
      <c r="J16" s="17"/>
      <c r="K16" s="17"/>
      <c r="L16" s="17"/>
      <c r="M16" s="19"/>
      <c r="N16" s="20"/>
    </row>
    <row r="17" spans="1:14" ht="29.25" customHeight="1" x14ac:dyDescent="0.15">
      <c r="A17" s="21" t="s">
        <v>33</v>
      </c>
      <c r="B17" s="22"/>
      <c r="C17" s="25" t="s">
        <v>34</v>
      </c>
      <c r="D17" s="26" t="s">
        <v>25</v>
      </c>
      <c r="E17" s="27"/>
      <c r="F17" s="28">
        <v>676.35</v>
      </c>
      <c r="G17" s="27"/>
      <c r="H17" s="29">
        <v>6</v>
      </c>
      <c r="I17" s="30"/>
      <c r="J17" s="31"/>
      <c r="K17" s="30"/>
      <c r="L17" s="30"/>
      <c r="M17" s="32">
        <f>IF(ISNUMBER($K17),IF(ISNUMBER($G17),ROUND($K17*$G17,2),ROUND($K17*$F17,2)),IF(ISNUMBER($G17),ROUND($I17*$G17,2),ROUND($I17*$F17,2)))</f>
        <v>0</v>
      </c>
      <c r="N17" s="20"/>
    </row>
    <row r="18" spans="1:14" ht="18.75" customHeight="1" x14ac:dyDescent="0.15">
      <c r="A18" s="21" t="s">
        <v>35</v>
      </c>
      <c r="B18" s="22"/>
      <c r="C18" s="24" t="s">
        <v>36</v>
      </c>
      <c r="D18" s="16"/>
      <c r="E18" s="17"/>
      <c r="F18" s="18"/>
      <c r="G18" s="17"/>
      <c r="H18" s="18"/>
      <c r="I18" s="17"/>
      <c r="J18" s="17"/>
      <c r="K18" s="17"/>
      <c r="L18" s="17"/>
      <c r="M18" s="19"/>
      <c r="N18" s="20"/>
    </row>
    <row r="19" spans="1:14" ht="18.75" customHeight="1" x14ac:dyDescent="0.15">
      <c r="A19" s="21" t="s">
        <v>37</v>
      </c>
      <c r="B19" s="22"/>
      <c r="C19" s="25" t="s">
        <v>38</v>
      </c>
      <c r="D19" s="26" t="s">
        <v>25</v>
      </c>
      <c r="E19" s="27"/>
      <c r="F19" s="28">
        <v>233.54</v>
      </c>
      <c r="G19" s="27"/>
      <c r="H19" s="29">
        <v>6</v>
      </c>
      <c r="I19" s="30"/>
      <c r="J19" s="31"/>
      <c r="K19" s="30"/>
      <c r="L19" s="30"/>
      <c r="M19" s="32">
        <f t="shared" ref="M19:M20" si="1">IF(ISNUMBER($K19),IF(ISNUMBER($G19),ROUND($K19*$G19,2),ROUND($K19*$F19,2)),IF(ISNUMBER($G19),ROUND($I19*$G19,2),ROUND($I19*$F19,2)))</f>
        <v>0</v>
      </c>
      <c r="N19" s="20"/>
    </row>
    <row r="20" spans="1:14" ht="18.75" customHeight="1" x14ac:dyDescent="0.15">
      <c r="A20" s="21" t="s">
        <v>39</v>
      </c>
      <c r="B20" s="22"/>
      <c r="C20" s="25" t="s">
        <v>40</v>
      </c>
      <c r="D20" s="26" t="s">
        <v>41</v>
      </c>
      <c r="E20" s="27"/>
      <c r="F20" s="28">
        <v>38.4</v>
      </c>
      <c r="G20" s="27"/>
      <c r="H20" s="29">
        <v>6</v>
      </c>
      <c r="I20" s="30"/>
      <c r="J20" s="31"/>
      <c r="K20" s="30"/>
      <c r="L20" s="30"/>
      <c r="M20" s="32">
        <f t="shared" si="1"/>
        <v>0</v>
      </c>
      <c r="N20" s="20"/>
    </row>
    <row r="21" spans="1:14" ht="22.5" customHeight="1" x14ac:dyDescent="0.15">
      <c r="A21" s="21" t="s">
        <v>42</v>
      </c>
      <c r="B21" s="22"/>
      <c r="C21" s="24" t="s">
        <v>43</v>
      </c>
      <c r="D21" s="16"/>
      <c r="E21" s="17"/>
      <c r="F21" s="18"/>
      <c r="G21" s="17"/>
      <c r="H21" s="18"/>
      <c r="I21" s="17"/>
      <c r="J21" s="17"/>
      <c r="K21" s="17"/>
      <c r="L21" s="17"/>
      <c r="M21" s="19"/>
      <c r="N21" s="20"/>
    </row>
    <row r="22" spans="1:14" ht="18.75" customHeight="1" x14ac:dyDescent="0.15">
      <c r="A22" s="21" t="s">
        <v>44</v>
      </c>
      <c r="B22" s="22"/>
      <c r="C22" s="24" t="s">
        <v>45</v>
      </c>
      <c r="D22" s="16"/>
      <c r="E22" s="17"/>
      <c r="F22" s="18"/>
      <c r="G22" s="17"/>
      <c r="H22" s="18"/>
      <c r="I22" s="17"/>
      <c r="J22" s="17"/>
      <c r="K22" s="17"/>
      <c r="L22" s="17"/>
      <c r="M22" s="19"/>
      <c r="N22" s="20"/>
    </row>
    <row r="23" spans="1:14" ht="18.75" customHeight="1" x14ac:dyDescent="0.15">
      <c r="A23" s="21" t="s">
        <v>46</v>
      </c>
      <c r="B23" s="22"/>
      <c r="C23" s="25" t="s">
        <v>47</v>
      </c>
      <c r="D23" s="16"/>
      <c r="E23" s="17"/>
      <c r="F23" s="18"/>
      <c r="G23" s="17"/>
      <c r="H23" s="18"/>
      <c r="I23" s="17"/>
      <c r="J23" s="17"/>
      <c r="K23" s="17"/>
      <c r="L23" s="17"/>
      <c r="M23" s="19"/>
      <c r="N23" s="20"/>
    </row>
    <row r="24" spans="1:14" ht="29.25" customHeight="1" x14ac:dyDescent="0.15">
      <c r="A24" s="21" t="s">
        <v>48</v>
      </c>
      <c r="B24" s="22"/>
      <c r="C24" s="34" t="s">
        <v>49</v>
      </c>
      <c r="D24" s="26" t="s">
        <v>25</v>
      </c>
      <c r="E24" s="27"/>
      <c r="F24" s="28">
        <v>374</v>
      </c>
      <c r="G24" s="27"/>
      <c r="H24" s="29">
        <v>6</v>
      </c>
      <c r="I24" s="30"/>
      <c r="J24" s="31"/>
      <c r="K24" s="30"/>
      <c r="L24" s="30"/>
      <c r="M24" s="32">
        <f t="shared" ref="M24:M27" si="2">IF(ISNUMBER($K24),IF(ISNUMBER($G24),ROUND($K24*$G24,2),ROUND($K24*$F24,2)),IF(ISNUMBER($G24),ROUND($I24*$G24,2),ROUND($I24*$F24,2)))</f>
        <v>0</v>
      </c>
      <c r="N24" s="20"/>
    </row>
    <row r="25" spans="1:14" ht="18.75" customHeight="1" x14ac:dyDescent="0.15">
      <c r="A25" s="21" t="s">
        <v>50</v>
      </c>
      <c r="B25" s="22"/>
      <c r="C25" s="25" t="s">
        <v>51</v>
      </c>
      <c r="D25" s="26" t="s">
        <v>25</v>
      </c>
      <c r="E25" s="27"/>
      <c r="F25" s="28">
        <v>31.5</v>
      </c>
      <c r="G25" s="27"/>
      <c r="H25" s="29">
        <v>6</v>
      </c>
      <c r="I25" s="30"/>
      <c r="J25" s="31"/>
      <c r="K25" s="30"/>
      <c r="L25" s="30"/>
      <c r="M25" s="32">
        <f t="shared" si="2"/>
        <v>0</v>
      </c>
      <c r="N25" s="20"/>
    </row>
    <row r="26" spans="1:14" ht="18.75" customHeight="1" x14ac:dyDescent="0.15">
      <c r="A26" s="21" t="s">
        <v>52</v>
      </c>
      <c r="B26" s="22"/>
      <c r="C26" s="25" t="s">
        <v>53</v>
      </c>
      <c r="D26" s="26" t="s">
        <v>25</v>
      </c>
      <c r="E26" s="27"/>
      <c r="F26" s="28">
        <v>20.2</v>
      </c>
      <c r="G26" s="27"/>
      <c r="H26" s="29">
        <v>6</v>
      </c>
      <c r="I26" s="30"/>
      <c r="J26" s="31"/>
      <c r="K26" s="30"/>
      <c r="L26" s="30"/>
      <c r="M26" s="32">
        <f t="shared" si="2"/>
        <v>0</v>
      </c>
      <c r="N26" s="20"/>
    </row>
    <row r="27" spans="1:14" ht="18.75" customHeight="1" x14ac:dyDescent="0.15">
      <c r="A27" s="21" t="s">
        <v>54</v>
      </c>
      <c r="B27" s="22"/>
      <c r="C27" s="25" t="s">
        <v>55</v>
      </c>
      <c r="D27" s="26" t="s">
        <v>41</v>
      </c>
      <c r="E27" s="27"/>
      <c r="F27" s="28">
        <v>120</v>
      </c>
      <c r="G27" s="27"/>
      <c r="H27" s="29">
        <v>6</v>
      </c>
      <c r="I27" s="30"/>
      <c r="J27" s="31"/>
      <c r="K27" s="30"/>
      <c r="L27" s="30"/>
      <c r="M27" s="32">
        <f t="shared" si="2"/>
        <v>0</v>
      </c>
      <c r="N27" s="20"/>
    </row>
    <row r="28" spans="1:14" ht="18.75" customHeight="1" x14ac:dyDescent="0.15">
      <c r="A28" s="21" t="s">
        <v>56</v>
      </c>
      <c r="B28" s="22"/>
      <c r="C28" s="24" t="s">
        <v>57</v>
      </c>
      <c r="D28" s="16"/>
      <c r="E28" s="17"/>
      <c r="F28" s="18"/>
      <c r="G28" s="17"/>
      <c r="H28" s="18"/>
      <c r="I28" s="17"/>
      <c r="J28" s="17"/>
      <c r="K28" s="17"/>
      <c r="L28" s="17"/>
      <c r="M28" s="19"/>
      <c r="N28" s="20"/>
    </row>
    <row r="29" spans="1:14" ht="18.75" customHeight="1" x14ac:dyDescent="0.15">
      <c r="A29" s="21" t="s">
        <v>58</v>
      </c>
      <c r="B29" s="22"/>
      <c r="C29" s="25" t="s">
        <v>59</v>
      </c>
      <c r="D29" s="26" t="s">
        <v>25</v>
      </c>
      <c r="E29" s="27"/>
      <c r="F29" s="28">
        <v>374</v>
      </c>
      <c r="G29" s="27"/>
      <c r="H29" s="29">
        <v>6</v>
      </c>
      <c r="I29" s="30"/>
      <c r="J29" s="31"/>
      <c r="K29" s="30"/>
      <c r="L29" s="30"/>
      <c r="M29" s="32">
        <f t="shared" ref="M29:M31" si="3">IF(ISNUMBER($K29),IF(ISNUMBER($G29),ROUND($K29*$G29,2),ROUND($K29*$F29,2)),IF(ISNUMBER($G29),ROUND($I29*$G29,2),ROUND($I29*$F29,2)))</f>
        <v>0</v>
      </c>
      <c r="N29" s="20"/>
    </row>
    <row r="30" spans="1:14" ht="18.75" customHeight="1" x14ac:dyDescent="0.15">
      <c r="A30" s="21" t="s">
        <v>60</v>
      </c>
      <c r="B30" s="22"/>
      <c r="C30" s="25" t="s">
        <v>61</v>
      </c>
      <c r="D30" s="26" t="s">
        <v>25</v>
      </c>
      <c r="E30" s="27"/>
      <c r="F30" s="28">
        <v>26.4</v>
      </c>
      <c r="G30" s="27"/>
      <c r="H30" s="29">
        <v>6</v>
      </c>
      <c r="I30" s="30"/>
      <c r="J30" s="31"/>
      <c r="K30" s="30"/>
      <c r="L30" s="30"/>
      <c r="M30" s="32">
        <f t="shared" si="3"/>
        <v>0</v>
      </c>
      <c r="N30" s="20"/>
    </row>
    <row r="31" spans="1:14" ht="18.75" customHeight="1" x14ac:dyDescent="0.15">
      <c r="A31" s="21" t="s">
        <v>62</v>
      </c>
      <c r="B31" s="22"/>
      <c r="C31" s="24" t="s">
        <v>63</v>
      </c>
      <c r="D31" s="26" t="s">
        <v>41</v>
      </c>
      <c r="E31" s="27"/>
      <c r="F31" s="28">
        <v>26</v>
      </c>
      <c r="G31" s="27"/>
      <c r="H31" s="29">
        <v>6</v>
      </c>
      <c r="I31" s="30"/>
      <c r="J31" s="31"/>
      <c r="K31" s="30"/>
      <c r="L31" s="30"/>
      <c r="M31" s="32">
        <f t="shared" si="3"/>
        <v>0</v>
      </c>
      <c r="N31" s="20"/>
    </row>
    <row r="32" spans="1:14" ht="22.5" customHeight="1" x14ac:dyDescent="0.15">
      <c r="A32" s="21" t="s">
        <v>64</v>
      </c>
      <c r="B32" s="22"/>
      <c r="C32" s="24" t="s">
        <v>65</v>
      </c>
      <c r="D32" s="16"/>
      <c r="E32" s="17"/>
      <c r="F32" s="18"/>
      <c r="G32" s="17"/>
      <c r="H32" s="18"/>
      <c r="I32" s="17"/>
      <c r="J32" s="17"/>
      <c r="K32" s="17"/>
      <c r="L32" s="17"/>
      <c r="M32" s="19"/>
      <c r="N32" s="20"/>
    </row>
    <row r="33" spans="1:14" ht="18.75" customHeight="1" x14ac:dyDescent="0.15">
      <c r="A33" s="21" t="s">
        <v>66</v>
      </c>
      <c r="B33" s="22"/>
      <c r="C33" s="24" t="s">
        <v>67</v>
      </c>
      <c r="D33" s="26" t="s">
        <v>28</v>
      </c>
      <c r="E33" s="31"/>
      <c r="F33" s="33">
        <v>1</v>
      </c>
      <c r="G33" s="31"/>
      <c r="H33" s="29">
        <v>6</v>
      </c>
      <c r="I33" s="30"/>
      <c r="J33" s="31"/>
      <c r="K33" s="30"/>
      <c r="L33" s="30"/>
      <c r="M33" s="32">
        <f>IF(ISNUMBER($K33),IF(ISNUMBER($G33),ROUND($K33*$G33,2),ROUND($K33*$F33,2)),IF(ISNUMBER($G33),ROUND($I33*$G33,2),ROUND($I33*$F33,2)))</f>
        <v>0</v>
      </c>
      <c r="N33" s="20"/>
    </row>
    <row r="34" spans="1:14" ht="31.5" customHeight="1" x14ac:dyDescent="0.15">
      <c r="A34" s="51" t="s">
        <v>68</v>
      </c>
      <c r="B34" s="52"/>
      <c r="C34" s="52"/>
      <c r="D34" s="52"/>
      <c r="E34" s="52"/>
      <c r="F34" s="52"/>
      <c r="G34" s="52"/>
      <c r="H34" s="52"/>
      <c r="I34" s="52"/>
      <c r="M34" s="35">
        <f>SUM(M$13:M$14)+M$17+SUM(M$19:M$20)+SUM(M$24:M$27)+SUM(M$29:M$31)+M$33</f>
        <v>0</v>
      </c>
      <c r="N34" s="36"/>
    </row>
    <row r="35" spans="1:14" ht="26.25" customHeight="1" x14ac:dyDescent="0.15">
      <c r="A35" s="21" t="s">
        <v>69</v>
      </c>
      <c r="B35" s="22"/>
      <c r="C35" s="23" t="s">
        <v>70</v>
      </c>
      <c r="D35" s="16"/>
      <c r="E35" s="17"/>
      <c r="F35" s="18"/>
      <c r="G35" s="17"/>
      <c r="H35" s="18"/>
      <c r="I35" s="17"/>
      <c r="J35" s="17"/>
      <c r="K35" s="17"/>
      <c r="L35" s="17"/>
      <c r="M35" s="19"/>
      <c r="N35" s="20"/>
    </row>
    <row r="36" spans="1:14" ht="22.5" customHeight="1" x14ac:dyDescent="0.15">
      <c r="A36" s="21" t="s">
        <v>71</v>
      </c>
      <c r="B36" s="22"/>
      <c r="C36" s="24" t="s">
        <v>72</v>
      </c>
      <c r="D36" s="16"/>
      <c r="E36" s="17"/>
      <c r="F36" s="18"/>
      <c r="G36" s="17"/>
      <c r="H36" s="18"/>
      <c r="I36" s="17"/>
      <c r="J36" s="17"/>
      <c r="K36" s="17"/>
      <c r="L36" s="17"/>
      <c r="M36" s="19"/>
      <c r="N36" s="20"/>
    </row>
    <row r="37" spans="1:14" ht="18.75" customHeight="1" x14ac:dyDescent="0.15">
      <c r="A37" s="21" t="s">
        <v>73</v>
      </c>
      <c r="B37" s="22"/>
      <c r="C37" s="24" t="s">
        <v>74</v>
      </c>
      <c r="D37" s="16"/>
      <c r="E37" s="17"/>
      <c r="F37" s="18"/>
      <c r="G37" s="17"/>
      <c r="H37" s="18"/>
      <c r="I37" s="17"/>
      <c r="J37" s="17"/>
      <c r="K37" s="17"/>
      <c r="L37" s="17"/>
      <c r="M37" s="19"/>
      <c r="N37" s="20"/>
    </row>
    <row r="38" spans="1:14" ht="18.75" customHeight="1" x14ac:dyDescent="0.15">
      <c r="A38" s="21" t="s">
        <v>75</v>
      </c>
      <c r="B38" s="22"/>
      <c r="C38" s="25" t="s">
        <v>76</v>
      </c>
      <c r="D38" s="26" t="s">
        <v>41</v>
      </c>
      <c r="E38" s="27"/>
      <c r="F38" s="28">
        <v>0</v>
      </c>
      <c r="G38" s="27"/>
      <c r="H38" s="29">
        <v>6</v>
      </c>
      <c r="I38" s="30"/>
      <c r="J38" s="31"/>
      <c r="K38" s="30"/>
      <c r="L38" s="30"/>
      <c r="M38" s="32">
        <f t="shared" ref="M38:M39" si="4">IF(ISNUMBER($K38),IF(ISNUMBER($G38),ROUND($K38*$G38,2),ROUND($K38*$F38,2)),IF(ISNUMBER($G38),ROUND($I38*$G38,2),ROUND($I38*$F38,2)))</f>
        <v>0</v>
      </c>
      <c r="N38" s="20"/>
    </row>
    <row r="39" spans="1:14" ht="29.25" customHeight="1" x14ac:dyDescent="0.15">
      <c r="A39" s="21" t="s">
        <v>77</v>
      </c>
      <c r="B39" s="22"/>
      <c r="C39" s="34" t="s">
        <v>78</v>
      </c>
      <c r="D39" s="26" t="s">
        <v>25</v>
      </c>
      <c r="E39" s="27"/>
      <c r="F39" s="28">
        <v>561.6</v>
      </c>
      <c r="G39" s="27"/>
      <c r="H39" s="29">
        <v>6</v>
      </c>
      <c r="I39" s="30"/>
      <c r="J39" s="31"/>
      <c r="K39" s="30"/>
      <c r="L39" s="30"/>
      <c r="M39" s="32">
        <f t="shared" si="4"/>
        <v>0</v>
      </c>
      <c r="N39" s="20"/>
    </row>
    <row r="40" spans="1:14" ht="18.75" customHeight="1" x14ac:dyDescent="0.15">
      <c r="A40" s="21" t="s">
        <v>79</v>
      </c>
      <c r="B40" s="22"/>
      <c r="C40" s="25" t="s">
        <v>80</v>
      </c>
      <c r="D40" s="16"/>
      <c r="E40" s="17"/>
      <c r="F40" s="18"/>
      <c r="G40" s="17"/>
      <c r="H40" s="18"/>
      <c r="I40" s="17"/>
      <c r="J40" s="17"/>
      <c r="K40" s="17"/>
      <c r="L40" s="17"/>
      <c r="M40" s="19"/>
      <c r="N40" s="20"/>
    </row>
    <row r="41" spans="1:14" ht="29.25" customHeight="1" x14ac:dyDescent="0.15">
      <c r="A41" s="21" t="s">
        <v>81</v>
      </c>
      <c r="B41" s="22"/>
      <c r="C41" s="34" t="s">
        <v>82</v>
      </c>
      <c r="D41" s="26" t="s">
        <v>25</v>
      </c>
      <c r="E41" s="27"/>
      <c r="F41" s="28">
        <v>6.15</v>
      </c>
      <c r="G41" s="27"/>
      <c r="H41" s="29">
        <v>6</v>
      </c>
      <c r="I41" s="30"/>
      <c r="J41" s="31"/>
      <c r="K41" s="30"/>
      <c r="L41" s="30"/>
      <c r="M41" s="32">
        <f t="shared" ref="M41:M44" si="5">IF(ISNUMBER($K41),IF(ISNUMBER($G41),ROUND($K41*$G41,2),ROUND($K41*$F41,2)),IF(ISNUMBER($G41),ROUND($I41*$G41,2),ROUND($I41*$F41,2)))</f>
        <v>0</v>
      </c>
      <c r="N41" s="20"/>
    </row>
    <row r="42" spans="1:14" ht="18.75" customHeight="1" x14ac:dyDescent="0.15">
      <c r="A42" s="21" t="s">
        <v>83</v>
      </c>
      <c r="B42" s="22"/>
      <c r="C42" s="25" t="s">
        <v>84</v>
      </c>
      <c r="D42" s="26" t="s">
        <v>25</v>
      </c>
      <c r="E42" s="27"/>
      <c r="F42" s="28">
        <v>395.3</v>
      </c>
      <c r="G42" s="27"/>
      <c r="H42" s="29">
        <v>6</v>
      </c>
      <c r="I42" s="30"/>
      <c r="J42" s="31"/>
      <c r="K42" s="30"/>
      <c r="L42" s="30"/>
      <c r="M42" s="32">
        <f t="shared" si="5"/>
        <v>0</v>
      </c>
      <c r="N42" s="20"/>
    </row>
    <row r="43" spans="1:14" ht="18.75" customHeight="1" x14ac:dyDescent="0.15">
      <c r="A43" s="21" t="s">
        <v>85</v>
      </c>
      <c r="B43" s="22"/>
      <c r="C43" s="25" t="s">
        <v>86</v>
      </c>
      <c r="D43" s="26"/>
      <c r="E43" s="37"/>
      <c r="F43" s="38">
        <v>0</v>
      </c>
      <c r="G43" s="37"/>
      <c r="H43" s="29">
        <v>6</v>
      </c>
      <c r="I43" s="30"/>
      <c r="J43" s="31"/>
      <c r="K43" s="30"/>
      <c r="L43" s="30"/>
      <c r="M43" s="32">
        <f t="shared" si="5"/>
        <v>0</v>
      </c>
      <c r="N43" s="20"/>
    </row>
    <row r="44" spans="1:14" ht="29.25" customHeight="1" x14ac:dyDescent="0.15">
      <c r="A44" s="21" t="s">
        <v>87</v>
      </c>
      <c r="B44" s="22"/>
      <c r="C44" s="34" t="s">
        <v>88</v>
      </c>
      <c r="D44" s="26" t="s">
        <v>25</v>
      </c>
      <c r="E44" s="27"/>
      <c r="F44" s="28">
        <v>561.6</v>
      </c>
      <c r="G44" s="27"/>
      <c r="H44" s="29">
        <v>6</v>
      </c>
      <c r="I44" s="30"/>
      <c r="J44" s="31"/>
      <c r="K44" s="30"/>
      <c r="L44" s="30"/>
      <c r="M44" s="32">
        <f t="shared" si="5"/>
        <v>0</v>
      </c>
      <c r="N44" s="20"/>
    </row>
    <row r="45" spans="1:14" ht="18.75" customHeight="1" x14ac:dyDescent="0.15">
      <c r="A45" s="21" t="s">
        <v>89</v>
      </c>
      <c r="B45" s="22"/>
      <c r="C45" s="25" t="s">
        <v>90</v>
      </c>
      <c r="D45" s="16"/>
      <c r="E45" s="17"/>
      <c r="F45" s="18"/>
      <c r="G45" s="17"/>
      <c r="H45" s="18"/>
      <c r="I45" s="17"/>
      <c r="J45" s="17"/>
      <c r="K45" s="17"/>
      <c r="L45" s="17"/>
      <c r="M45" s="19"/>
      <c r="N45" s="20"/>
    </row>
    <row r="46" spans="1:14" ht="29.25" customHeight="1" x14ac:dyDescent="0.15">
      <c r="A46" s="21" t="s">
        <v>91</v>
      </c>
      <c r="B46" s="22"/>
      <c r="C46" s="34" t="s">
        <v>92</v>
      </c>
      <c r="D46" s="26" t="s">
        <v>25</v>
      </c>
      <c r="E46" s="27"/>
      <c r="F46" s="28">
        <v>561.6</v>
      </c>
      <c r="G46" s="27"/>
      <c r="H46" s="29">
        <v>6</v>
      </c>
      <c r="I46" s="30"/>
      <c r="J46" s="31"/>
      <c r="K46" s="30"/>
      <c r="L46" s="30"/>
      <c r="M46" s="32">
        <f t="shared" ref="M46:M47" si="6">IF(ISNUMBER($K46),IF(ISNUMBER($G46),ROUND($K46*$G46,2),ROUND($K46*$F46,2)),IF(ISNUMBER($G46),ROUND($I46*$G46,2),ROUND($I46*$F46,2)))</f>
        <v>0</v>
      </c>
      <c r="N46" s="20"/>
    </row>
    <row r="47" spans="1:14" ht="18.75" customHeight="1" x14ac:dyDescent="0.15">
      <c r="A47" s="21" t="s">
        <v>93</v>
      </c>
      <c r="B47" s="22"/>
      <c r="C47" s="25" t="s">
        <v>94</v>
      </c>
      <c r="D47" s="26" t="s">
        <v>25</v>
      </c>
      <c r="E47" s="27"/>
      <c r="F47" s="28">
        <v>31.8</v>
      </c>
      <c r="G47" s="27"/>
      <c r="H47" s="29">
        <v>6</v>
      </c>
      <c r="I47" s="30"/>
      <c r="J47" s="31"/>
      <c r="K47" s="30"/>
      <c r="L47" s="30"/>
      <c r="M47" s="32">
        <f t="shared" si="6"/>
        <v>0</v>
      </c>
      <c r="N47" s="20"/>
    </row>
    <row r="48" spans="1:14" ht="18.75" customHeight="1" x14ac:dyDescent="0.15">
      <c r="A48" s="21" t="s">
        <v>95</v>
      </c>
      <c r="B48" s="22"/>
      <c r="C48" s="24" t="s">
        <v>96</v>
      </c>
      <c r="D48" s="16"/>
      <c r="E48" s="17"/>
      <c r="F48" s="18"/>
      <c r="G48" s="17"/>
      <c r="H48" s="18"/>
      <c r="I48" s="17"/>
      <c r="J48" s="17"/>
      <c r="K48" s="17"/>
      <c r="L48" s="17"/>
      <c r="M48" s="19"/>
      <c r="N48" s="20"/>
    </row>
    <row r="49" spans="1:14" ht="18.75" customHeight="1" x14ac:dyDescent="0.15">
      <c r="A49" s="21" t="s">
        <v>97</v>
      </c>
      <c r="B49" s="22"/>
      <c r="C49" s="25" t="s">
        <v>98</v>
      </c>
      <c r="D49" s="16"/>
      <c r="E49" s="17"/>
      <c r="F49" s="18"/>
      <c r="G49" s="17"/>
      <c r="H49" s="18"/>
      <c r="I49" s="17"/>
      <c r="J49" s="17"/>
      <c r="K49" s="17"/>
      <c r="L49" s="17"/>
      <c r="M49" s="19"/>
      <c r="N49" s="20"/>
    </row>
    <row r="50" spans="1:14" ht="29.25" customHeight="1" x14ac:dyDescent="0.15">
      <c r="A50" s="21" t="s">
        <v>99</v>
      </c>
      <c r="B50" s="22"/>
      <c r="C50" s="34" t="s">
        <v>100</v>
      </c>
      <c r="D50" s="26" t="s">
        <v>25</v>
      </c>
      <c r="E50" s="27"/>
      <c r="F50" s="28">
        <v>57.2</v>
      </c>
      <c r="G50" s="27"/>
      <c r="H50" s="29">
        <v>6</v>
      </c>
      <c r="I50" s="30"/>
      <c r="J50" s="31"/>
      <c r="K50" s="30"/>
      <c r="L50" s="30"/>
      <c r="M50" s="32">
        <f t="shared" ref="M50:M52" si="7">IF(ISNUMBER($K50),IF(ISNUMBER($G50),ROUND($K50*$G50,2),ROUND($K50*$F50,2)),IF(ISNUMBER($G50),ROUND($I50*$G50,2),ROUND($I50*$F50,2)))</f>
        <v>0</v>
      </c>
      <c r="N50" s="20"/>
    </row>
    <row r="51" spans="1:14" ht="29.25" customHeight="1" x14ac:dyDescent="0.15">
      <c r="A51" s="21" t="s">
        <v>101</v>
      </c>
      <c r="B51" s="22"/>
      <c r="C51" s="39" t="s">
        <v>102</v>
      </c>
      <c r="D51" s="26" t="s">
        <v>41</v>
      </c>
      <c r="E51" s="27"/>
      <c r="F51" s="28">
        <v>28.6</v>
      </c>
      <c r="G51" s="27"/>
      <c r="H51" s="29">
        <v>6</v>
      </c>
      <c r="I51" s="30"/>
      <c r="J51" s="31"/>
      <c r="K51" s="30"/>
      <c r="L51" s="30"/>
      <c r="M51" s="32">
        <f t="shared" si="7"/>
        <v>0</v>
      </c>
      <c r="N51" s="20"/>
    </row>
    <row r="52" spans="1:14" ht="29.25" customHeight="1" x14ac:dyDescent="0.15">
      <c r="A52" s="21" t="s">
        <v>103</v>
      </c>
      <c r="B52" s="22"/>
      <c r="C52" s="34" t="s">
        <v>104</v>
      </c>
      <c r="D52" s="26" t="s">
        <v>25</v>
      </c>
      <c r="E52" s="27"/>
      <c r="F52" s="28">
        <v>422.7</v>
      </c>
      <c r="G52" s="27"/>
      <c r="H52" s="29">
        <v>6</v>
      </c>
      <c r="I52" s="30"/>
      <c r="J52" s="31"/>
      <c r="K52" s="30"/>
      <c r="L52" s="30"/>
      <c r="M52" s="32">
        <f t="shared" si="7"/>
        <v>0</v>
      </c>
      <c r="N52" s="20"/>
    </row>
    <row r="53" spans="1:14" ht="18.75" customHeight="1" x14ac:dyDescent="0.15">
      <c r="A53" s="21" t="s">
        <v>105</v>
      </c>
      <c r="B53" s="22"/>
      <c r="C53" s="25" t="s">
        <v>106</v>
      </c>
      <c r="D53" s="16"/>
      <c r="E53" s="17"/>
      <c r="F53" s="18"/>
      <c r="G53" s="17"/>
      <c r="H53" s="18"/>
      <c r="I53" s="17"/>
      <c r="J53" s="17"/>
      <c r="K53" s="17"/>
      <c r="L53" s="17"/>
      <c r="M53" s="19"/>
      <c r="N53" s="20"/>
    </row>
    <row r="54" spans="1:14" ht="29.25" customHeight="1" x14ac:dyDescent="0.15">
      <c r="A54" s="21" t="s">
        <v>107</v>
      </c>
      <c r="B54" s="22"/>
      <c r="C54" s="34" t="s">
        <v>108</v>
      </c>
      <c r="D54" s="26"/>
      <c r="E54" s="37"/>
      <c r="F54" s="38">
        <v>0</v>
      </c>
      <c r="G54" s="37"/>
      <c r="H54" s="29">
        <v>6</v>
      </c>
      <c r="I54" s="30"/>
      <c r="J54" s="31"/>
      <c r="K54" s="30"/>
      <c r="L54" s="30"/>
      <c r="M54" s="32">
        <f t="shared" ref="M54:M56" si="8">IF(ISNUMBER($K54),IF(ISNUMBER($G54),ROUND($K54*$G54,2),ROUND($K54*$F54,2)),IF(ISNUMBER($G54),ROUND($I54*$G54,2),ROUND($I54*$F54,2)))</f>
        <v>0</v>
      </c>
      <c r="N54" s="20"/>
    </row>
    <row r="55" spans="1:14" ht="29.25" customHeight="1" x14ac:dyDescent="0.15">
      <c r="A55" s="21" t="s">
        <v>109</v>
      </c>
      <c r="B55" s="22"/>
      <c r="C55" s="39" t="s">
        <v>88</v>
      </c>
      <c r="D55" s="26" t="s">
        <v>41</v>
      </c>
      <c r="E55" s="27"/>
      <c r="F55" s="28">
        <v>49.7</v>
      </c>
      <c r="G55" s="27"/>
      <c r="H55" s="29">
        <v>6</v>
      </c>
      <c r="I55" s="30"/>
      <c r="J55" s="31"/>
      <c r="K55" s="30"/>
      <c r="L55" s="30"/>
      <c r="M55" s="32">
        <f t="shared" si="8"/>
        <v>0</v>
      </c>
      <c r="N55" s="20"/>
    </row>
    <row r="56" spans="1:14" ht="29.25" customHeight="1" x14ac:dyDescent="0.15">
      <c r="A56" s="21" t="s">
        <v>110</v>
      </c>
      <c r="B56" s="22"/>
      <c r="C56" s="39" t="s">
        <v>82</v>
      </c>
      <c r="D56" s="26" t="s">
        <v>41</v>
      </c>
      <c r="E56" s="27"/>
      <c r="F56" s="28">
        <v>6</v>
      </c>
      <c r="G56" s="27"/>
      <c r="H56" s="29">
        <v>6</v>
      </c>
      <c r="I56" s="30"/>
      <c r="J56" s="31"/>
      <c r="K56" s="30"/>
      <c r="L56" s="30"/>
      <c r="M56" s="32">
        <f t="shared" si="8"/>
        <v>0</v>
      </c>
      <c r="N56" s="20"/>
    </row>
    <row r="57" spans="1:14" ht="29.25" customHeight="1" x14ac:dyDescent="0.15">
      <c r="A57" s="21" t="s">
        <v>111</v>
      </c>
      <c r="B57" s="22"/>
      <c r="C57" s="34" t="s">
        <v>112</v>
      </c>
      <c r="D57" s="16"/>
      <c r="E57" s="17"/>
      <c r="F57" s="18"/>
      <c r="G57" s="17"/>
      <c r="H57" s="18"/>
      <c r="I57" s="17"/>
      <c r="J57" s="17"/>
      <c r="K57" s="17"/>
      <c r="L57" s="17"/>
      <c r="M57" s="19"/>
      <c r="N57" s="20"/>
    </row>
    <row r="58" spans="1:14" ht="29.25" customHeight="1" x14ac:dyDescent="0.15">
      <c r="A58" s="21" t="s">
        <v>113</v>
      </c>
      <c r="B58" s="22"/>
      <c r="C58" s="39" t="s">
        <v>88</v>
      </c>
      <c r="D58" s="26" t="s">
        <v>41</v>
      </c>
      <c r="E58" s="27"/>
      <c r="F58" s="28">
        <v>227.3</v>
      </c>
      <c r="G58" s="27"/>
      <c r="H58" s="29">
        <v>6</v>
      </c>
      <c r="I58" s="30"/>
      <c r="J58" s="31"/>
      <c r="K58" s="30"/>
      <c r="L58" s="30"/>
      <c r="M58" s="32">
        <f>IF(ISNUMBER($K58),IF(ISNUMBER($G58),ROUND($K58*$G58,2),ROUND($K58*$F58,2)),IF(ISNUMBER($G58),ROUND($I58*$G58,2),ROUND($I58*$F58,2)))</f>
        <v>0</v>
      </c>
      <c r="N58" s="20"/>
    </row>
    <row r="59" spans="1:14" ht="18.75" customHeight="1" x14ac:dyDescent="0.15">
      <c r="A59" s="21" t="s">
        <v>114</v>
      </c>
      <c r="B59" s="22"/>
      <c r="C59" s="24" t="s">
        <v>115</v>
      </c>
      <c r="D59" s="16"/>
      <c r="E59" s="17"/>
      <c r="F59" s="18"/>
      <c r="G59" s="17"/>
      <c r="H59" s="18"/>
      <c r="I59" s="17"/>
      <c r="J59" s="17"/>
      <c r="K59" s="17"/>
      <c r="L59" s="17"/>
      <c r="M59" s="19"/>
      <c r="N59" s="20"/>
    </row>
    <row r="60" spans="1:14" ht="18.75" customHeight="1" x14ac:dyDescent="0.15">
      <c r="A60" s="21" t="s">
        <v>116</v>
      </c>
      <c r="B60" s="22"/>
      <c r="C60" s="25" t="s">
        <v>117</v>
      </c>
      <c r="D60" s="26" t="s">
        <v>28</v>
      </c>
      <c r="E60" s="31"/>
      <c r="F60" s="33">
        <v>1</v>
      </c>
      <c r="G60" s="31"/>
      <c r="H60" s="29">
        <v>6</v>
      </c>
      <c r="I60" s="30"/>
      <c r="J60" s="31"/>
      <c r="K60" s="30"/>
      <c r="L60" s="30"/>
      <c r="M60" s="32">
        <f t="shared" ref="M60:M62" si="9">IF(ISNUMBER($K60),IF(ISNUMBER($G60),ROUND($K60*$G60,2),ROUND($K60*$F60,2)),IF(ISNUMBER($G60),ROUND($I60*$G60,2),ROUND($I60*$F60,2)))</f>
        <v>0</v>
      </c>
      <c r="N60" s="20"/>
    </row>
    <row r="61" spans="1:14" ht="18.75" customHeight="1" x14ac:dyDescent="0.15">
      <c r="A61" s="21" t="s">
        <v>118</v>
      </c>
      <c r="B61" s="22"/>
      <c r="C61" s="25" t="s">
        <v>119</v>
      </c>
      <c r="D61" s="26" t="s">
        <v>120</v>
      </c>
      <c r="E61" s="40"/>
      <c r="F61" s="29">
        <v>5</v>
      </c>
      <c r="G61" s="40"/>
      <c r="H61" s="29">
        <v>6</v>
      </c>
      <c r="I61" s="30"/>
      <c r="J61" s="31"/>
      <c r="K61" s="30"/>
      <c r="L61" s="30"/>
      <c r="M61" s="32">
        <f t="shared" si="9"/>
        <v>0</v>
      </c>
      <c r="N61" s="20"/>
    </row>
    <row r="62" spans="1:14" ht="18.75" customHeight="1" x14ac:dyDescent="0.15">
      <c r="A62" s="21" t="s">
        <v>121</v>
      </c>
      <c r="B62" s="22"/>
      <c r="C62" s="25" t="s">
        <v>122</v>
      </c>
      <c r="D62" s="26" t="s">
        <v>25</v>
      </c>
      <c r="E62" s="27"/>
      <c r="F62" s="28">
        <v>13.5</v>
      </c>
      <c r="G62" s="27"/>
      <c r="H62" s="29">
        <v>6</v>
      </c>
      <c r="I62" s="30"/>
      <c r="J62" s="31"/>
      <c r="K62" s="30"/>
      <c r="L62" s="30"/>
      <c r="M62" s="32">
        <f t="shared" si="9"/>
        <v>0</v>
      </c>
      <c r="N62" s="20"/>
    </row>
    <row r="63" spans="1:14" ht="22.5" customHeight="1" x14ac:dyDescent="0.15">
      <c r="A63" s="21" t="s">
        <v>123</v>
      </c>
      <c r="B63" s="22"/>
      <c r="C63" s="24" t="s">
        <v>124</v>
      </c>
      <c r="D63" s="16"/>
      <c r="E63" s="17"/>
      <c r="F63" s="18"/>
      <c r="G63" s="17"/>
      <c r="H63" s="18"/>
      <c r="I63" s="17"/>
      <c r="J63" s="17"/>
      <c r="K63" s="17"/>
      <c r="L63" s="17"/>
      <c r="M63" s="19"/>
      <c r="N63" s="20"/>
    </row>
    <row r="64" spans="1:14" ht="18.75" customHeight="1" x14ac:dyDescent="0.15">
      <c r="A64" s="21" t="s">
        <v>125</v>
      </c>
      <c r="B64" s="22"/>
      <c r="C64" s="24" t="s">
        <v>126</v>
      </c>
      <c r="D64" s="16"/>
      <c r="E64" s="17"/>
      <c r="F64" s="18"/>
      <c r="G64" s="17"/>
      <c r="H64" s="18"/>
      <c r="I64" s="17"/>
      <c r="J64" s="17"/>
      <c r="K64" s="17"/>
      <c r="L64" s="17"/>
      <c r="M64" s="19"/>
      <c r="N64" s="20"/>
    </row>
    <row r="65" spans="1:14" ht="18.75" customHeight="1" x14ac:dyDescent="0.15">
      <c r="A65" s="21" t="s">
        <v>127</v>
      </c>
      <c r="B65" s="22"/>
      <c r="C65" s="25" t="s">
        <v>94</v>
      </c>
      <c r="D65" s="26" t="s">
        <v>25</v>
      </c>
      <c r="E65" s="27"/>
      <c r="F65" s="28">
        <v>119.76</v>
      </c>
      <c r="G65" s="27"/>
      <c r="H65" s="29">
        <v>6</v>
      </c>
      <c r="I65" s="30"/>
      <c r="J65" s="31"/>
      <c r="K65" s="30"/>
      <c r="L65" s="30"/>
      <c r="M65" s="32">
        <f>IF(ISNUMBER($K65),IF(ISNUMBER($G65),ROUND($K65*$G65,2),ROUND($K65*$F65,2)),IF(ISNUMBER($G65),ROUND($I65*$G65,2),ROUND($I65*$F65,2)))</f>
        <v>0</v>
      </c>
      <c r="N65" s="20"/>
    </row>
    <row r="66" spans="1:14" ht="18.75" customHeight="1" x14ac:dyDescent="0.15">
      <c r="A66" s="21" t="s">
        <v>128</v>
      </c>
      <c r="B66" s="22"/>
      <c r="C66" s="24" t="s">
        <v>129</v>
      </c>
      <c r="D66" s="16"/>
      <c r="E66" s="17"/>
      <c r="F66" s="18"/>
      <c r="G66" s="17"/>
      <c r="H66" s="18"/>
      <c r="I66" s="17"/>
      <c r="J66" s="17"/>
      <c r="K66" s="17"/>
      <c r="L66" s="17"/>
      <c r="M66" s="19"/>
      <c r="N66" s="20"/>
    </row>
    <row r="67" spans="1:14" ht="18.75" customHeight="1" x14ac:dyDescent="0.15">
      <c r="A67" s="21" t="s">
        <v>130</v>
      </c>
      <c r="B67" s="22"/>
      <c r="C67" s="25" t="s">
        <v>129</v>
      </c>
      <c r="D67" s="26" t="s">
        <v>25</v>
      </c>
      <c r="E67" s="27"/>
      <c r="F67" s="28">
        <v>119.76</v>
      </c>
      <c r="G67" s="27"/>
      <c r="H67" s="29">
        <v>6</v>
      </c>
      <c r="I67" s="30"/>
      <c r="J67" s="31"/>
      <c r="K67" s="30"/>
      <c r="L67" s="30"/>
      <c r="M67" s="32">
        <f>IF(ISNUMBER($K67),IF(ISNUMBER($G67),ROUND($K67*$G67,2),ROUND($K67*$F67,2)),IF(ISNUMBER($G67),ROUND($I67*$G67,2),ROUND($I67*$F67,2)))</f>
        <v>0</v>
      </c>
      <c r="N67" s="20"/>
    </row>
    <row r="68" spans="1:14" ht="22.5" customHeight="1" x14ac:dyDescent="0.15">
      <c r="A68" s="21" t="s">
        <v>131</v>
      </c>
      <c r="B68" s="22"/>
      <c r="C68" s="24" t="s">
        <v>132</v>
      </c>
      <c r="D68" s="16"/>
      <c r="E68" s="17"/>
      <c r="F68" s="18"/>
      <c r="G68" s="17"/>
      <c r="H68" s="18"/>
      <c r="I68" s="17"/>
      <c r="J68" s="17"/>
      <c r="K68" s="17"/>
      <c r="L68" s="17"/>
      <c r="M68" s="19"/>
      <c r="N68" s="20"/>
    </row>
    <row r="69" spans="1:14" ht="18.75" customHeight="1" x14ac:dyDescent="0.15">
      <c r="A69" s="21" t="s">
        <v>133</v>
      </c>
      <c r="B69" s="22"/>
      <c r="C69" s="24" t="s">
        <v>132</v>
      </c>
      <c r="D69" s="26" t="s">
        <v>25</v>
      </c>
      <c r="E69" s="27"/>
      <c r="F69" s="28">
        <v>46</v>
      </c>
      <c r="G69" s="27"/>
      <c r="H69" s="29">
        <v>6</v>
      </c>
      <c r="I69" s="30"/>
      <c r="J69" s="31"/>
      <c r="K69" s="30"/>
      <c r="L69" s="30"/>
      <c r="M69" s="32">
        <f t="shared" ref="M69:M71" si="10">IF(ISNUMBER($K69),IF(ISNUMBER($G69),ROUND($K69*$G69,2),ROUND($K69*$F69,2)),IF(ISNUMBER($G69),ROUND($I69*$G69,2),ROUND($I69*$F69,2)))</f>
        <v>0</v>
      </c>
      <c r="N69" s="20"/>
    </row>
    <row r="70" spans="1:14" ht="18.75" customHeight="1" x14ac:dyDescent="0.15">
      <c r="A70" s="21" t="s">
        <v>134</v>
      </c>
      <c r="B70" s="22"/>
      <c r="C70" s="24" t="s">
        <v>135</v>
      </c>
      <c r="D70" s="26" t="s">
        <v>25</v>
      </c>
      <c r="E70" s="27"/>
      <c r="F70" s="28">
        <v>46</v>
      </c>
      <c r="G70" s="27"/>
      <c r="H70" s="29">
        <v>6</v>
      </c>
      <c r="I70" s="30"/>
      <c r="J70" s="31"/>
      <c r="K70" s="30"/>
      <c r="L70" s="30"/>
      <c r="M70" s="32">
        <f t="shared" si="10"/>
        <v>0</v>
      </c>
      <c r="N70" s="20"/>
    </row>
    <row r="71" spans="1:14" ht="18.75" customHeight="1" x14ac:dyDescent="0.15">
      <c r="A71" s="21" t="s">
        <v>136</v>
      </c>
      <c r="B71" s="22"/>
      <c r="C71" s="24" t="s">
        <v>137</v>
      </c>
      <c r="D71" s="26" t="s">
        <v>41</v>
      </c>
      <c r="E71" s="27"/>
      <c r="F71" s="28">
        <v>9.6</v>
      </c>
      <c r="G71" s="27"/>
      <c r="H71" s="29">
        <v>6</v>
      </c>
      <c r="I71" s="30"/>
      <c r="J71" s="31"/>
      <c r="K71" s="30"/>
      <c r="L71" s="30"/>
      <c r="M71" s="32">
        <f t="shared" si="10"/>
        <v>0</v>
      </c>
      <c r="N71" s="20"/>
    </row>
    <row r="72" spans="1:14" ht="18.75" customHeight="1" x14ac:dyDescent="0.15">
      <c r="A72" s="21" t="s">
        <v>138</v>
      </c>
      <c r="B72" s="22"/>
      <c r="C72" s="24" t="s">
        <v>106</v>
      </c>
      <c r="D72" s="16"/>
      <c r="E72" s="17"/>
      <c r="F72" s="18"/>
      <c r="G72" s="17"/>
      <c r="H72" s="18"/>
      <c r="I72" s="17"/>
      <c r="J72" s="17"/>
      <c r="K72" s="17"/>
      <c r="L72" s="17"/>
      <c r="M72" s="19"/>
      <c r="N72" s="20"/>
    </row>
    <row r="73" spans="1:14" ht="18.75" customHeight="1" x14ac:dyDescent="0.15">
      <c r="A73" s="21" t="s">
        <v>139</v>
      </c>
      <c r="B73" s="22"/>
      <c r="C73" s="25" t="s">
        <v>88</v>
      </c>
      <c r="D73" s="26" t="s">
        <v>41</v>
      </c>
      <c r="E73" s="27"/>
      <c r="F73" s="28">
        <v>37</v>
      </c>
      <c r="G73" s="27"/>
      <c r="H73" s="29">
        <v>6</v>
      </c>
      <c r="I73" s="30"/>
      <c r="J73" s="31"/>
      <c r="K73" s="30"/>
      <c r="L73" s="30"/>
      <c r="M73" s="32">
        <f t="shared" ref="M73:M74" si="11">IF(ISNUMBER($K73),IF(ISNUMBER($G73),ROUND($K73*$G73,2),ROUND($K73*$F73,2)),IF(ISNUMBER($G73),ROUND($I73*$G73,2),ROUND($I73*$F73,2)))</f>
        <v>0</v>
      </c>
      <c r="N73" s="20"/>
    </row>
    <row r="74" spans="1:14" ht="18.75" customHeight="1" x14ac:dyDescent="0.15">
      <c r="A74" s="21" t="s">
        <v>140</v>
      </c>
      <c r="B74" s="22"/>
      <c r="C74" s="25" t="s">
        <v>141</v>
      </c>
      <c r="D74" s="26" t="s">
        <v>41</v>
      </c>
      <c r="E74" s="27"/>
      <c r="F74" s="28">
        <v>3.6</v>
      </c>
      <c r="G74" s="27"/>
      <c r="H74" s="29">
        <v>6</v>
      </c>
      <c r="I74" s="30"/>
      <c r="J74" s="31"/>
      <c r="K74" s="30"/>
      <c r="L74" s="30"/>
      <c r="M74" s="32">
        <f t="shared" si="11"/>
        <v>0</v>
      </c>
      <c r="N74" s="20"/>
    </row>
    <row r="75" spans="1:14" ht="22.5" customHeight="1" x14ac:dyDescent="0.15">
      <c r="A75" s="21" t="s">
        <v>142</v>
      </c>
      <c r="B75" s="22"/>
      <c r="C75" s="24" t="s">
        <v>143</v>
      </c>
      <c r="D75" s="16"/>
      <c r="E75" s="17"/>
      <c r="F75" s="18"/>
      <c r="G75" s="17"/>
      <c r="H75" s="18"/>
      <c r="I75" s="17"/>
      <c r="J75" s="17"/>
      <c r="K75" s="17"/>
      <c r="L75" s="17"/>
      <c r="M75" s="19"/>
      <c r="N75" s="20"/>
    </row>
    <row r="76" spans="1:14" ht="18.75" customHeight="1" x14ac:dyDescent="0.15">
      <c r="A76" s="21" t="s">
        <v>144</v>
      </c>
      <c r="B76" s="22"/>
      <c r="C76" s="24" t="s">
        <v>145</v>
      </c>
      <c r="D76" s="26" t="s">
        <v>41</v>
      </c>
      <c r="E76" s="27"/>
      <c r="F76" s="28">
        <v>3.6</v>
      </c>
      <c r="G76" s="27"/>
      <c r="H76" s="29">
        <v>6</v>
      </c>
      <c r="I76" s="30"/>
      <c r="J76" s="31"/>
      <c r="K76" s="30"/>
      <c r="L76" s="30"/>
      <c r="M76" s="32">
        <f t="shared" ref="M76:M79" si="12">IF(ISNUMBER($K76),IF(ISNUMBER($G76),ROUND($K76*$G76,2),ROUND($K76*$F76,2)),IF(ISNUMBER($G76),ROUND($I76*$G76,2),ROUND($I76*$F76,2)))</f>
        <v>0</v>
      </c>
      <c r="N76" s="20"/>
    </row>
    <row r="77" spans="1:14" ht="18.75" customHeight="1" x14ac:dyDescent="0.15">
      <c r="A77" s="21" t="s">
        <v>146</v>
      </c>
      <c r="B77" s="22"/>
      <c r="C77" s="24" t="s">
        <v>147</v>
      </c>
      <c r="D77" s="26" t="s">
        <v>41</v>
      </c>
      <c r="E77" s="27"/>
      <c r="F77" s="28">
        <v>79.599999999999994</v>
      </c>
      <c r="G77" s="27"/>
      <c r="H77" s="29">
        <v>6</v>
      </c>
      <c r="I77" s="30"/>
      <c r="J77" s="31"/>
      <c r="K77" s="30"/>
      <c r="L77" s="30"/>
      <c r="M77" s="32">
        <f t="shared" si="12"/>
        <v>0</v>
      </c>
      <c r="N77" s="20"/>
    </row>
    <row r="78" spans="1:14" ht="18.75" customHeight="1" x14ac:dyDescent="0.15">
      <c r="A78" s="21" t="s">
        <v>148</v>
      </c>
      <c r="B78" s="22"/>
      <c r="C78" s="24" t="s">
        <v>149</v>
      </c>
      <c r="D78" s="26" t="s">
        <v>28</v>
      </c>
      <c r="E78" s="31"/>
      <c r="F78" s="33">
        <v>1</v>
      </c>
      <c r="G78" s="31"/>
      <c r="H78" s="29">
        <v>6</v>
      </c>
      <c r="I78" s="30"/>
      <c r="J78" s="31"/>
      <c r="K78" s="30"/>
      <c r="L78" s="30"/>
      <c r="M78" s="32">
        <f t="shared" si="12"/>
        <v>0</v>
      </c>
      <c r="N78" s="20"/>
    </row>
    <row r="79" spans="1:14" ht="18.75" customHeight="1" x14ac:dyDescent="0.15">
      <c r="A79" s="21" t="s">
        <v>150</v>
      </c>
      <c r="B79" s="22"/>
      <c r="C79" s="24" t="s">
        <v>151</v>
      </c>
      <c r="D79" s="26" t="s">
        <v>41</v>
      </c>
      <c r="E79" s="27"/>
      <c r="F79" s="28">
        <v>14</v>
      </c>
      <c r="G79" s="27"/>
      <c r="H79" s="29">
        <v>6</v>
      </c>
      <c r="I79" s="30"/>
      <c r="J79" s="31"/>
      <c r="K79" s="30"/>
      <c r="L79" s="30"/>
      <c r="M79" s="32">
        <f t="shared" si="12"/>
        <v>0</v>
      </c>
      <c r="N79" s="20"/>
    </row>
    <row r="80" spans="1:14" ht="31.5" customHeight="1" x14ac:dyDescent="0.15">
      <c r="A80" s="51" t="s">
        <v>152</v>
      </c>
      <c r="B80" s="52"/>
      <c r="C80" s="52"/>
      <c r="D80" s="52"/>
      <c r="E80" s="52"/>
      <c r="F80" s="52"/>
      <c r="G80" s="52"/>
      <c r="H80" s="52"/>
      <c r="I80" s="52"/>
      <c r="M80" s="35">
        <f>SUM(M$38:M$39)+SUM(M$41:M$44)+SUM(M$46:M$47)+SUM(M$50:M$52)+SUM(M$54:M$56)+M$58+SUM(M$60:M$62)+M$65+M$67+SUM(M$69:M$71)+SUM(M$73:M$74)+SUM(M$76:M$79)</f>
        <v>0</v>
      </c>
      <c r="N80" s="36"/>
    </row>
    <row r="81" spans="1:14" ht="26.25" customHeight="1" x14ac:dyDescent="0.15">
      <c r="A81" s="21" t="s">
        <v>153</v>
      </c>
      <c r="B81" s="22"/>
      <c r="C81" s="23" t="s">
        <v>154</v>
      </c>
      <c r="D81" s="16"/>
      <c r="E81" s="17"/>
      <c r="F81" s="18"/>
      <c r="G81" s="17"/>
      <c r="H81" s="18"/>
      <c r="I81" s="17"/>
      <c r="J81" s="17"/>
      <c r="K81" s="17"/>
      <c r="L81" s="17"/>
      <c r="M81" s="19"/>
      <c r="N81" s="20"/>
    </row>
    <row r="82" spans="1:14" ht="22.5" customHeight="1" x14ac:dyDescent="0.15">
      <c r="A82" s="21" t="s">
        <v>155</v>
      </c>
      <c r="B82" s="22"/>
      <c r="C82" s="24" t="s">
        <v>156</v>
      </c>
      <c r="D82" s="16"/>
      <c r="E82" s="17"/>
      <c r="F82" s="18"/>
      <c r="G82" s="17"/>
      <c r="H82" s="18"/>
      <c r="I82" s="17"/>
      <c r="J82" s="17"/>
      <c r="K82" s="17"/>
      <c r="L82" s="17"/>
      <c r="M82" s="19"/>
      <c r="N82" s="20"/>
    </row>
    <row r="83" spans="1:14" ht="18.75" customHeight="1" x14ac:dyDescent="0.15">
      <c r="A83" s="21" t="s">
        <v>157</v>
      </c>
      <c r="B83" s="22"/>
      <c r="C83" s="24" t="s">
        <v>158</v>
      </c>
      <c r="D83" s="26" t="s">
        <v>120</v>
      </c>
      <c r="E83" s="40"/>
      <c r="F83" s="29">
        <v>8</v>
      </c>
      <c r="G83" s="40"/>
      <c r="H83" s="29">
        <v>6</v>
      </c>
      <c r="I83" s="30"/>
      <c r="J83" s="31"/>
      <c r="K83" s="30"/>
      <c r="L83" s="30"/>
      <c r="M83" s="32">
        <f t="shared" ref="M83:M88" si="13">IF(ISNUMBER($K83),IF(ISNUMBER($G83),ROUND($K83*$G83,2),ROUND($K83*$F83,2)),IF(ISNUMBER($G83),ROUND($I83*$G83,2),ROUND($I83*$F83,2)))</f>
        <v>0</v>
      </c>
      <c r="N83" s="20"/>
    </row>
    <row r="84" spans="1:14" ht="18.75" customHeight="1" x14ac:dyDescent="0.15">
      <c r="A84" s="21" t="s">
        <v>159</v>
      </c>
      <c r="B84" s="22"/>
      <c r="C84" s="24" t="s">
        <v>160</v>
      </c>
      <c r="D84" s="26" t="s">
        <v>120</v>
      </c>
      <c r="E84" s="40"/>
      <c r="F84" s="29">
        <v>8</v>
      </c>
      <c r="G84" s="40"/>
      <c r="H84" s="29">
        <v>6</v>
      </c>
      <c r="I84" s="30"/>
      <c r="J84" s="31"/>
      <c r="K84" s="30"/>
      <c r="L84" s="30"/>
      <c r="M84" s="32">
        <f t="shared" si="13"/>
        <v>0</v>
      </c>
      <c r="N84" s="20"/>
    </row>
    <row r="85" spans="1:14" ht="18.75" customHeight="1" x14ac:dyDescent="0.15">
      <c r="A85" s="21" t="s">
        <v>161</v>
      </c>
      <c r="B85" s="22"/>
      <c r="C85" s="25" t="s">
        <v>162</v>
      </c>
      <c r="D85" s="26" t="s">
        <v>120</v>
      </c>
      <c r="E85" s="40"/>
      <c r="F85" s="29">
        <v>3</v>
      </c>
      <c r="G85" s="40"/>
      <c r="H85" s="29">
        <v>6</v>
      </c>
      <c r="I85" s="30"/>
      <c r="J85" s="31"/>
      <c r="K85" s="30"/>
      <c r="L85" s="30"/>
      <c r="M85" s="32">
        <f t="shared" si="13"/>
        <v>0</v>
      </c>
      <c r="N85" s="20"/>
    </row>
    <row r="86" spans="1:14" ht="18.75" customHeight="1" x14ac:dyDescent="0.15">
      <c r="A86" s="21" t="s">
        <v>163</v>
      </c>
      <c r="B86" s="22"/>
      <c r="C86" s="24" t="s">
        <v>164</v>
      </c>
      <c r="D86" s="26" t="s">
        <v>120</v>
      </c>
      <c r="E86" s="40"/>
      <c r="F86" s="29">
        <v>2</v>
      </c>
      <c r="G86" s="40"/>
      <c r="H86" s="29">
        <v>6</v>
      </c>
      <c r="I86" s="30"/>
      <c r="J86" s="31"/>
      <c r="K86" s="30"/>
      <c r="L86" s="30"/>
      <c r="M86" s="32">
        <f t="shared" si="13"/>
        <v>0</v>
      </c>
      <c r="N86" s="20"/>
    </row>
    <row r="87" spans="1:14" ht="18.75" customHeight="1" x14ac:dyDescent="0.15">
      <c r="A87" s="21" t="s">
        <v>165</v>
      </c>
      <c r="B87" s="22"/>
      <c r="C87" s="24" t="s">
        <v>164</v>
      </c>
      <c r="D87" s="26" t="s">
        <v>120</v>
      </c>
      <c r="E87" s="40"/>
      <c r="F87" s="29">
        <v>2</v>
      </c>
      <c r="G87" s="40"/>
      <c r="H87" s="29">
        <v>6</v>
      </c>
      <c r="I87" s="30"/>
      <c r="J87" s="31"/>
      <c r="K87" s="30"/>
      <c r="L87" s="30"/>
      <c r="M87" s="32">
        <f t="shared" si="13"/>
        <v>0</v>
      </c>
      <c r="N87" s="20"/>
    </row>
    <row r="88" spans="1:14" ht="22.5" customHeight="1" x14ac:dyDescent="0.15">
      <c r="A88" s="21" t="s">
        <v>166</v>
      </c>
      <c r="B88" s="22"/>
      <c r="C88" s="24" t="s">
        <v>167</v>
      </c>
      <c r="D88" s="26" t="s">
        <v>25</v>
      </c>
      <c r="E88" s="27"/>
      <c r="F88" s="28">
        <v>20.5</v>
      </c>
      <c r="G88" s="27"/>
      <c r="H88" s="29">
        <v>6</v>
      </c>
      <c r="I88" s="30"/>
      <c r="J88" s="31"/>
      <c r="K88" s="30"/>
      <c r="L88" s="30"/>
      <c r="M88" s="32">
        <f t="shared" si="13"/>
        <v>0</v>
      </c>
      <c r="N88" s="20"/>
    </row>
    <row r="89" spans="1:14" ht="22.5" customHeight="1" x14ac:dyDescent="0.15">
      <c r="A89" s="21" t="s">
        <v>168</v>
      </c>
      <c r="B89" s="22"/>
      <c r="C89" s="24" t="s">
        <v>169</v>
      </c>
      <c r="D89" s="16"/>
      <c r="E89" s="17"/>
      <c r="F89" s="18"/>
      <c r="G89" s="17"/>
      <c r="H89" s="18"/>
      <c r="I89" s="17"/>
      <c r="J89" s="17"/>
      <c r="K89" s="17"/>
      <c r="L89" s="17"/>
      <c r="M89" s="19"/>
      <c r="N89" s="20"/>
    </row>
    <row r="90" spans="1:14" ht="18.75" customHeight="1" x14ac:dyDescent="0.15">
      <c r="A90" s="21" t="s">
        <v>170</v>
      </c>
      <c r="B90" s="22"/>
      <c r="C90" s="24" t="s">
        <v>171</v>
      </c>
      <c r="D90" s="16"/>
      <c r="E90" s="17"/>
      <c r="F90" s="18"/>
      <c r="G90" s="17"/>
      <c r="H90" s="18"/>
      <c r="I90" s="17"/>
      <c r="J90" s="17"/>
      <c r="K90" s="17"/>
      <c r="L90" s="17"/>
      <c r="M90" s="19"/>
      <c r="N90" s="20"/>
    </row>
    <row r="91" spans="1:14" ht="18.75" customHeight="1" x14ac:dyDescent="0.15">
      <c r="A91" s="21" t="s">
        <v>172</v>
      </c>
      <c r="B91" s="22"/>
      <c r="C91" s="25" t="s">
        <v>173</v>
      </c>
      <c r="D91" s="26" t="s">
        <v>120</v>
      </c>
      <c r="E91" s="40"/>
      <c r="F91" s="29">
        <v>5</v>
      </c>
      <c r="G91" s="40"/>
      <c r="H91" s="29">
        <v>6</v>
      </c>
      <c r="I91" s="30"/>
      <c r="J91" s="31"/>
      <c r="K91" s="30"/>
      <c r="L91" s="30"/>
      <c r="M91" s="32">
        <f t="shared" ref="M91:M94" si="14">IF(ISNUMBER($K91),IF(ISNUMBER($G91),ROUND($K91*$G91,2),ROUND($K91*$F91,2)),IF(ISNUMBER($G91),ROUND($I91*$G91,2),ROUND($I91*$F91,2)))</f>
        <v>0</v>
      </c>
      <c r="N91" s="20"/>
    </row>
    <row r="92" spans="1:14" ht="18.75" customHeight="1" x14ac:dyDescent="0.15">
      <c r="A92" s="21" t="s">
        <v>174</v>
      </c>
      <c r="B92" s="22"/>
      <c r="C92" s="24" t="s">
        <v>175</v>
      </c>
      <c r="D92" s="26" t="s">
        <v>41</v>
      </c>
      <c r="E92" s="27"/>
      <c r="F92" s="28">
        <v>208</v>
      </c>
      <c r="G92" s="27"/>
      <c r="H92" s="29">
        <v>6</v>
      </c>
      <c r="I92" s="30"/>
      <c r="J92" s="31"/>
      <c r="K92" s="30"/>
      <c r="L92" s="30"/>
      <c r="M92" s="32">
        <f t="shared" si="14"/>
        <v>0</v>
      </c>
      <c r="N92" s="20"/>
    </row>
    <row r="93" spans="1:14" ht="18.75" customHeight="1" x14ac:dyDescent="0.15">
      <c r="A93" s="21" t="s">
        <v>176</v>
      </c>
      <c r="B93" s="22"/>
      <c r="C93" s="24" t="s">
        <v>177</v>
      </c>
      <c r="D93" s="26" t="s">
        <v>41</v>
      </c>
      <c r="E93" s="27"/>
      <c r="F93" s="28">
        <v>16</v>
      </c>
      <c r="G93" s="27"/>
      <c r="H93" s="29">
        <v>6</v>
      </c>
      <c r="I93" s="30"/>
      <c r="J93" s="31"/>
      <c r="K93" s="30"/>
      <c r="L93" s="30"/>
      <c r="M93" s="32">
        <f t="shared" si="14"/>
        <v>0</v>
      </c>
      <c r="N93" s="20"/>
    </row>
    <row r="94" spans="1:14" ht="18.75" customHeight="1" x14ac:dyDescent="0.15">
      <c r="A94" s="21" t="s">
        <v>178</v>
      </c>
      <c r="B94" s="22"/>
      <c r="C94" s="24" t="s">
        <v>179</v>
      </c>
      <c r="D94" s="26" t="s">
        <v>28</v>
      </c>
      <c r="E94" s="31"/>
      <c r="F94" s="33">
        <v>1</v>
      </c>
      <c r="G94" s="31"/>
      <c r="H94" s="29">
        <v>6</v>
      </c>
      <c r="I94" s="30"/>
      <c r="J94" s="31"/>
      <c r="K94" s="30"/>
      <c r="L94" s="30"/>
      <c r="M94" s="32">
        <f t="shared" si="14"/>
        <v>0</v>
      </c>
      <c r="N94" s="20"/>
    </row>
    <row r="95" spans="1:14" ht="31.5" customHeight="1" x14ac:dyDescent="0.15">
      <c r="A95" s="51" t="s">
        <v>180</v>
      </c>
      <c r="B95" s="52"/>
      <c r="C95" s="52"/>
      <c r="D95" s="52"/>
      <c r="E95" s="52"/>
      <c r="F95" s="52"/>
      <c r="G95" s="52"/>
      <c r="H95" s="52"/>
      <c r="I95" s="52"/>
      <c r="M95" s="35">
        <f>SUM(M$83:M$88)+SUM(M$91:M$94)</f>
        <v>0</v>
      </c>
      <c r="N95" s="36"/>
    </row>
    <row r="96" spans="1:14" ht="26.25" customHeight="1" x14ac:dyDescent="0.15">
      <c r="A96" s="21" t="s">
        <v>181</v>
      </c>
      <c r="B96" s="22"/>
      <c r="C96" s="23" t="s">
        <v>182</v>
      </c>
      <c r="D96" s="16"/>
      <c r="E96" s="17"/>
      <c r="F96" s="18"/>
      <c r="G96" s="17"/>
      <c r="H96" s="18"/>
      <c r="I96" s="17"/>
      <c r="J96" s="17"/>
      <c r="K96" s="17"/>
      <c r="L96" s="17"/>
      <c r="M96" s="19"/>
      <c r="N96" s="20"/>
    </row>
    <row r="97" spans="1:14" ht="22.5" customHeight="1" x14ac:dyDescent="0.15">
      <c r="A97" s="21" t="s">
        <v>183</v>
      </c>
      <c r="B97" s="22"/>
      <c r="C97" s="24" t="s">
        <v>184</v>
      </c>
      <c r="D97" s="26" t="s">
        <v>25</v>
      </c>
      <c r="E97" s="27"/>
      <c r="F97" s="28">
        <v>1720.19</v>
      </c>
      <c r="G97" s="27"/>
      <c r="H97" s="29">
        <v>6</v>
      </c>
      <c r="I97" s="30"/>
      <c r="J97" s="31"/>
      <c r="K97" s="30"/>
      <c r="L97" s="30"/>
      <c r="M97" s="32">
        <f t="shared" ref="M97:M100" si="15">IF(ISNUMBER($K97),IF(ISNUMBER($G97),ROUND($K97*$G97,2),ROUND($K97*$F97,2)),IF(ISNUMBER($G97),ROUND($I97*$G97,2),ROUND($I97*$F97,2)))</f>
        <v>0</v>
      </c>
      <c r="N97" s="20"/>
    </row>
    <row r="98" spans="1:14" ht="22.5" customHeight="1" x14ac:dyDescent="0.15">
      <c r="A98" s="21" t="s">
        <v>185</v>
      </c>
      <c r="B98" s="22"/>
      <c r="C98" s="24" t="s">
        <v>186</v>
      </c>
      <c r="D98" s="26"/>
      <c r="E98" s="37"/>
      <c r="F98" s="38">
        <v>0</v>
      </c>
      <c r="G98" s="37"/>
      <c r="H98" s="29">
        <v>6</v>
      </c>
      <c r="I98" s="30"/>
      <c r="J98" s="31"/>
      <c r="K98" s="30"/>
      <c r="L98" s="30"/>
      <c r="M98" s="32">
        <f t="shared" si="15"/>
        <v>0</v>
      </c>
      <c r="N98" s="20"/>
    </row>
    <row r="99" spans="1:14" ht="18.75" customHeight="1" x14ac:dyDescent="0.15">
      <c r="A99" s="21" t="s">
        <v>187</v>
      </c>
      <c r="B99" s="22"/>
      <c r="C99" s="24" t="s">
        <v>188</v>
      </c>
      <c r="D99" s="26" t="s">
        <v>25</v>
      </c>
      <c r="E99" s="27"/>
      <c r="F99" s="28">
        <v>17</v>
      </c>
      <c r="G99" s="27"/>
      <c r="H99" s="29">
        <v>6</v>
      </c>
      <c r="I99" s="30"/>
      <c r="J99" s="31"/>
      <c r="K99" s="30"/>
      <c r="L99" s="30"/>
      <c r="M99" s="32">
        <f t="shared" si="15"/>
        <v>0</v>
      </c>
      <c r="N99" s="20"/>
    </row>
    <row r="100" spans="1:14" ht="18.75" customHeight="1" x14ac:dyDescent="0.15">
      <c r="A100" s="21" t="s">
        <v>189</v>
      </c>
      <c r="B100" s="22"/>
      <c r="C100" s="24" t="s">
        <v>190</v>
      </c>
      <c r="D100" s="26" t="s">
        <v>41</v>
      </c>
      <c r="E100" s="27"/>
      <c r="F100" s="28">
        <v>45.2</v>
      </c>
      <c r="G100" s="27"/>
      <c r="H100" s="29">
        <v>6</v>
      </c>
      <c r="I100" s="30"/>
      <c r="J100" s="31"/>
      <c r="K100" s="30"/>
      <c r="L100" s="30"/>
      <c r="M100" s="32">
        <f t="shared" si="15"/>
        <v>0</v>
      </c>
      <c r="N100" s="20"/>
    </row>
    <row r="101" spans="1:14" ht="22.5" customHeight="1" x14ac:dyDescent="0.15">
      <c r="A101" s="21" t="s">
        <v>191</v>
      </c>
      <c r="B101" s="22"/>
      <c r="C101" s="24" t="s">
        <v>192</v>
      </c>
      <c r="D101" s="16"/>
      <c r="E101" s="17"/>
      <c r="F101" s="18"/>
      <c r="G101" s="17"/>
      <c r="H101" s="18"/>
      <c r="I101" s="17"/>
      <c r="J101" s="17"/>
      <c r="K101" s="17"/>
      <c r="L101" s="17"/>
      <c r="M101" s="19"/>
      <c r="N101" s="20"/>
    </row>
    <row r="102" spans="1:14" ht="18.75" customHeight="1" x14ac:dyDescent="0.15">
      <c r="A102" s="21" t="s">
        <v>193</v>
      </c>
      <c r="B102" s="22"/>
      <c r="C102" s="24" t="s">
        <v>194</v>
      </c>
      <c r="D102" s="26" t="s">
        <v>28</v>
      </c>
      <c r="E102" s="31"/>
      <c r="F102" s="33">
        <v>1</v>
      </c>
      <c r="G102" s="31"/>
      <c r="H102" s="29">
        <v>6</v>
      </c>
      <c r="I102" s="30"/>
      <c r="J102" s="31"/>
      <c r="K102" s="30"/>
      <c r="L102" s="30"/>
      <c r="M102" s="32">
        <f t="shared" ref="M102:M103" si="16">IF(ISNUMBER($K102),IF(ISNUMBER($G102),ROUND($K102*$G102,2),ROUND($K102*$F102,2)),IF(ISNUMBER($G102),ROUND($I102*$G102,2),ROUND($I102*$F102,2)))</f>
        <v>0</v>
      </c>
      <c r="N102" s="20"/>
    </row>
    <row r="103" spans="1:14" ht="18.75" customHeight="1" x14ac:dyDescent="0.15">
      <c r="A103" s="21" t="s">
        <v>195</v>
      </c>
      <c r="B103" s="22"/>
      <c r="C103" s="24" t="s">
        <v>196</v>
      </c>
      <c r="D103" s="26" t="s">
        <v>41</v>
      </c>
      <c r="E103" s="27"/>
      <c r="F103" s="28">
        <v>150</v>
      </c>
      <c r="G103" s="27"/>
      <c r="H103" s="29">
        <v>6</v>
      </c>
      <c r="I103" s="30"/>
      <c r="J103" s="31"/>
      <c r="K103" s="30"/>
      <c r="L103" s="30"/>
      <c r="M103" s="32">
        <f t="shared" si="16"/>
        <v>0</v>
      </c>
      <c r="N103" s="20"/>
    </row>
    <row r="104" spans="1:14" ht="31.5" customHeight="1" x14ac:dyDescent="0.15">
      <c r="A104" s="51" t="s">
        <v>197</v>
      </c>
      <c r="B104" s="52"/>
      <c r="C104" s="52"/>
      <c r="D104" s="52"/>
      <c r="E104" s="52"/>
      <c r="F104" s="52"/>
      <c r="G104" s="52"/>
      <c r="H104" s="52"/>
      <c r="I104" s="52"/>
      <c r="M104" s="35">
        <f>SUM(M$97:M$100)+SUM(M$102:M$103)</f>
        <v>0</v>
      </c>
      <c r="N104" s="36"/>
    </row>
    <row r="105" spans="1:14" ht="26.25" customHeight="1" x14ac:dyDescent="0.15">
      <c r="A105" s="21" t="s">
        <v>198</v>
      </c>
      <c r="B105" s="22"/>
      <c r="C105" s="23" t="s">
        <v>199</v>
      </c>
      <c r="D105" s="16"/>
      <c r="E105" s="17"/>
      <c r="F105" s="18"/>
      <c r="G105" s="17"/>
      <c r="H105" s="18"/>
      <c r="I105" s="17"/>
      <c r="J105" s="17"/>
      <c r="K105" s="17"/>
      <c r="L105" s="17"/>
      <c r="M105" s="19"/>
      <c r="N105" s="20"/>
    </row>
    <row r="106" spans="1:14" ht="22.5" customHeight="1" x14ac:dyDescent="0.15">
      <c r="A106" s="21" t="s">
        <v>200</v>
      </c>
      <c r="B106" s="22"/>
      <c r="C106" s="24" t="s">
        <v>201</v>
      </c>
      <c r="D106" s="26" t="s">
        <v>28</v>
      </c>
      <c r="E106" s="31"/>
      <c r="F106" s="33">
        <v>1</v>
      </c>
      <c r="G106" s="31"/>
      <c r="H106" s="29">
        <v>6</v>
      </c>
      <c r="I106" s="30"/>
      <c r="J106" s="31"/>
      <c r="K106" s="30"/>
      <c r="L106" s="30"/>
      <c r="M106" s="32">
        <f t="shared" ref="M106:M107" si="17">IF(ISNUMBER($K106),IF(ISNUMBER($G106),ROUND($K106*$G106,2),ROUND($K106*$F106,2)),IF(ISNUMBER($G106),ROUND($I106*$G106,2),ROUND($I106*$F106,2)))</f>
        <v>0</v>
      </c>
      <c r="N106" s="20"/>
    </row>
    <row r="107" spans="1:14" ht="22.5" customHeight="1" x14ac:dyDescent="0.15">
      <c r="A107" s="21" t="s">
        <v>202</v>
      </c>
      <c r="B107" s="22"/>
      <c r="C107" s="24" t="s">
        <v>203</v>
      </c>
      <c r="D107" s="26" t="s">
        <v>28</v>
      </c>
      <c r="E107" s="31"/>
      <c r="F107" s="33">
        <v>1</v>
      </c>
      <c r="G107" s="31"/>
      <c r="H107" s="29">
        <v>6</v>
      </c>
      <c r="I107" s="30"/>
      <c r="J107" s="31"/>
      <c r="K107" s="30"/>
      <c r="L107" s="30"/>
      <c r="M107" s="32">
        <f t="shared" si="17"/>
        <v>0</v>
      </c>
      <c r="N107" s="20"/>
    </row>
    <row r="108" spans="1:14" ht="18.75" customHeight="1" x14ac:dyDescent="0.15">
      <c r="A108" s="21" t="s">
        <v>204</v>
      </c>
      <c r="B108" s="22"/>
      <c r="C108" s="24" t="s">
        <v>205</v>
      </c>
      <c r="D108" s="16"/>
      <c r="E108" s="17"/>
      <c r="F108" s="18"/>
      <c r="G108" s="17"/>
      <c r="H108" s="18"/>
      <c r="I108" s="17"/>
      <c r="J108" s="17"/>
      <c r="K108" s="17"/>
      <c r="L108" s="17"/>
      <c r="M108" s="19"/>
      <c r="N108" s="20"/>
    </row>
    <row r="109" spans="1:14" ht="18.75" customHeight="1" x14ac:dyDescent="0.15">
      <c r="A109" s="21" t="s">
        <v>206</v>
      </c>
      <c r="B109" s="22"/>
      <c r="C109" s="24" t="s">
        <v>207</v>
      </c>
      <c r="D109" s="16"/>
      <c r="E109" s="17"/>
      <c r="F109" s="18"/>
      <c r="G109" s="17"/>
      <c r="H109" s="18"/>
      <c r="I109" s="17"/>
      <c r="J109" s="17"/>
      <c r="K109" s="17"/>
      <c r="L109" s="17"/>
      <c r="M109" s="19"/>
      <c r="N109" s="20"/>
    </row>
    <row r="110" spans="1:14" ht="31.5" customHeight="1" x14ac:dyDescent="0.15">
      <c r="A110" s="51" t="s">
        <v>208</v>
      </c>
      <c r="B110" s="52"/>
      <c r="C110" s="52"/>
      <c r="D110" s="52"/>
      <c r="E110" s="52"/>
      <c r="F110" s="52"/>
      <c r="G110" s="52"/>
      <c r="H110" s="52"/>
      <c r="I110" s="52"/>
      <c r="M110" s="35"/>
      <c r="N110" s="36"/>
    </row>
    <row r="111" spans="1:14" ht="15" customHeight="1" thickBot="1" x14ac:dyDescent="0.2">
      <c r="A111" s="53" t="s">
        <v>213</v>
      </c>
      <c r="B111" s="54"/>
      <c r="C111" s="54"/>
      <c r="D111" s="54"/>
      <c r="E111" s="54"/>
      <c r="F111" s="54"/>
      <c r="G111" s="54"/>
      <c r="H111" s="54"/>
      <c r="I111" s="54"/>
      <c r="M111" s="41"/>
      <c r="N111" s="42"/>
    </row>
    <row r="112" spans="1:14" ht="15" customHeight="1" thickBot="1" x14ac:dyDescent="0.2">
      <c r="A112" s="53" t="s">
        <v>212</v>
      </c>
      <c r="B112" s="54"/>
      <c r="C112" s="54"/>
      <c r="D112" s="54"/>
      <c r="E112" s="54"/>
      <c r="F112" s="54"/>
      <c r="G112" s="54"/>
      <c r="H112" s="54"/>
      <c r="I112" s="54"/>
      <c r="M112" s="41"/>
    </row>
    <row r="113" spans="1:13" ht="15" customHeight="1" x14ac:dyDescent="0.15">
      <c r="A113" s="45" t="s">
        <v>210</v>
      </c>
      <c r="B113" s="46"/>
      <c r="C113" s="46"/>
      <c r="D113" s="46"/>
      <c r="E113" s="46"/>
      <c r="F113" s="46"/>
      <c r="G113" s="46"/>
      <c r="H113" s="46"/>
      <c r="I113" s="46"/>
      <c r="M113" s="41"/>
    </row>
    <row r="114" spans="1:13" ht="15" customHeight="1" x14ac:dyDescent="0.15">
      <c r="A114" s="47" t="s">
        <v>209</v>
      </c>
      <c r="B114" s="48"/>
      <c r="C114" s="48"/>
      <c r="D114" s="48"/>
      <c r="E114" s="48"/>
      <c r="F114" s="48"/>
      <c r="G114" s="48"/>
      <c r="H114" s="48"/>
      <c r="I114" s="48"/>
      <c r="M114" s="43"/>
    </row>
    <row r="115" spans="1:13" ht="15" customHeight="1" thickBot="1" x14ac:dyDescent="0.2">
      <c r="A115" s="49" t="s">
        <v>211</v>
      </c>
      <c r="B115" s="50"/>
      <c r="C115" s="50"/>
      <c r="D115" s="50"/>
      <c r="E115" s="50"/>
      <c r="F115" s="50"/>
      <c r="G115" s="50"/>
      <c r="H115" s="50"/>
      <c r="I115" s="50"/>
      <c r="M115" s="44"/>
    </row>
  </sheetData>
  <mergeCells count="13">
    <mergeCell ref="A1:M2"/>
    <mergeCell ref="A3:M4"/>
    <mergeCell ref="A5:M5"/>
    <mergeCell ref="A34:I34"/>
    <mergeCell ref="A80:I80"/>
    <mergeCell ref="A113:I113"/>
    <mergeCell ref="A114:I114"/>
    <mergeCell ref="A115:I115"/>
    <mergeCell ref="A95:I95"/>
    <mergeCell ref="A104:I104"/>
    <mergeCell ref="A110:I110"/>
    <mergeCell ref="A111:I111"/>
    <mergeCell ref="A112:I112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N106 A108:N109 A107:H107 J107:N107 B111:L111 A110:L110 N110 N11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03 Travaux intérieurs</vt:lpstr>
      <vt:lpstr>'LOT 03 Travaux intérieurs'!Impression_des_titres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DOLIDON Julien</cp:lastModifiedBy>
  <dcterms:modified xsi:type="dcterms:W3CDTF">2025-03-05T16:02:28Z</dcterms:modified>
</cp:coreProperties>
</file>