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X:\#-Partage\DCT-DAJ\Carabacel\B18-Salle-Europe\03-Marchés\B18-Travaux\04-DCE\22 - DPGF\"/>
    </mc:Choice>
  </mc:AlternateContent>
  <xr:revisionPtr revIDLastSave="0" documentId="13_ncr:1_{13F6E846-7D5C-4A0C-839D-D0E9CD068C5D}" xr6:coauthVersionLast="47" xr6:coauthVersionMax="47" xr10:uidLastSave="{00000000-0000-0000-0000-000000000000}"/>
  <bookViews>
    <workbookView xWindow="-120" yWindow="-120" windowWidth="29040" windowHeight="15720" tabRatio="500" xr2:uid="{00000000-000D-0000-FFFF-FFFF00000000}"/>
  </bookViews>
  <sheets>
    <sheet name="LOT 05 Chauffage - Ventilat" sheetId="1" r:id="rId1"/>
  </sheets>
  <definedNames>
    <definedName name="_xlnm.Print_Titles" localSheetId="0">'LOT 05 Chauffage - Ventilat'!$1:$6</definedName>
  </definedNames>
  <calcPr calcId="191029" refMode="R1C1"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81" i="1" l="1"/>
  <c r="M180" i="1"/>
  <c r="M179" i="1"/>
  <c r="M178" i="1"/>
  <c r="M177" i="1"/>
  <c r="M176" i="1"/>
  <c r="M175" i="1"/>
  <c r="M174" i="1"/>
  <c r="M173" i="1"/>
  <c r="M170" i="1"/>
  <c r="M171" i="1"/>
  <c r="M167" i="1"/>
  <c r="M168" i="1"/>
  <c r="M164" i="1"/>
  <c r="M163" i="1"/>
  <c r="M162" i="1"/>
  <c r="M161" i="1"/>
  <c r="M160" i="1"/>
  <c r="M157" i="1"/>
  <c r="M155" i="1"/>
  <c r="M154" i="1"/>
  <c r="M152" i="1"/>
  <c r="M151" i="1"/>
  <c r="M149" i="1"/>
  <c r="M148" i="1"/>
  <c r="M147" i="1"/>
  <c r="M145" i="1"/>
  <c r="M144" i="1"/>
  <c r="M139" i="1"/>
  <c r="M138" i="1"/>
  <c r="M137" i="1"/>
  <c r="M136" i="1"/>
  <c r="M134" i="1"/>
  <c r="M133" i="1"/>
  <c r="M132" i="1"/>
  <c r="M131" i="1"/>
  <c r="M130" i="1"/>
  <c r="M129" i="1"/>
  <c r="M128" i="1"/>
  <c r="M126" i="1"/>
  <c r="M124" i="1"/>
  <c r="M123" i="1"/>
  <c r="M122" i="1"/>
  <c r="M121" i="1"/>
  <c r="M119" i="1"/>
  <c r="M118" i="1"/>
  <c r="M117" i="1"/>
  <c r="M115" i="1"/>
  <c r="M114" i="1"/>
  <c r="M113" i="1"/>
  <c r="M109" i="1"/>
  <c r="M107" i="1"/>
  <c r="M105" i="1"/>
  <c r="M103" i="1"/>
  <c r="M102" i="1"/>
  <c r="M97" i="1"/>
  <c r="M96" i="1"/>
  <c r="M95" i="1"/>
  <c r="M92" i="1"/>
  <c r="M93" i="1"/>
  <c r="M89" i="1"/>
  <c r="M87" i="1"/>
  <c r="M86" i="1"/>
  <c r="M85" i="1"/>
  <c r="M84" i="1"/>
  <c r="M83" i="1"/>
  <c r="M82" i="1"/>
  <c r="M81" i="1"/>
  <c r="M79" i="1"/>
  <c r="M90" i="1"/>
  <c r="M75" i="1"/>
  <c r="M77" i="1" s="1"/>
  <c r="M70" i="1"/>
  <c r="M69" i="1"/>
  <c r="M68" i="1"/>
  <c r="M66" i="1"/>
  <c r="M65" i="1"/>
  <c r="M64" i="1"/>
  <c r="M63" i="1"/>
  <c r="M59" i="1"/>
  <c r="M58" i="1"/>
  <c r="M55" i="1"/>
  <c r="M56" i="1"/>
  <c r="M51" i="1"/>
  <c r="M52" i="1" s="1"/>
  <c r="M48" i="1"/>
  <c r="M49" i="1"/>
  <c r="M45" i="1"/>
  <c r="M46" i="1"/>
  <c r="M23" i="1"/>
  <c r="M21" i="1"/>
  <c r="M8" i="1"/>
  <c r="M60" i="1" l="1"/>
  <c r="M98" i="1"/>
  <c r="M140" i="1"/>
  <c r="M158" i="1"/>
  <c r="M165" i="1"/>
  <c r="M182" i="1"/>
  <c r="M71" i="1"/>
  <c r="M110" i="1"/>
  <c r="M24" i="1"/>
</calcChain>
</file>

<file path=xl/sharedStrings.xml><?xml version="1.0" encoding="utf-8"?>
<sst xmlns="http://schemas.openxmlformats.org/spreadsheetml/2006/main" count="436" uniqueCount="353">
  <si>
    <t xml:space="preserve">Décomposition du Prix Global et Forfaitaire - </t>
  </si>
  <si>
    <t>REHABLITATION BATIMENT 18 CCI</t>
  </si>
  <si>
    <t>LOT n°05. Chauffage - Ventilation - Plomberie</t>
  </si>
  <si>
    <t>N°</t>
  </si>
  <si>
    <t>Ref.</t>
  </si>
  <si>
    <t>Désignation</t>
  </si>
  <si>
    <t>U</t>
  </si>
  <si>
    <t>Qté</t>
  </si>
  <si>
    <t>Qté ent.</t>
  </si>
  <si>
    <t>TVA</t>
  </si>
  <si>
    <t>Prix Unitaire</t>
  </si>
  <si>
    <t>Montant HT</t>
  </si>
  <si>
    <t>Ref. Env.</t>
  </si>
  <si>
    <t>05</t>
  </si>
  <si>
    <t>Chauffage - Ventilation - Plomberie</t>
  </si>
  <si>
    <t>ens.</t>
  </si>
  <si>
    <t>05.1</t>
  </si>
  <si>
    <t>GENERALITES</t>
  </si>
  <si>
    <t>05.1.1</t>
  </si>
  <si>
    <t>NATURE DES TRAVAUX</t>
  </si>
  <si>
    <t>05.1.2</t>
  </si>
  <si>
    <t>ETENDU DES PRESTATIONS</t>
  </si>
  <si>
    <t>05.1.3</t>
  </si>
  <si>
    <t>RAPPEL DES TEXTES REGLEMENTAIRES</t>
  </si>
  <si>
    <t>05.1.4</t>
  </si>
  <si>
    <t>REMISE DES PROPOSITIONS ET CONSISTANCE DES PRIX</t>
  </si>
  <si>
    <t>05.1.5</t>
  </si>
  <si>
    <t>LIAISON AVEC LES AUTRES CORPS D’ETAT</t>
  </si>
  <si>
    <t>05.1.6</t>
  </si>
  <si>
    <t>PROTECTION DES OUVRAGES</t>
  </si>
  <si>
    <t>05.1.7</t>
  </si>
  <si>
    <t>EMPLOI D’APPAREILS BREVETES</t>
  </si>
  <si>
    <t>05.1.8</t>
  </si>
  <si>
    <t>ESSAIS</t>
  </si>
  <si>
    <t>05.1.9</t>
  </si>
  <si>
    <t>RENSEIGNEMENTS ET DOCUMENTS A FOURNIR</t>
  </si>
  <si>
    <t>05.1.9.1</t>
  </si>
  <si>
    <t>AVANT L’EXECUTION DES OUVRAGES</t>
  </si>
  <si>
    <t>05.1.9.2</t>
  </si>
  <si>
    <t>PENDANT L’EXECUTION DES OUVRAGES</t>
  </si>
  <si>
    <t>05.1.9.2.1</t>
  </si>
  <si>
    <t>Plans et études d'exécution</t>
  </si>
  <si>
    <t>05.1.9.3</t>
  </si>
  <si>
    <t>AVANT LA RECEPTION DES OUVRAGES</t>
  </si>
  <si>
    <t>05.1.9.3.1</t>
  </si>
  <si>
    <t>Dossier d'Ouvrages Exécutés</t>
  </si>
  <si>
    <t>Sous-Total HT de RENSEIGNEMENTS ET DOCUMENTS A FOURNIR</t>
  </si>
  <si>
    <t>05.1.10</t>
  </si>
  <si>
    <t>RECEPTION</t>
  </si>
  <si>
    <t>05.1.11</t>
  </si>
  <si>
    <t>GARANTIE</t>
  </si>
  <si>
    <t>05.1.12</t>
  </si>
  <si>
    <t>NETTOYAGE</t>
  </si>
  <si>
    <t>05.1.13</t>
  </si>
  <si>
    <t>CONFORMITE AUX PLANS</t>
  </si>
  <si>
    <t>05.1.14</t>
  </si>
  <si>
    <t>LISTE DES PLANS</t>
  </si>
  <si>
    <t>05.1.15</t>
  </si>
  <si>
    <t>MISSION DU BET</t>
  </si>
  <si>
    <t>05.1.16</t>
  </si>
  <si>
    <t>TRAVAUX NON COMPRIS</t>
  </si>
  <si>
    <t>05.1.17</t>
  </si>
  <si>
    <t>PRINCIPES GENERAUX DES INSTALLATIONS</t>
  </si>
  <si>
    <t>05.1.18</t>
  </si>
  <si>
    <t>OBLIGATION DE L’ENTREPRISE</t>
  </si>
  <si>
    <t>05.1.18.1</t>
  </si>
  <si>
    <t>CONNAISSANCES DES LIEUX</t>
  </si>
  <si>
    <t>05.1.18.2</t>
  </si>
  <si>
    <t>RESPONSABILITES</t>
  </si>
  <si>
    <t>05.1.18.3</t>
  </si>
  <si>
    <t>SECURITE</t>
  </si>
  <si>
    <t>05.1.18.4</t>
  </si>
  <si>
    <t>RAPPEL</t>
  </si>
  <si>
    <t>05.1.18.5</t>
  </si>
  <si>
    <t>NUISANCES</t>
  </si>
  <si>
    <t>05.1.19</t>
  </si>
  <si>
    <t>05.1.20</t>
  </si>
  <si>
    <t>GESTION DES DECHETS</t>
  </si>
  <si>
    <t>05.1.21</t>
  </si>
  <si>
    <t>ENTRETIEN ET MAINTENANCE</t>
  </si>
  <si>
    <t>05.1.22</t>
  </si>
  <si>
    <t>PARTIE QUANTITATIVE</t>
  </si>
  <si>
    <t>05.2</t>
  </si>
  <si>
    <t>DESCRIPTION DES INSTALLATIONS</t>
  </si>
  <si>
    <t>05.2.1</t>
  </si>
  <si>
    <t>TRAVAUX DE REPERAGE</t>
  </si>
  <si>
    <t>05.2.1.1</t>
  </si>
  <si>
    <t>Travaux et prestation de repérage exhaustif des réseaux existants suivant CCTP comprenant : - Les réseaux existants qui devront être déposés - Les réseaux existants utilisés qui devront être conservés - Les réseaux existants utilisés qui devront être dévo</t>
  </si>
  <si>
    <t>Sous-Total HT de TRAVAUX DE REPERAGE</t>
  </si>
  <si>
    <t>05.2.2</t>
  </si>
  <si>
    <t>TRAVAUX DE DEPOSE</t>
  </si>
  <si>
    <t>05.2.2.1</t>
  </si>
  <si>
    <t>Travaux de dépose des réseaux existants suivant CCTP comprenant : - Tous les réseaux EU/EV/EP, EF/ECS, Ventilation, Traitement d’air, Eau chaude, Eau Glacée, Climatisation non réutilisés dans la zone emprise travaux et notamment au RdC Bas - Tous les rése</t>
  </si>
  <si>
    <t>Sous-Total HT de TRAVAUX DE DEPOSE</t>
  </si>
  <si>
    <t>05.2.3</t>
  </si>
  <si>
    <t>TRAVAUX DE DEVOIEMENT</t>
  </si>
  <si>
    <t>05.2.3.1</t>
  </si>
  <si>
    <t>Travaux de dévoiement des réseaux existants suivant CCTP comprenant : - Tous les réseaux EU/EV/EP, EF/ECS, Ventilation, Traitement d’air, Eau chaude, Eau Glacée, Climatisation qui doivent être conservés et qui sont situés dans l’emprise de la zone travaux</t>
  </si>
  <si>
    <t>Sous-Total HT de TRAVAUX DE DEVOIEMENT</t>
  </si>
  <si>
    <t>05.2.4</t>
  </si>
  <si>
    <t>ORIGINE DES INSTALLATIONS</t>
  </si>
  <si>
    <t>05.2.4.1</t>
  </si>
  <si>
    <t>Prestations dues par le présent lot</t>
  </si>
  <si>
    <t>05.2.4.1.1</t>
  </si>
  <si>
    <t>Fourniture, pose et raccordement sur adduction diamètre 32mm en attente dans le bâtiment d'une tête de branchement AEP comprenant : • 1 vanne d'arrêt ¼ tour générale, • 1 Disconnecteur type BA, • Un filtre de protection fabrication suivant la norme ISO :</t>
  </si>
  <si>
    <t>Sous-Total HT de ORIGINE DES INSTALLATIONS</t>
  </si>
  <si>
    <t>05.2.5</t>
  </si>
  <si>
    <t>PRODUCTION D’EAU CHAUDE SANITAIRE</t>
  </si>
  <si>
    <t>05.2.5.1</t>
  </si>
  <si>
    <t>Fourniture, pose et raccordement d'un chauffe-eau électrique 100L  : - NF, catégorie B, classe 2 - Résistance Stéatite - 100 litres, 1200 W, Monophasé, - consommation d'entretien 1,33 kWh/24, - temps de chauffe 5h45 pour un appareil réglé à 65°C, - diamèt</t>
  </si>
  <si>
    <t>05.2.5.2</t>
  </si>
  <si>
    <t>Clarinette de distribution ECS suivant plans et CCTP</t>
  </si>
  <si>
    <t>Sous-Total HT de PRODUCTION D’EAU CHAUDE SANITAIRE</t>
  </si>
  <si>
    <t>05.2.6</t>
  </si>
  <si>
    <t>CANALISATIONS EAU FROIDE &amp; EAU CHAUDE SANITAIRE</t>
  </si>
  <si>
    <t>05.2.6.1</t>
  </si>
  <si>
    <t>Réseau Eau froide</t>
  </si>
  <si>
    <t>05.2.6.1.1</t>
  </si>
  <si>
    <t>Fourniture, pose et raccordement des réseaux EF en tube Multicouche de diamètres adaptés suivant CCTP et Plans</t>
  </si>
  <si>
    <t>05.2.6.1.2</t>
  </si>
  <si>
    <t>Fourniture, pose et raccordement de collecteur de distribution EF secondaires suivant plans</t>
  </si>
  <si>
    <t>05.2.6.1.3</t>
  </si>
  <si>
    <t>Fourniture, pose et raccordement d'organes d'isolement et de sécurité sur réseau EF suivant CCTP</t>
  </si>
  <si>
    <t>05.2.6.1.4</t>
  </si>
  <si>
    <t>Désinfection des réseaux avant mise en service suivant CCTP</t>
  </si>
  <si>
    <t>05.2.6.2</t>
  </si>
  <si>
    <t>Réseau Eau Chaude Sanitaire</t>
  </si>
  <si>
    <t>05.2.6.2.1</t>
  </si>
  <si>
    <t>Fourniture, pose et raccordement des réseaux ECS en tube Multicouche de diamètres adaptés suivant CCTP et Plans</t>
  </si>
  <si>
    <t>05.2.6.2.2</t>
  </si>
  <si>
    <t>Fourniture, pose et raccordement de collecteur de distribution ECS secondaires suivant plans</t>
  </si>
  <si>
    <t>05.2.6.2.3</t>
  </si>
  <si>
    <t>Fourniture, pose et raccordement d'organes d'isolement et de sécurité sur réseau ECS suivant CCTP</t>
  </si>
  <si>
    <t>Sous-Total HT de CANALISATIONS EAU FROIDE &amp; EAU CHAUDE SANITAIRE</t>
  </si>
  <si>
    <t>05.2.7</t>
  </si>
  <si>
    <t>CALORIFUGEAGE</t>
  </si>
  <si>
    <t>05.2.7.1</t>
  </si>
  <si>
    <t>OBJET</t>
  </si>
  <si>
    <t>05.2.7.2</t>
  </si>
  <si>
    <t>ISOLANTS THERMIQUES</t>
  </si>
  <si>
    <t>05.2.7.2.1</t>
  </si>
  <si>
    <t>Fourniture et pose d'isolant thermique pour les réseaux posés en locaux non chauffés et sur l'ensemble des réseaux EF /  ECS</t>
  </si>
  <si>
    <t>05.2.7.3</t>
  </si>
  <si>
    <t>MISE EN ŒUVRE</t>
  </si>
  <si>
    <t>Sous-Total HT de CALORIFUGEAGE</t>
  </si>
  <si>
    <t>05.2.8</t>
  </si>
  <si>
    <t>CANALISATIONS EVACUATION EU - EV</t>
  </si>
  <si>
    <t>05.2.8.1</t>
  </si>
  <si>
    <t>RACCORDEMENT DES APPAREILS</t>
  </si>
  <si>
    <t>05.2.8.2</t>
  </si>
  <si>
    <t>CHUTES VERTICALES EU - EV</t>
  </si>
  <si>
    <t>05.2.8.2.1</t>
  </si>
  <si>
    <t>PVC diam 160</t>
  </si>
  <si>
    <t>ml</t>
  </si>
  <si>
    <t>05.2.8.2.2</t>
  </si>
  <si>
    <t>PVC diam 125</t>
  </si>
  <si>
    <t>05.2.8.2.3</t>
  </si>
  <si>
    <t>PVC diam 100</t>
  </si>
  <si>
    <t>05.2.8.2.4</t>
  </si>
  <si>
    <t>PVC diam 50</t>
  </si>
  <si>
    <t>05.2.8.2.5</t>
  </si>
  <si>
    <t>PVC diam 40</t>
  </si>
  <si>
    <t>05.2.8.2.6</t>
  </si>
  <si>
    <t>Canalisations EU/EV en réseaux sous dallage</t>
  </si>
  <si>
    <t>05.2.8.2.7</t>
  </si>
  <si>
    <t>Canalisations EP intérieures verticales et en réseau sous dallage suivants ouvrages existants. Un relevé exhaustif des canalisations sera réalisé par l'entreprise en phase travaux. Les réseaux existants entrant dans le périmètre des travaux seront traités</t>
  </si>
  <si>
    <t>05.2.8.3</t>
  </si>
  <si>
    <t>VENTILATION PRIMAIRE</t>
  </si>
  <si>
    <t>05.2.8.3.1</t>
  </si>
  <si>
    <t>Ventilations primaires y compris sortie en toiture réglementaires ou aérateur en gaine technique</t>
  </si>
  <si>
    <t>Sous-Total HT de CANALISATIONS EVACUATION EU - EV</t>
  </si>
  <si>
    <t>05.2.9</t>
  </si>
  <si>
    <t>SUPPORT DE CANALISATIONS</t>
  </si>
  <si>
    <t>05.2.9.1</t>
  </si>
  <si>
    <t>Support de canalisations et tous accessoires de supportage suivant CCTP</t>
  </si>
  <si>
    <t>Sous-Total HT de SUPPORT DE CANALISATIONS</t>
  </si>
  <si>
    <t>05.2.10</t>
  </si>
  <si>
    <t>STATION DE RELEVAGE EU /EP</t>
  </si>
  <si>
    <t>05.2.10.1</t>
  </si>
  <si>
    <t>STATION DE RELEVAGE EU SANITAIRES PUBLIC</t>
  </si>
  <si>
    <t>05.2.10.2</t>
  </si>
  <si>
    <t>STATION DE RELEVAGE EU SANITAIRES LOGES</t>
  </si>
  <si>
    <t>05.2.10.3</t>
  </si>
  <si>
    <t>STATION DE RELEVAGE EP</t>
  </si>
  <si>
    <t>Sous-Total HT de STATION DE RELEVAGE EU /EP</t>
  </si>
  <si>
    <t>05.2.11</t>
  </si>
  <si>
    <t>APPAREILS SANITAIRES</t>
  </si>
  <si>
    <t>05.2.11.1</t>
  </si>
  <si>
    <t>GENERALITES APPLICABLES A L’ENSEMBLE DES APPAREILS</t>
  </si>
  <si>
    <t>05.2.11.2</t>
  </si>
  <si>
    <t>WC BATI SUPPORT</t>
  </si>
  <si>
    <t>05.2.11.2.1</t>
  </si>
  <si>
    <t>Fourniture, pose et raccordement d'ensemble WC PMR type bâti support, cuvette, barre de maintien et tous accessoires de raccordement suivant CCTP et Plans</t>
  </si>
  <si>
    <t>05.2.11.2.2</t>
  </si>
  <si>
    <t>Fourniture, pose et raccordement d'ensemble WC à cuvette standard type bâti support, cuvette, et tous accessoires de raccordement suivant CCTP et Plans</t>
  </si>
  <si>
    <t>05.2.11.3</t>
  </si>
  <si>
    <t>URINOIR</t>
  </si>
  <si>
    <t>05.2.11.3.1</t>
  </si>
  <si>
    <t>Fourniture, pose et raccordement d'ensemble urinoir comprenant céramique, robinet temporisé, siphons et tous accessoires de raccordement suivant CCTP et Plans</t>
  </si>
  <si>
    <t>05.2.11.4</t>
  </si>
  <si>
    <t>VASQUE A ENCASTRER</t>
  </si>
  <si>
    <t>05.2.11.4.1</t>
  </si>
  <si>
    <t>Fourniture, pose et raccordement de vasque à encastrer y compris mitigeur, siphon plastique et tous accessoires de raccordement suivant CCTP et Plans</t>
  </si>
  <si>
    <t>05.2.11.5</t>
  </si>
  <si>
    <t>LAVABO PMR</t>
  </si>
  <si>
    <t>05.2.11.5.1</t>
  </si>
  <si>
    <t>Fourniture, pose et raccordement de Lavabo PMR y compris mitigeur, siphon acier et tous accessoires de raccordement suivant CCTP et Plans</t>
  </si>
  <si>
    <t>Sous-Total HT de APPAREILS SANITAIRES</t>
  </si>
  <si>
    <t>05.2.12</t>
  </si>
  <si>
    <t>VENTILATION</t>
  </si>
  <si>
    <t>05.2.12.1</t>
  </si>
  <si>
    <t>EXTRACTEUR SANITAIRES PUBLIC</t>
  </si>
  <si>
    <t>05.2.12.1.1</t>
  </si>
  <si>
    <t>Fourniture, pose et raccordement d'un caisson d'extraction type C4 400°C pour la zone Sanitaires  y compris tous accessoires tels que casquette, grille de facade, etc suivant CCTP et Plans</t>
  </si>
  <si>
    <t>05.2.12.1.2</t>
  </si>
  <si>
    <t>Fourniture, pose et raccordement du réseau d'extraction aéraulique réalisé en conduit rigide galvanisé, accessoires à joints (classe d'étanchéité B min) et sortie en facade pour la zone sanitaires</t>
  </si>
  <si>
    <t>05.2.12.1.3</t>
  </si>
  <si>
    <t>Fourniture, pose et raccordement de bouche de reprise VMC y compris module de gestion de débit  suivant CCTP et plans</t>
  </si>
  <si>
    <t>05.2.12.2</t>
  </si>
  <si>
    <t>EXTRACTEUR SANITAIRES LOGES ARTISTES</t>
  </si>
  <si>
    <t>05.2.12.2.1</t>
  </si>
  <si>
    <t>05.2.12.2.2</t>
  </si>
  <si>
    <t>Fourniture, pose et raccordement du réseau d'extraction aéraulique réalisé en conduit rigide galvanisé, accessoires à joints (classe d'étanchéité B min) et sortie en facade pour la zone Loges Artistes</t>
  </si>
  <si>
    <t>05.2.12.2.3</t>
  </si>
  <si>
    <t>05.2.12.3</t>
  </si>
  <si>
    <t>CENTRALE DE TRAITEMENT D’AIR SALLE DE SPECTACLE</t>
  </si>
  <si>
    <t>05.2.12.3.1</t>
  </si>
  <si>
    <t>Fourniture, pose et raccordement d'une centrale de traitement d'air double flux avec régulation sur détection CO2 y compris tous accessoires et supportage réglementaire suivant CCTP et plans</t>
  </si>
  <si>
    <t>05.2.12.3.2</t>
  </si>
  <si>
    <t>Fourniture, pose et raccordement de pièges à sons sur l'insufflation et la reprise, air neuf et air extrait suivant CCTP et plans</t>
  </si>
  <si>
    <t>05.2.12.3.3</t>
  </si>
  <si>
    <t>Fourniture, pose et raccordement du réseau d'extraction aéraulique extérieur réalisé en conduit rigide galvanisé et isolés, accessoires à joints (classe d'étanchéité B min) y compris grille d'air neuf et de rejet suivant plans et CCTP.</t>
  </si>
  <si>
    <t>m²</t>
  </si>
  <si>
    <t>05.2.12.3.4</t>
  </si>
  <si>
    <t>Fourniture, pose et raccordement du réseau d'insuflation aéraulique extérieur réalisé en conduit rigide galvanisé et isolés, accessoires à joints (classe d'étanchéité B min) y compris grille d'air neuf et de rejet suivant plans et CCTP.</t>
  </si>
  <si>
    <t>05.2.12.4</t>
  </si>
  <si>
    <t>MODULATION DES DEBITS</t>
  </si>
  <si>
    <t>05.2.12.4.1</t>
  </si>
  <si>
    <t>Fourniture, pose et raccordement d'un système de modulation de débit pour la salle de Spectacle comprenant : - Sonde C02 - Module de pilotage - 2 Registres proportionnels motorisés sur l'insufflation et la reprise Suivant CCTP et Plans</t>
  </si>
  <si>
    <t>05.2.12.5</t>
  </si>
  <si>
    <t>RESEAUX AERAULIQUES</t>
  </si>
  <si>
    <t>05.2.12.5.1</t>
  </si>
  <si>
    <t>Fourniture, pose et raccordement du réseau d'insufflation en gaines circulaires galvanisées et isolées suivant CCTP et plans</t>
  </si>
  <si>
    <t>05.2.12.5.2</t>
  </si>
  <si>
    <t>Fourniture, pose et raccordement du réseau d'extraction en gaines circulaires galvanisées et isolées suivant CCTP et plans</t>
  </si>
  <si>
    <t>05.2.12.5.3</t>
  </si>
  <si>
    <t>Fourniture, pose et raccordement d'une isolation extérieure renforcée sur les réseaux insufflation et reprise en passage extérieur suivant CCTP et Plans</t>
  </si>
  <si>
    <t>05.2.12.5.4</t>
  </si>
  <si>
    <t>Fourniture, pose et raccordement des grilles à vantelles anti-pluie  pour prise air neuf et rejet air vicié y compris plénums circulaires suivant CCTP et plans</t>
  </si>
  <si>
    <t>05.2.12.5.5</t>
  </si>
  <si>
    <t>Encoffrement coupe-feu CF2h pour traverser de local à risque (local technique sous régie) suivant CCTP</t>
  </si>
  <si>
    <t>05.2.12.5.6</t>
  </si>
  <si>
    <t>Clapet coupe feu</t>
  </si>
  <si>
    <t>05.2.12.5.7</t>
  </si>
  <si>
    <t>Trappe de visite</t>
  </si>
  <si>
    <t>05.2.12.6</t>
  </si>
  <si>
    <t>TERMINAUX DE DIFFUSION</t>
  </si>
  <si>
    <t>05.2.12.6.1</t>
  </si>
  <si>
    <t>Fourniture, pose et raccordement de diffuseurs de reprise acier 1000x400 suivant CCTP et plans. RAL au choix de l'architecte</t>
  </si>
  <si>
    <t>05.2.12.6.2</t>
  </si>
  <si>
    <t>Fourniture, pose et raccordement de diffuseurs d'insufflation acier 600x200 suivant CCTP et plans. RAL au choix de l'architecte</t>
  </si>
  <si>
    <t>05.2.12.7</t>
  </si>
  <si>
    <t>GRILLE D’ENTREE ET SORTIE D’AIR</t>
  </si>
  <si>
    <t>05.2.12.8</t>
  </si>
  <si>
    <t>ESSAIS ET TRAVAUX DIVERS</t>
  </si>
  <si>
    <t>Sous-Total HT de VENTILATION</t>
  </si>
  <si>
    <t>05.2.13</t>
  </si>
  <si>
    <t>CHAUFFAGE – CLIMATISATION</t>
  </si>
  <si>
    <t>05.2.13.1</t>
  </si>
  <si>
    <t>SPECIFICATIONS GENERALES DE LA TECHNOLOGIE RETENUE</t>
  </si>
  <si>
    <t>05.2.13.2</t>
  </si>
  <si>
    <t>DESCRIPTIF DES GROUPES DE PRODUCTION</t>
  </si>
  <si>
    <t>05.2.13.2.1</t>
  </si>
  <si>
    <t>Fourniture, pose et raccordement du groupe extérieur VRV suivant CCTP  : Référence RXYSQ 8T Puissance frigorifique (kW) 22,4 Puissance calorifique (kW) 25 SEER 6,30 SCOP 4,20 Certification Eurovent oui Débit d'air nominal (m3/h) 8400 Pression sonore dB(A)</t>
  </si>
  <si>
    <t>05.2.13.2.2</t>
  </si>
  <si>
    <t>Fourniture, pose et raccordement du groupe extérieur VRV suivant CCTP  : Référence RXYSCQ 5 T Puissance frigorifique (kW) 14 Puissance calorifique (kW) 16 SEER 7,70 SCOP 4,70 Certification Eurovent oui Débit d'air nominal (m3/h) 5460 Pression sonore dB(A)</t>
  </si>
  <si>
    <t>05.2.13.3</t>
  </si>
  <si>
    <t>DESCRIPTIF DES UNITES INTERIEURES</t>
  </si>
  <si>
    <t>05.2.13.3.1</t>
  </si>
  <si>
    <t>Fourniture, pose et raccordement d'unité intérieure cassette 900x900 en plafond  y compris réseau de condensats suivants plans et CCTP modèle FXFQ 125 Puissance Frigo 14,0kW Puissance Calo 16,0kW Dimensions 60 x 950 x 950mm Débit d'air 1188 / 1560 / 1896m</t>
  </si>
  <si>
    <t>u</t>
  </si>
  <si>
    <t>05.2.13.3.2</t>
  </si>
  <si>
    <t>Fourniture, pose et raccordement d'unité intérieure cassette 900x900 en plafond  y compris réseau de condensats suivants plans et CCTP modèle FXFQ 40 Puissance Frigo 4,5kW Puissance Calo 5,0kW Dimensions 60 x 950 x 950mm Débit d'air 624 / 756 / 888m3/h Fa</t>
  </si>
  <si>
    <t>05.2.13.3.3</t>
  </si>
  <si>
    <t>Fourniture, pose et raccordement d'unité intérieure cassette 900x900 en plafond  y compris réseau de condensats suivants plans et CCTP modèle FXFQ 32 Puissance Frigo 3,6kW Puissance Calo 4,0kW Dimensions 60 x 950 x 950mm Débit d'air 534 / 642 / 768m3/h Fa</t>
  </si>
  <si>
    <t>05.2.13.4</t>
  </si>
  <si>
    <t>CIRCUIT FRIGORIFIQUE</t>
  </si>
  <si>
    <t>05.2.13.4.1</t>
  </si>
  <si>
    <t>Fourniture, pose et raccordement des liaisons frigorifiques y REFNET, calorifuge, cheminements  suivant CCTP</t>
  </si>
  <si>
    <t>05.2.13.5</t>
  </si>
  <si>
    <t>CIRCUIT ELECTRIQUE</t>
  </si>
  <si>
    <t>05.2.13.6</t>
  </si>
  <si>
    <t>REGULATION ET SECURITE</t>
  </si>
  <si>
    <t>05.2.13.6.1</t>
  </si>
  <si>
    <t>Fourniture, pose et raccordement de télécommandes pour le pilotage des unités intérieures suivant CCTP</t>
  </si>
  <si>
    <t>05.2.13.6.2</t>
  </si>
  <si>
    <t>Fourniture, pose et raccordement d'une télécommande centralisée communicante BACNET IP pour pilotage à distance suivant CCTP</t>
  </si>
  <si>
    <t>05.2.13.7</t>
  </si>
  <si>
    <t>SCHEMA DE RACCORDEMENT</t>
  </si>
  <si>
    <t>05.2.13.8</t>
  </si>
  <si>
    <t>MISE EN SERVICE ET GARANTIE</t>
  </si>
  <si>
    <t>Sous-Total HT de CHAUFFAGE – CLIMATISATION</t>
  </si>
  <si>
    <t>05.2.14</t>
  </si>
  <si>
    <t>CLIMATISATION FROID TOUTES SAISONS LOCAL TGBT INFORMATIQUE</t>
  </si>
  <si>
    <t>05.2.14.1</t>
  </si>
  <si>
    <t>Unité extérieure Monosplit pour climatisation "Froid Toutes saisons" Local informatique. UE Monosplit 3,5 kW R-410A Dimensions - Unité - Profondeur x Hauteur x Largeur 285 x 550 x 765 mm Réfrigérant - Type R-410A Alimentation électrique - Fréquence x Phas</t>
  </si>
  <si>
    <t>05.2.14.2</t>
  </si>
  <si>
    <t>Fourniture, pose et raccordement d'une unité murale y compris réseau de condensats suivants plans et CCTP Mural Perfera 3,5 kW R-410A Dimensions - Unité - Profondeur x Hauteur x Largeur 298 x 215 x 900 mm Niveau de pression sonore - Rafraîchissement - Moy</t>
  </si>
  <si>
    <t>05.2.14.3</t>
  </si>
  <si>
    <t>Télécommande</t>
  </si>
  <si>
    <t>05.2.14.4</t>
  </si>
  <si>
    <t>Circuit Frigorifique</t>
  </si>
  <si>
    <t>05.2.14.5</t>
  </si>
  <si>
    <t>Mise en service et garantie</t>
  </si>
  <si>
    <t>Sous-Total HT de CLIMATISATION FROID TOUTES SAISONS LOCAL TGBT INFORMATIQUE</t>
  </si>
  <si>
    <t>05.2.15</t>
  </si>
  <si>
    <t>CONVECTEURS ELECTRIQUES</t>
  </si>
  <si>
    <t>05.2.15.1</t>
  </si>
  <si>
    <t>Fourniture, pose et raccordement de convecteurs électriques suivant CCTP</t>
  </si>
  <si>
    <t>Sous-Total HT de CONVECTEURS ELECTRIQUES</t>
  </si>
  <si>
    <t>05.2.16</t>
  </si>
  <si>
    <t>SECHES MAINS</t>
  </si>
  <si>
    <t>05.2.16.1</t>
  </si>
  <si>
    <t>Fourniture, pose et raccordement de sèche mains 2500W suivant plans</t>
  </si>
  <si>
    <t>Sous-Total HT de SECHES MAINS</t>
  </si>
  <si>
    <t>05.2.17</t>
  </si>
  <si>
    <t>DESENFUMAGE</t>
  </si>
  <si>
    <t>05.2.17.1</t>
  </si>
  <si>
    <t>Fourniture, pose et raccordement d'un extracteur F400°C 15000m3/H suivant CCTP y compris : - Interrupteur de proximité cadenassable INTZ monté et câblé - Coffret de relayage PILOTAIR monté et câblé - Dépressostat monté et raccordé BDEZ - Double peau isolé</t>
  </si>
  <si>
    <t>05.2.17.2</t>
  </si>
  <si>
    <t>Fourniture, pose et raccordement du réseau d'extraction extérieur en gaines rectangulaires galvanisées y compris supportage réglementaire suivant CCTP et plans Nota : une longueur de 3ml en sortie de l'extracteur sera exigée pour limiter les pertes de cha</t>
  </si>
  <si>
    <t>05.2.17.3</t>
  </si>
  <si>
    <t>Fourniture, pose et raccordement du réseau d'extraction intérieur en gaines rectangulaires galvanisées suivant CCTP et plans Nota : l'encoffrement CF2h du réseau DSF est réalisé par la gaine technique réélisée en voile béton.</t>
  </si>
  <si>
    <t>05.2.17.4</t>
  </si>
  <si>
    <t>Fourniture, pose et raccordement d'un système d'arrêt de ventilation de confort comprenant : - Détecteur de fumée OX8 ou équivalent - unité de gestion DAD S4 T1 ou équivalent - Unité de réarmement à distance BREA - Câblage d'asservissement vers CTA pour a</t>
  </si>
  <si>
    <t>05.2.17.5</t>
  </si>
  <si>
    <t>Fourniture, pose et raccordement d'un volet de désenfumage 2 vantaux sur réseau extraction fumée suivant CCTP et plans</t>
  </si>
  <si>
    <t>05.2.17.6</t>
  </si>
  <si>
    <t>Fourniture, pose et raccordement d'ouvrant de facade pour ventilation basse  suivant CCTP et plans</t>
  </si>
  <si>
    <t>05.2.17.7</t>
  </si>
  <si>
    <t>Fourniture, pose et raccordement du réseau VB en gaines rectangulaires galvanisées coté coursive technique suivant CCTP et plans</t>
  </si>
  <si>
    <t>05.2.17.8</t>
  </si>
  <si>
    <t>Coffret d'asservissement au CMSI</t>
  </si>
  <si>
    <t>05.2.17.9</t>
  </si>
  <si>
    <t>Mise en service et essais</t>
  </si>
  <si>
    <t>Sous-Total HT de DESENFUMAGE</t>
  </si>
  <si>
    <t>05.3</t>
  </si>
  <si>
    <t>PLANS</t>
  </si>
  <si>
    <t>MONTANT TVA - 20,00%</t>
  </si>
  <si>
    <t>MONTANT HT y compris compte prorata - 05 - Chauffage - Ventilation - Plomberie</t>
  </si>
  <si>
    <t>MONTANT TTC y compris compte prorata - 05 - Chauffage - Ventilation - Plomberie</t>
  </si>
  <si>
    <t>PRORATA à 2%</t>
  </si>
  <si>
    <t>MONTANT HT - 05 - Chauffage - Ventilation - Plomberie HORS PRORATA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</si>
</sst>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7" formatCode="#,##0.00\ &quot;€&quot;;\-#,##0.00\ &quot;€&quot;"/>
    <numFmt numFmtId="164" formatCode="#,##0.000"/>
  </numFmts>
  <fonts count="12" x14ac:knownFonts="1">
    <font>
      <sz val="8.25"/>
      <name val="Microsoft Sans Serif"/>
      <family val="2"/>
      <charset val="1"/>
    </font>
    <font>
      <b/>
      <sz val="18"/>
      <name val="Century Gothic"/>
      <family val="2"/>
    </font>
    <font>
      <b/>
      <sz val="18"/>
      <color theme="1"/>
      <name val="Century Gothic"/>
      <family val="2"/>
    </font>
    <font>
      <b/>
      <sz val="14"/>
      <color rgb="FF3E3C3A"/>
      <name val="Century Gothic"/>
      <family val="2"/>
    </font>
    <font>
      <b/>
      <sz val="14"/>
      <color rgb="FF333333"/>
      <name val="Century Gothic"/>
      <family val="2"/>
    </font>
    <font>
      <b/>
      <sz val="12"/>
      <name val="Century Gothic"/>
      <family val="2"/>
    </font>
    <font>
      <b/>
      <sz val="12"/>
      <color theme="1"/>
      <name val="Century Gothic"/>
      <family val="2"/>
    </font>
    <font>
      <b/>
      <sz val="10"/>
      <color rgb="FF000000"/>
      <name val="Century Gothic"/>
      <family val="2"/>
    </font>
    <font>
      <sz val="10"/>
      <color theme="1"/>
      <name val="Calibri"/>
      <family val="2"/>
    </font>
    <font>
      <sz val="10"/>
      <color rgb="FF000000"/>
      <name val="Calibri"/>
      <family val="2"/>
    </font>
    <font>
      <sz val="10"/>
      <name val="Calibri"/>
      <family val="2"/>
    </font>
    <font>
      <b/>
      <sz val="10"/>
      <name val="Calibri"/>
      <family val="2"/>
    </font>
  </fonts>
  <fills count="5">
    <fill>
      <patternFill patternType="none"/>
    </fill>
    <fill>
      <patternFill patternType="gray125"/>
    </fill>
    <fill>
      <patternFill patternType="solid">
        <fgColor rgb="FFFFFFFF"/>
        <bgColor rgb="FFFFFFFF"/>
      </patternFill>
    </fill>
    <fill>
      <patternFill patternType="solid">
        <fgColor rgb="FFD8D8D8"/>
        <bgColor rgb="FFD8D8D8"/>
      </patternFill>
    </fill>
    <fill>
      <patternFill patternType="solid">
        <fgColor rgb="FFF5F5F5"/>
        <bgColor rgb="FFF5F5F5"/>
      </patternFill>
    </fill>
  </fills>
  <borders count="18">
    <border>
      <left/>
      <right/>
      <top/>
      <bottom/>
      <diagonal/>
    </border>
    <border>
      <left style="medium">
        <color rgb="FF646464"/>
      </left>
      <right/>
      <top style="medium">
        <color rgb="FF646464"/>
      </top>
      <bottom/>
      <diagonal/>
    </border>
    <border>
      <left/>
      <right/>
      <top style="medium">
        <color rgb="FF646464"/>
      </top>
      <bottom/>
      <diagonal/>
    </border>
    <border>
      <left/>
      <right style="medium">
        <color rgb="FF646464"/>
      </right>
      <top style="medium">
        <color rgb="FF646464"/>
      </top>
      <bottom/>
      <diagonal/>
    </border>
    <border>
      <left style="medium">
        <color rgb="FF646464"/>
      </left>
      <right/>
      <top/>
      <bottom/>
      <diagonal/>
    </border>
    <border>
      <left/>
      <right style="medium">
        <color rgb="FF646464"/>
      </right>
      <top/>
      <bottom/>
      <diagonal/>
    </border>
    <border>
      <left style="medium">
        <color rgb="FF646464"/>
      </left>
      <right/>
      <top style="medium">
        <color rgb="FF646464"/>
      </top>
      <bottom style="medium">
        <color rgb="FF646464"/>
      </bottom>
      <diagonal/>
    </border>
    <border>
      <left/>
      <right/>
      <top style="medium">
        <color rgb="FF646464"/>
      </top>
      <bottom style="medium">
        <color rgb="FF646464"/>
      </bottom>
      <diagonal/>
    </border>
    <border>
      <left/>
      <right style="medium">
        <color rgb="FF646464"/>
      </right>
      <top style="medium">
        <color rgb="FF646464"/>
      </top>
      <bottom style="medium">
        <color rgb="FF646464"/>
      </bottom>
      <diagonal/>
    </border>
    <border>
      <left style="medium">
        <color rgb="FF646464"/>
      </left>
      <right style="thin">
        <color rgb="FFC0C0C0"/>
      </right>
      <top style="medium">
        <color rgb="FF646464"/>
      </top>
      <bottom style="thin">
        <color rgb="FFC0C0C0"/>
      </bottom>
      <diagonal/>
    </border>
    <border>
      <left/>
      <right style="thin">
        <color rgb="FFC0C0C0"/>
      </right>
      <top style="medium">
        <color rgb="FF646464"/>
      </top>
      <bottom style="thin">
        <color rgb="FFC0C0C0"/>
      </bottom>
      <diagonal/>
    </border>
    <border>
      <left/>
      <right style="medium">
        <color rgb="FF646464"/>
      </right>
      <top style="medium">
        <color rgb="FF646464"/>
      </top>
      <bottom style="thin">
        <color rgb="FFC0C0C0"/>
      </bottom>
      <diagonal/>
    </border>
    <border>
      <left style="medium">
        <color rgb="FF646464"/>
      </left>
      <right style="thin">
        <color rgb="FFC0C0C0"/>
      </right>
      <top/>
      <bottom/>
      <diagonal/>
    </border>
    <border>
      <left style="thin">
        <color rgb="FFC0C0C0"/>
      </left>
      <right/>
      <top/>
      <bottom/>
      <diagonal/>
    </border>
    <border>
      <left/>
      <right style="thin">
        <color rgb="FFC0C0C0"/>
      </right>
      <top/>
      <bottom/>
      <diagonal/>
    </border>
    <border>
      <left style="medium">
        <color rgb="FF646464"/>
      </left>
      <right/>
      <top/>
      <bottom style="medium">
        <color rgb="FF646464"/>
      </bottom>
      <diagonal/>
    </border>
    <border>
      <left/>
      <right/>
      <top/>
      <bottom style="medium">
        <color rgb="FF646464"/>
      </bottom>
      <diagonal/>
    </border>
    <border>
      <left/>
      <right style="medium">
        <color rgb="FF646464"/>
      </right>
      <top/>
      <bottom style="medium">
        <color rgb="FF646464"/>
      </bottom>
      <diagonal/>
    </border>
  </borders>
  <cellStyleXfs count="1">
    <xf numFmtId="0" fontId="0" fillId="0" borderId="0">
      <alignment vertical="top"/>
      <protection locked="0"/>
    </xf>
  </cellStyleXfs>
  <cellXfs count="62">
    <xf numFmtId="0" fontId="0" fillId="0" borderId="0" xfId="0">
      <alignment vertical="top"/>
      <protection locked="0"/>
    </xf>
    <xf numFmtId="0" fontId="0" fillId="0" borderId="0" xfId="0" applyProtection="1">
      <alignment vertical="top"/>
    </xf>
    <xf numFmtId="0" fontId="2" fillId="2" borderId="0" xfId="0" applyFont="1" applyFill="1" applyAlignment="1">
      <alignment horizontal="center" vertical="center" wrapText="1"/>
      <protection locked="0"/>
    </xf>
    <xf numFmtId="0" fontId="0" fillId="2" borderId="0" xfId="0" applyFill="1">
      <alignment vertical="top"/>
      <protection locked="0"/>
    </xf>
    <xf numFmtId="0" fontId="3" fillId="2" borderId="0" xfId="0" applyFont="1" applyFill="1" applyAlignment="1">
      <alignment horizontal="center" vertical="center" wrapText="1"/>
      <protection locked="0"/>
    </xf>
    <xf numFmtId="0" fontId="4" fillId="2" borderId="0" xfId="0" applyFont="1" applyFill="1" applyAlignment="1">
      <alignment horizontal="center" vertical="center" wrapText="1"/>
      <protection locked="0"/>
    </xf>
    <xf numFmtId="0" fontId="6" fillId="2" borderId="0" xfId="0" applyFont="1" applyFill="1" applyAlignment="1">
      <alignment horizontal="center" vertical="center"/>
      <protection locked="0"/>
    </xf>
    <xf numFmtId="0" fontId="0" fillId="2" borderId="0" xfId="0" applyFill="1" applyProtection="1">
      <alignment vertical="top"/>
    </xf>
    <xf numFmtId="0" fontId="7" fillId="3" borderId="9" xfId="0" applyFont="1" applyFill="1" applyBorder="1" applyAlignment="1">
      <alignment horizontal="center" vertical="center"/>
      <protection locked="0"/>
    </xf>
    <xf numFmtId="0" fontId="7" fillId="3" borderId="10" xfId="0" applyFont="1" applyFill="1" applyBorder="1" applyAlignment="1" applyProtection="1">
      <alignment horizontal="center" vertical="center"/>
    </xf>
    <xf numFmtId="0" fontId="7" fillId="3" borderId="10" xfId="0" applyFont="1" applyFill="1" applyBorder="1" applyAlignment="1">
      <alignment horizontal="center" vertical="center"/>
      <protection locked="0"/>
    </xf>
    <xf numFmtId="0" fontId="7" fillId="3" borderId="11" xfId="0" applyFont="1" applyFill="1" applyBorder="1" applyAlignment="1">
      <alignment horizontal="center" vertical="center"/>
      <protection locked="0"/>
    </xf>
    <xf numFmtId="0" fontId="7" fillId="3" borderId="0" xfId="0" applyFont="1" applyFill="1" applyAlignment="1">
      <alignment horizontal="center" vertical="center"/>
      <protection locked="0"/>
    </xf>
    <xf numFmtId="49" fontId="8" fillId="0" borderId="12" xfId="0" applyNumberFormat="1" applyFont="1" applyBorder="1" applyAlignment="1" applyProtection="1">
      <alignment horizontal="left" vertical="center" wrapText="1"/>
    </xf>
    <xf numFmtId="0" fontId="8" fillId="0" borderId="13" xfId="0" applyFont="1" applyBorder="1" applyAlignment="1" applyProtection="1">
      <alignment horizontal="left" vertical="center"/>
    </xf>
    <xf numFmtId="0" fontId="8" fillId="0" borderId="14" xfId="0" applyFont="1" applyBorder="1" applyAlignment="1" applyProtection="1">
      <alignment horizontal="left" vertical="center" wrapText="1"/>
    </xf>
    <xf numFmtId="49" fontId="8" fillId="0" borderId="14" xfId="0" applyNumberFormat="1" applyFont="1" applyBorder="1" applyAlignment="1" applyProtection="1">
      <alignment horizontal="center" vertical="center" wrapText="1"/>
    </xf>
    <xf numFmtId="164" fontId="8" fillId="0" borderId="14" xfId="0" applyNumberFormat="1" applyFont="1" applyBorder="1" applyAlignment="1">
      <alignment horizontal="right" vertical="center"/>
      <protection locked="0"/>
    </xf>
    <xf numFmtId="164" fontId="8" fillId="0" borderId="14" xfId="0" applyNumberFormat="1" applyFont="1" applyBorder="1" applyAlignment="1" applyProtection="1">
      <alignment horizontal="right" vertical="center"/>
    </xf>
    <xf numFmtId="3" fontId="8" fillId="0" borderId="14" xfId="0" applyNumberFormat="1" applyFont="1" applyBorder="1" applyAlignment="1" applyProtection="1">
      <alignment horizontal="right" vertical="center"/>
    </xf>
    <xf numFmtId="7" fontId="8" fillId="0" borderId="14" xfId="0" applyNumberFormat="1" applyFont="1" applyBorder="1" applyAlignment="1">
      <alignment horizontal="right" vertical="center"/>
      <protection locked="0"/>
    </xf>
    <xf numFmtId="7" fontId="8" fillId="0" borderId="5" xfId="0" applyNumberFormat="1" applyFont="1" applyBorder="1" applyAlignment="1" applyProtection="1">
      <alignment horizontal="right" vertical="center"/>
    </xf>
    <xf numFmtId="0" fontId="8" fillId="0" borderId="12" xfId="0" applyFont="1" applyBorder="1" applyAlignment="1">
      <alignment horizontal="left" vertical="center"/>
      <protection locked="0"/>
    </xf>
    <xf numFmtId="49" fontId="8" fillId="0" borderId="12" xfId="0" applyNumberFormat="1" applyFont="1" applyBorder="1" applyAlignment="1" applyProtection="1">
      <alignment vertical="center" wrapText="1"/>
    </xf>
    <xf numFmtId="0" fontId="8" fillId="0" borderId="13" xfId="0" applyFont="1" applyBorder="1" applyAlignment="1" applyProtection="1">
      <alignment vertical="center"/>
    </xf>
    <xf numFmtId="0" fontId="8" fillId="0" borderId="14" xfId="0" applyFont="1" applyBorder="1" applyAlignment="1" applyProtection="1">
      <alignment vertical="center" wrapText="1"/>
    </xf>
    <xf numFmtId="0" fontId="8" fillId="0" borderId="14" xfId="0" applyFont="1" applyBorder="1" applyAlignment="1" applyProtection="1">
      <alignment horizontal="center" vertical="center"/>
    </xf>
    <xf numFmtId="0" fontId="8" fillId="0" borderId="14" xfId="0" applyFont="1" applyBorder="1" applyAlignment="1">
      <alignment horizontal="right" vertical="center"/>
      <protection locked="0"/>
    </xf>
    <xf numFmtId="0" fontId="8" fillId="0" borderId="14" xfId="0" applyFont="1" applyBorder="1" applyAlignment="1" applyProtection="1">
      <alignment horizontal="right" vertical="center"/>
    </xf>
    <xf numFmtId="0" fontId="8" fillId="0" borderId="5" xfId="0" applyFont="1" applyBorder="1" applyAlignment="1" applyProtection="1">
      <alignment horizontal="right" vertical="center"/>
    </xf>
    <xf numFmtId="0" fontId="8" fillId="0" borderId="14" xfId="0" applyFont="1" applyBorder="1" applyAlignment="1" applyProtection="1">
      <alignment horizontal="left" vertical="center" wrapText="1" indent="1"/>
    </xf>
    <xf numFmtId="7" fontId="8" fillId="4" borderId="5" xfId="0" applyNumberFormat="1" applyFont="1" applyFill="1" applyBorder="1" applyAlignment="1" applyProtection="1">
      <alignment horizontal="right" vertical="center"/>
    </xf>
    <xf numFmtId="0" fontId="9" fillId="4" borderId="0" xfId="0" applyFont="1" applyFill="1" applyAlignment="1">
      <alignment horizontal="left" vertical="center"/>
      <protection locked="0"/>
    </xf>
    <xf numFmtId="4" fontId="8" fillId="0" borderId="14" xfId="0" applyNumberFormat="1" applyFont="1" applyBorder="1" applyAlignment="1">
      <alignment horizontal="right" vertical="center"/>
      <protection locked="0"/>
    </xf>
    <xf numFmtId="4" fontId="8" fillId="0" borderId="14" xfId="0" applyNumberFormat="1" applyFont="1" applyBorder="1" applyAlignment="1" applyProtection="1">
      <alignment horizontal="right" vertical="center"/>
    </xf>
    <xf numFmtId="3" fontId="8" fillId="0" borderId="14" xfId="0" applyNumberFormat="1" applyFont="1" applyBorder="1" applyAlignment="1">
      <alignment horizontal="right" vertical="center"/>
      <protection locked="0"/>
    </xf>
    <xf numFmtId="7" fontId="8" fillId="3" borderId="3" xfId="0" applyNumberFormat="1" applyFont="1" applyFill="1" applyBorder="1" applyAlignment="1" applyProtection="1">
      <alignment horizontal="right" vertical="center"/>
    </xf>
    <xf numFmtId="0" fontId="8" fillId="3" borderId="0" xfId="0" applyFont="1" applyFill="1" applyAlignment="1">
      <alignment horizontal="left" vertical="center"/>
      <protection locked="0"/>
    </xf>
    <xf numFmtId="7" fontId="8" fillId="3" borderId="5" xfId="0" applyNumberFormat="1" applyFont="1" applyFill="1" applyBorder="1" applyAlignment="1" applyProtection="1">
      <alignment horizontal="right" vertical="center"/>
    </xf>
    <xf numFmtId="7" fontId="8" fillId="3" borderId="17" xfId="0" applyNumberFormat="1" applyFont="1" applyFill="1" applyBorder="1" applyAlignment="1" applyProtection="1">
      <alignment horizontal="right" vertical="center"/>
    </xf>
    <xf numFmtId="0" fontId="3" fillId="2" borderId="4" xfId="0" applyFont="1" applyFill="1" applyBorder="1" applyAlignment="1" applyProtection="1">
      <alignment horizontal="center" vertical="center" wrapText="1"/>
    </xf>
    <xf numFmtId="0" fontId="3" fillId="2" borderId="0" xfId="0" applyFont="1" applyFill="1" applyAlignment="1" applyProtection="1">
      <alignment horizontal="center" vertical="center" wrapText="1"/>
    </xf>
    <xf numFmtId="0" fontId="3" fillId="2" borderId="5" xfId="0" applyFont="1" applyFill="1" applyBorder="1" applyAlignment="1" applyProtection="1">
      <alignment horizontal="center" vertical="center" wrapText="1"/>
    </xf>
    <xf numFmtId="0" fontId="1" fillId="2" borderId="1" xfId="0" applyFont="1" applyFill="1" applyBorder="1" applyAlignment="1">
      <alignment horizontal="center" vertical="center" wrapText="1"/>
      <protection locked="0"/>
    </xf>
    <xf numFmtId="0" fontId="1" fillId="2" borderId="2" xfId="0" applyFont="1" applyFill="1" applyBorder="1" applyAlignment="1">
      <alignment horizontal="center" vertical="center" wrapText="1"/>
      <protection locked="0"/>
    </xf>
    <xf numFmtId="0" fontId="1" fillId="2" borderId="3" xfId="0" applyFont="1" applyFill="1" applyBorder="1" applyAlignment="1">
      <alignment horizontal="center" vertical="center" wrapText="1"/>
      <protection locked="0"/>
    </xf>
    <xf numFmtId="0" fontId="1" fillId="2" borderId="4" xfId="0" applyFont="1" applyFill="1" applyBorder="1" applyAlignment="1">
      <alignment horizontal="center" vertical="center" wrapText="1"/>
      <protection locked="0"/>
    </xf>
    <xf numFmtId="0" fontId="1" fillId="2" borderId="0" xfId="0" applyFont="1" applyFill="1" applyAlignment="1">
      <alignment horizontal="center" vertical="center" wrapText="1"/>
      <protection locked="0"/>
    </xf>
    <xf numFmtId="0" fontId="1" fillId="2" borderId="5" xfId="0" applyFont="1" applyFill="1" applyBorder="1" applyAlignment="1">
      <alignment horizontal="center" vertical="center" wrapText="1"/>
      <protection locked="0"/>
    </xf>
    <xf numFmtId="49" fontId="9" fillId="4" borderId="4" xfId="0" applyNumberFormat="1" applyFont="1" applyFill="1" applyBorder="1" applyAlignment="1" applyProtection="1">
      <alignment horizontal="left" vertical="center" wrapText="1" indent="11"/>
    </xf>
    <xf numFmtId="49" fontId="9" fillId="4" borderId="0" xfId="0" applyNumberFormat="1" applyFont="1" applyFill="1" applyAlignment="1" applyProtection="1">
      <alignment horizontal="left" vertical="center" wrapText="1" indent="11"/>
    </xf>
    <xf numFmtId="0" fontId="5" fillId="2" borderId="6" xfId="0" applyFont="1" applyFill="1" applyBorder="1" applyAlignment="1">
      <alignment horizontal="center" vertical="center"/>
      <protection locked="0"/>
    </xf>
    <xf numFmtId="0" fontId="5" fillId="2" borderId="7" xfId="0" applyFont="1" applyFill="1" applyBorder="1" applyAlignment="1">
      <alignment horizontal="center" vertical="center"/>
      <protection locked="0"/>
    </xf>
    <xf numFmtId="0" fontId="5" fillId="2" borderId="8" xfId="0" applyFont="1" applyFill="1" applyBorder="1" applyAlignment="1">
      <alignment horizontal="center" vertical="center"/>
      <protection locked="0"/>
    </xf>
    <xf numFmtId="49" fontId="10" fillId="3" borderId="4" xfId="0" applyNumberFormat="1" applyFont="1" applyFill="1" applyBorder="1" applyAlignment="1" applyProtection="1">
      <alignment horizontal="left" vertical="center" wrapText="1"/>
    </xf>
    <xf numFmtId="49" fontId="10" fillId="3" borderId="0" xfId="0" applyNumberFormat="1" applyFont="1" applyFill="1" applyAlignment="1" applyProtection="1">
      <alignment horizontal="left" vertical="center" wrapText="1"/>
    </xf>
    <xf numFmtId="49" fontId="10" fillId="3" borderId="15" xfId="0" applyNumberFormat="1" applyFont="1" applyFill="1" applyBorder="1" applyAlignment="1" applyProtection="1">
      <alignment horizontal="left" vertical="center" wrapText="1"/>
    </xf>
    <xf numFmtId="49" fontId="10" fillId="3" borderId="16" xfId="0" applyNumberFormat="1" applyFont="1" applyFill="1" applyBorder="1" applyAlignment="1" applyProtection="1">
      <alignment horizontal="left" vertical="center" wrapText="1"/>
    </xf>
    <xf numFmtId="49" fontId="11" fillId="3" borderId="1" xfId="0" applyNumberFormat="1" applyFont="1" applyFill="1" applyBorder="1" applyAlignment="1" applyProtection="1">
      <alignment horizontal="left" vertical="center" wrapText="1"/>
    </xf>
    <xf numFmtId="49" fontId="11" fillId="3" borderId="2" xfId="0" applyNumberFormat="1" applyFont="1" applyFill="1" applyBorder="1" applyAlignment="1" applyProtection="1">
      <alignment horizontal="left" vertical="center" wrapText="1"/>
    </xf>
    <xf numFmtId="49" fontId="10" fillId="3" borderId="1" xfId="0" applyNumberFormat="1" applyFont="1" applyFill="1" applyBorder="1" applyAlignment="1" applyProtection="1">
      <alignment horizontal="left" vertical="center" wrapText="1"/>
    </xf>
    <xf numFmtId="49" fontId="10" fillId="3" borderId="2" xfId="0" applyNumberFormat="1" applyFont="1" applyFill="1" applyBorder="1" applyAlignment="1" applyProtection="1">
      <alignment horizontal="left" vertical="center" wrapText="1"/>
    </xf>
  </cellXfs>
  <cellStyles count="1">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Defaul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88"/>
  <sheetViews>
    <sheetView showZeros="0" tabSelected="1" workbookViewId="0">
      <pane ySplit="6" topLeftCell="A182" activePane="bottomLeft" state="frozen"/>
      <selection pane="bottomLeft" activeCell="M184" sqref="M184:M190"/>
    </sheetView>
  </sheetViews>
  <sheetFormatPr baseColWidth="10" defaultColWidth="10" defaultRowHeight="15" customHeight="1" x14ac:dyDescent="0.15"/>
  <cols>
    <col min="1" max="1" width="15" style="1" customWidth="1"/>
    <col min="2" max="2" width="0" style="1" hidden="1" customWidth="1"/>
    <col min="3" max="3" width="60" style="1" customWidth="1"/>
    <col min="4" max="4" width="14.1640625" style="1" customWidth="1"/>
    <col min="5" max="5" width="0" hidden="1" customWidth="1"/>
    <col min="6" max="6" width="14.1640625" style="1" customWidth="1"/>
    <col min="7" max="7" width="10.33203125" hidden="1" customWidth="1"/>
    <col min="8" max="8" width="10.83203125" style="1" hidden="1" customWidth="1"/>
    <col min="9" max="9" width="20" customWidth="1"/>
    <col min="10" max="12" width="0" hidden="1" customWidth="1"/>
    <col min="13" max="13" width="26.6640625" style="1" customWidth="1"/>
    <col min="14" max="14" width="0" hidden="1" customWidth="1"/>
  </cols>
  <sheetData>
    <row r="1" spans="1:14" ht="18.75" customHeight="1" x14ac:dyDescent="0.15">
      <c r="A1" s="43" t="s">
        <v>0</v>
      </c>
      <c r="B1" s="44"/>
      <c r="C1" s="44"/>
      <c r="D1" s="44"/>
      <c r="E1" s="44"/>
      <c r="F1" s="44"/>
      <c r="G1" s="44"/>
      <c r="H1" s="44"/>
      <c r="I1" s="44"/>
      <c r="J1" s="44"/>
      <c r="K1" s="44"/>
      <c r="L1" s="44"/>
      <c r="M1" s="45"/>
      <c r="N1" s="2"/>
    </row>
    <row r="2" spans="1:14" ht="15" customHeight="1" x14ac:dyDescent="0.15">
      <c r="A2" s="46"/>
      <c r="B2" s="47"/>
      <c r="C2" s="47"/>
      <c r="D2" s="47"/>
      <c r="E2" s="47"/>
      <c r="F2" s="47"/>
      <c r="G2" s="47"/>
      <c r="H2" s="47"/>
      <c r="I2" s="47"/>
      <c r="J2" s="47"/>
      <c r="K2" s="47"/>
      <c r="L2" s="47"/>
      <c r="M2" s="48"/>
      <c r="N2" s="3"/>
    </row>
    <row r="3" spans="1:14" ht="7.5" customHeight="1" x14ac:dyDescent="0.15">
      <c r="A3" s="40" t="s">
        <v>1</v>
      </c>
      <c r="B3" s="41"/>
      <c r="C3" s="41"/>
      <c r="D3" s="41"/>
      <c r="E3" s="41"/>
      <c r="F3" s="41"/>
      <c r="G3" s="41"/>
      <c r="H3" s="41"/>
      <c r="I3" s="41"/>
      <c r="J3" s="41"/>
      <c r="K3" s="41"/>
      <c r="L3" s="41"/>
      <c r="M3" s="42"/>
      <c r="N3" s="4"/>
    </row>
    <row r="4" spans="1:14" ht="30" customHeight="1" x14ac:dyDescent="0.15">
      <c r="A4" s="40" t="s">
        <v>1</v>
      </c>
      <c r="B4" s="41"/>
      <c r="C4" s="41"/>
      <c r="D4" s="41"/>
      <c r="E4" s="41"/>
      <c r="F4" s="41"/>
      <c r="G4" s="41"/>
      <c r="H4" s="41"/>
      <c r="I4" s="41"/>
      <c r="J4" s="41"/>
      <c r="K4" s="41"/>
      <c r="L4" s="41"/>
      <c r="M4" s="42"/>
      <c r="N4" s="5"/>
    </row>
    <row r="5" spans="1:14" ht="30" customHeight="1" x14ac:dyDescent="0.15">
      <c r="A5" s="51" t="s">
        <v>2</v>
      </c>
      <c r="B5" s="52"/>
      <c r="C5" s="52"/>
      <c r="D5" s="52"/>
      <c r="E5" s="52"/>
      <c r="F5" s="52"/>
      <c r="G5" s="52"/>
      <c r="H5" s="52"/>
      <c r="I5" s="52"/>
      <c r="J5" s="52"/>
      <c r="K5" s="52"/>
      <c r="L5" s="52"/>
      <c r="M5" s="53"/>
      <c r="N5" s="6"/>
    </row>
    <row r="6" spans="1:14" ht="7.5" customHeight="1" x14ac:dyDescent="0.15">
      <c r="A6" s="3"/>
      <c r="B6" s="7"/>
      <c r="C6" s="3"/>
      <c r="D6"/>
      <c r="F6"/>
      <c r="H6"/>
      <c r="M6"/>
      <c r="N6" s="3"/>
    </row>
    <row r="7" spans="1:14" ht="27" customHeight="1" x14ac:dyDescent="0.15">
      <c r="A7" s="8" t="s">
        <v>3</v>
      </c>
      <c r="B7" s="9" t="s">
        <v>4</v>
      </c>
      <c r="C7" s="10" t="s">
        <v>5</v>
      </c>
      <c r="D7" s="10" t="s">
        <v>6</v>
      </c>
      <c r="F7" s="10" t="s">
        <v>7</v>
      </c>
      <c r="G7" s="10" t="s">
        <v>8</v>
      </c>
      <c r="H7" s="10" t="s">
        <v>9</v>
      </c>
      <c r="I7" s="10" t="s">
        <v>10</v>
      </c>
      <c r="M7" s="11" t="s">
        <v>11</v>
      </c>
      <c r="N7" s="12" t="s">
        <v>12</v>
      </c>
    </row>
    <row r="8" spans="1:14" ht="45" customHeight="1" x14ac:dyDescent="0.15">
      <c r="A8" s="13" t="s">
        <v>13</v>
      </c>
      <c r="B8" s="14"/>
      <c r="C8" s="15" t="s">
        <v>14</v>
      </c>
      <c r="D8" s="16" t="s">
        <v>15</v>
      </c>
      <c r="E8" s="17"/>
      <c r="F8" s="18">
        <v>1</v>
      </c>
      <c r="G8" s="17"/>
      <c r="H8" s="19">
        <v>6</v>
      </c>
      <c r="I8" s="20"/>
      <c r="J8" s="17"/>
      <c r="K8" s="20"/>
      <c r="L8" s="20"/>
      <c r="M8" s="21">
        <f>IF(ISNUMBER($K8),IF(ISNUMBER($G8),ROUND($K8*$G8,2),ROUND($K8*$F8,2)),IF(ISNUMBER($G8),ROUND($I8*$G8,2),ROUND($I8*$F8,2)))</f>
        <v>0</v>
      </c>
      <c r="N8" s="22"/>
    </row>
    <row r="9" spans="1:14" ht="37.5" customHeight="1" x14ac:dyDescent="0.15">
      <c r="A9" s="23" t="s">
        <v>16</v>
      </c>
      <c r="B9" s="24"/>
      <c r="C9" s="25" t="s">
        <v>17</v>
      </c>
      <c r="D9" s="26"/>
      <c r="E9" s="27"/>
      <c r="F9" s="28"/>
      <c r="G9" s="27"/>
      <c r="H9" s="28"/>
      <c r="I9" s="27"/>
      <c r="J9" s="27"/>
      <c r="K9" s="27"/>
      <c r="L9" s="27"/>
      <c r="M9" s="29"/>
      <c r="N9" s="22"/>
    </row>
    <row r="10" spans="1:14" ht="26.25" customHeight="1" x14ac:dyDescent="0.15">
      <c r="A10" s="23" t="s">
        <v>18</v>
      </c>
      <c r="B10" s="24"/>
      <c r="C10" s="25" t="s">
        <v>19</v>
      </c>
      <c r="D10" s="26"/>
      <c r="E10" s="27"/>
      <c r="F10" s="28"/>
      <c r="G10" s="27"/>
      <c r="H10" s="28"/>
      <c r="I10" s="27"/>
      <c r="J10" s="27"/>
      <c r="K10" s="27"/>
      <c r="L10" s="27"/>
      <c r="M10" s="29"/>
      <c r="N10" s="22"/>
    </row>
    <row r="11" spans="1:14" ht="26.25" customHeight="1" x14ac:dyDescent="0.15">
      <c r="A11" s="23" t="s">
        <v>20</v>
      </c>
      <c r="B11" s="24"/>
      <c r="C11" s="25" t="s">
        <v>21</v>
      </c>
      <c r="D11" s="26"/>
      <c r="E11" s="27"/>
      <c r="F11" s="28"/>
      <c r="G11" s="27"/>
      <c r="H11" s="28"/>
      <c r="I11" s="27"/>
      <c r="J11" s="27"/>
      <c r="K11" s="27"/>
      <c r="L11" s="27"/>
      <c r="M11" s="29"/>
      <c r="N11" s="22"/>
    </row>
    <row r="12" spans="1:14" ht="26.25" customHeight="1" x14ac:dyDescent="0.15">
      <c r="A12" s="23" t="s">
        <v>22</v>
      </c>
      <c r="B12" s="24"/>
      <c r="C12" s="25" t="s">
        <v>23</v>
      </c>
      <c r="D12" s="26"/>
      <c r="E12" s="27"/>
      <c r="F12" s="28"/>
      <c r="G12" s="27"/>
      <c r="H12" s="28"/>
      <c r="I12" s="27"/>
      <c r="J12" s="27"/>
      <c r="K12" s="27"/>
      <c r="L12" s="27"/>
      <c r="M12" s="29"/>
      <c r="N12" s="22"/>
    </row>
    <row r="13" spans="1:14" ht="26.25" customHeight="1" x14ac:dyDescent="0.15">
      <c r="A13" s="23" t="s">
        <v>24</v>
      </c>
      <c r="B13" s="24"/>
      <c r="C13" s="25" t="s">
        <v>25</v>
      </c>
      <c r="D13" s="26"/>
      <c r="E13" s="27"/>
      <c r="F13" s="28"/>
      <c r="G13" s="27"/>
      <c r="H13" s="28"/>
      <c r="I13" s="27"/>
      <c r="J13" s="27"/>
      <c r="K13" s="27"/>
      <c r="L13" s="27"/>
      <c r="M13" s="29"/>
      <c r="N13" s="22"/>
    </row>
    <row r="14" spans="1:14" ht="26.25" customHeight="1" x14ac:dyDescent="0.15">
      <c r="A14" s="23" t="s">
        <v>26</v>
      </c>
      <c r="B14" s="24"/>
      <c r="C14" s="25" t="s">
        <v>27</v>
      </c>
      <c r="D14" s="26"/>
      <c r="E14" s="27"/>
      <c r="F14" s="28"/>
      <c r="G14" s="27"/>
      <c r="H14" s="28"/>
      <c r="I14" s="27"/>
      <c r="J14" s="27"/>
      <c r="K14" s="27"/>
      <c r="L14" s="27"/>
      <c r="M14" s="29"/>
      <c r="N14" s="22"/>
    </row>
    <row r="15" spans="1:14" ht="26.25" customHeight="1" x14ac:dyDescent="0.15">
      <c r="A15" s="23" t="s">
        <v>28</v>
      </c>
      <c r="B15" s="24"/>
      <c r="C15" s="25" t="s">
        <v>29</v>
      </c>
      <c r="D15" s="26"/>
      <c r="E15" s="27"/>
      <c r="F15" s="28"/>
      <c r="G15" s="27"/>
      <c r="H15" s="28"/>
      <c r="I15" s="27"/>
      <c r="J15" s="27"/>
      <c r="K15" s="27"/>
      <c r="L15" s="27"/>
      <c r="M15" s="29"/>
      <c r="N15" s="22"/>
    </row>
    <row r="16" spans="1:14" ht="26.25" customHeight="1" x14ac:dyDescent="0.15">
      <c r="A16" s="23" t="s">
        <v>30</v>
      </c>
      <c r="B16" s="24"/>
      <c r="C16" s="25" t="s">
        <v>31</v>
      </c>
      <c r="D16" s="26"/>
      <c r="E16" s="27"/>
      <c r="F16" s="28"/>
      <c r="G16" s="27"/>
      <c r="H16" s="28"/>
      <c r="I16" s="27"/>
      <c r="J16" s="27"/>
      <c r="K16" s="27"/>
      <c r="L16" s="27"/>
      <c r="M16" s="29"/>
      <c r="N16" s="22"/>
    </row>
    <row r="17" spans="1:14" ht="26.25" customHeight="1" x14ac:dyDescent="0.15">
      <c r="A17" s="23" t="s">
        <v>32</v>
      </c>
      <c r="B17" s="24"/>
      <c r="C17" s="25" t="s">
        <v>33</v>
      </c>
      <c r="D17" s="26"/>
      <c r="E17" s="27"/>
      <c r="F17" s="28"/>
      <c r="G17" s="27"/>
      <c r="H17" s="28"/>
      <c r="I17" s="27"/>
      <c r="J17" s="27"/>
      <c r="K17" s="27"/>
      <c r="L17" s="27"/>
      <c r="M17" s="29"/>
      <c r="N17" s="22"/>
    </row>
    <row r="18" spans="1:14" ht="26.25" customHeight="1" x14ac:dyDescent="0.15">
      <c r="A18" s="23" t="s">
        <v>34</v>
      </c>
      <c r="B18" s="24"/>
      <c r="C18" s="25" t="s">
        <v>35</v>
      </c>
      <c r="D18" s="26"/>
      <c r="E18" s="27"/>
      <c r="F18" s="28"/>
      <c r="G18" s="27"/>
      <c r="H18" s="28"/>
      <c r="I18" s="27"/>
      <c r="J18" s="27"/>
      <c r="K18" s="27"/>
      <c r="L18" s="27"/>
      <c r="M18" s="29"/>
      <c r="N18" s="22"/>
    </row>
    <row r="19" spans="1:14" ht="22.5" customHeight="1" x14ac:dyDescent="0.15">
      <c r="A19" s="23" t="s">
        <v>36</v>
      </c>
      <c r="B19" s="24"/>
      <c r="C19" s="30" t="s">
        <v>37</v>
      </c>
      <c r="D19" s="26"/>
      <c r="E19" s="27"/>
      <c r="F19" s="28"/>
      <c r="G19" s="27"/>
      <c r="H19" s="28"/>
      <c r="I19" s="27"/>
      <c r="J19" s="27"/>
      <c r="K19" s="27"/>
      <c r="L19" s="27"/>
      <c r="M19" s="29"/>
      <c r="N19" s="22"/>
    </row>
    <row r="20" spans="1:14" ht="22.5" customHeight="1" x14ac:dyDescent="0.15">
      <c r="A20" s="23" t="s">
        <v>38</v>
      </c>
      <c r="B20" s="24"/>
      <c r="C20" s="30" t="s">
        <v>39</v>
      </c>
      <c r="D20" s="26"/>
      <c r="E20" s="27"/>
      <c r="F20" s="28"/>
      <c r="G20" s="27"/>
      <c r="H20" s="28"/>
      <c r="I20" s="27"/>
      <c r="J20" s="27"/>
      <c r="K20" s="27"/>
      <c r="L20" s="27"/>
      <c r="M20" s="29"/>
      <c r="N20" s="22"/>
    </row>
    <row r="21" spans="1:14" ht="18.75" customHeight="1" x14ac:dyDescent="0.15">
      <c r="A21" s="23" t="s">
        <v>40</v>
      </c>
      <c r="B21" s="24"/>
      <c r="C21" s="30" t="s">
        <v>41</v>
      </c>
      <c r="D21" s="16" t="s">
        <v>15</v>
      </c>
      <c r="E21" s="17"/>
      <c r="F21" s="18">
        <v>1</v>
      </c>
      <c r="G21" s="17"/>
      <c r="H21" s="19">
        <v>6</v>
      </c>
      <c r="I21" s="20"/>
      <c r="J21" s="17"/>
      <c r="K21" s="20"/>
      <c r="L21" s="20"/>
      <c r="M21" s="21">
        <f>IF(ISNUMBER($K21),IF(ISNUMBER($G21),ROUND($K21*$G21,2),ROUND($K21*$F21,2)),IF(ISNUMBER($G21),ROUND($I21*$G21,2),ROUND($I21*$F21,2)))</f>
        <v>0</v>
      </c>
      <c r="N21" s="22"/>
    </row>
    <row r="22" spans="1:14" ht="22.5" customHeight="1" x14ac:dyDescent="0.15">
      <c r="A22" s="23" t="s">
        <v>42</v>
      </c>
      <c r="B22" s="24"/>
      <c r="C22" s="30" t="s">
        <v>43</v>
      </c>
      <c r="D22" s="26"/>
      <c r="E22" s="27"/>
      <c r="F22" s="28"/>
      <c r="G22" s="27"/>
      <c r="H22" s="28"/>
      <c r="I22" s="27"/>
      <c r="J22" s="27"/>
      <c r="K22" s="27"/>
      <c r="L22" s="27"/>
      <c r="M22" s="29"/>
      <c r="N22" s="22"/>
    </row>
    <row r="23" spans="1:14" ht="18.75" customHeight="1" x14ac:dyDescent="0.15">
      <c r="A23" s="23" t="s">
        <v>44</v>
      </c>
      <c r="B23" s="24"/>
      <c r="C23" s="30" t="s">
        <v>45</v>
      </c>
      <c r="D23" s="16" t="s">
        <v>15</v>
      </c>
      <c r="E23" s="17"/>
      <c r="F23" s="18">
        <v>1</v>
      </c>
      <c r="G23" s="17"/>
      <c r="H23" s="19">
        <v>6</v>
      </c>
      <c r="I23" s="20"/>
      <c r="J23" s="17"/>
      <c r="K23" s="20"/>
      <c r="L23" s="20"/>
      <c r="M23" s="21">
        <f>IF(ISNUMBER($K23),IF(ISNUMBER($G23),ROUND($K23*$G23,2),ROUND($K23*$F23,2)),IF(ISNUMBER($G23),ROUND($I23*$G23,2),ROUND($I23*$F23,2)))</f>
        <v>0</v>
      </c>
      <c r="N23" s="22"/>
    </row>
    <row r="24" spans="1:14" ht="31.5" customHeight="1" x14ac:dyDescent="0.15">
      <c r="A24" s="49" t="s">
        <v>46</v>
      </c>
      <c r="B24" s="50"/>
      <c r="C24" s="50"/>
      <c r="D24" s="50"/>
      <c r="E24" s="50"/>
      <c r="F24" s="50"/>
      <c r="G24" s="50"/>
      <c r="H24" s="50"/>
      <c r="I24" s="50"/>
      <c r="M24" s="31">
        <f>M$21+M$23</f>
        <v>0</v>
      </c>
      <c r="N24" s="32"/>
    </row>
    <row r="25" spans="1:14" ht="26.25" customHeight="1" x14ac:dyDescent="0.15">
      <c r="A25" s="23" t="s">
        <v>47</v>
      </c>
      <c r="B25" s="24"/>
      <c r="C25" s="25" t="s">
        <v>48</v>
      </c>
      <c r="D25" s="26"/>
      <c r="E25" s="27"/>
      <c r="F25" s="28"/>
      <c r="G25" s="27"/>
      <c r="H25" s="28"/>
      <c r="I25" s="27"/>
      <c r="J25" s="27"/>
      <c r="K25" s="27"/>
      <c r="L25" s="27"/>
      <c r="M25" s="29"/>
      <c r="N25" s="22"/>
    </row>
    <row r="26" spans="1:14" ht="26.25" customHeight="1" x14ac:dyDescent="0.15">
      <c r="A26" s="23" t="s">
        <v>49</v>
      </c>
      <c r="B26" s="24"/>
      <c r="C26" s="25" t="s">
        <v>50</v>
      </c>
      <c r="D26" s="26"/>
      <c r="E26" s="27"/>
      <c r="F26" s="28"/>
      <c r="G26" s="27"/>
      <c r="H26" s="28"/>
      <c r="I26" s="27"/>
      <c r="J26" s="27"/>
      <c r="K26" s="27"/>
      <c r="L26" s="27"/>
      <c r="M26" s="29"/>
      <c r="N26" s="22"/>
    </row>
    <row r="27" spans="1:14" ht="26.25" customHeight="1" x14ac:dyDescent="0.15">
      <c r="A27" s="23" t="s">
        <v>51</v>
      </c>
      <c r="B27" s="24"/>
      <c r="C27" s="25" t="s">
        <v>52</v>
      </c>
      <c r="D27" s="26"/>
      <c r="E27" s="27"/>
      <c r="F27" s="28"/>
      <c r="G27" s="27"/>
      <c r="H27" s="28"/>
      <c r="I27" s="27"/>
      <c r="J27" s="27"/>
      <c r="K27" s="27"/>
      <c r="L27" s="27"/>
      <c r="M27" s="29"/>
      <c r="N27" s="22"/>
    </row>
    <row r="28" spans="1:14" ht="26.25" customHeight="1" x14ac:dyDescent="0.15">
      <c r="A28" s="23" t="s">
        <v>53</v>
      </c>
      <c r="B28" s="24"/>
      <c r="C28" s="25" t="s">
        <v>54</v>
      </c>
      <c r="D28" s="26"/>
      <c r="E28" s="27"/>
      <c r="F28" s="28"/>
      <c r="G28" s="27"/>
      <c r="H28" s="28"/>
      <c r="I28" s="27"/>
      <c r="J28" s="27"/>
      <c r="K28" s="27"/>
      <c r="L28" s="27"/>
      <c r="M28" s="29"/>
      <c r="N28" s="22"/>
    </row>
    <row r="29" spans="1:14" ht="26.25" customHeight="1" x14ac:dyDescent="0.15">
      <c r="A29" s="23" t="s">
        <v>55</v>
      </c>
      <c r="B29" s="24"/>
      <c r="C29" s="25" t="s">
        <v>56</v>
      </c>
      <c r="D29" s="26"/>
      <c r="E29" s="27"/>
      <c r="F29" s="28"/>
      <c r="G29" s="27"/>
      <c r="H29" s="28"/>
      <c r="I29" s="27"/>
      <c r="J29" s="27"/>
      <c r="K29" s="27"/>
      <c r="L29" s="27"/>
      <c r="M29" s="29"/>
      <c r="N29" s="22"/>
    </row>
    <row r="30" spans="1:14" ht="26.25" customHeight="1" x14ac:dyDescent="0.15">
      <c r="A30" s="23" t="s">
        <v>57</v>
      </c>
      <c r="B30" s="24"/>
      <c r="C30" s="25" t="s">
        <v>58</v>
      </c>
      <c r="D30" s="26"/>
      <c r="E30" s="27"/>
      <c r="F30" s="28"/>
      <c r="G30" s="27"/>
      <c r="H30" s="28"/>
      <c r="I30" s="27"/>
      <c r="J30" s="27"/>
      <c r="K30" s="27"/>
      <c r="L30" s="27"/>
      <c r="M30" s="29"/>
      <c r="N30" s="22"/>
    </row>
    <row r="31" spans="1:14" ht="26.25" customHeight="1" x14ac:dyDescent="0.15">
      <c r="A31" s="23" t="s">
        <v>59</v>
      </c>
      <c r="B31" s="24"/>
      <c r="C31" s="25" t="s">
        <v>60</v>
      </c>
      <c r="D31" s="26"/>
      <c r="E31" s="27"/>
      <c r="F31" s="28"/>
      <c r="G31" s="27"/>
      <c r="H31" s="28"/>
      <c r="I31" s="27"/>
      <c r="J31" s="27"/>
      <c r="K31" s="27"/>
      <c r="L31" s="27"/>
      <c r="M31" s="29"/>
      <c r="N31" s="22"/>
    </row>
    <row r="32" spans="1:14" ht="26.25" customHeight="1" x14ac:dyDescent="0.15">
      <c r="A32" s="23" t="s">
        <v>61</v>
      </c>
      <c r="B32" s="24"/>
      <c r="C32" s="25" t="s">
        <v>62</v>
      </c>
      <c r="D32" s="26"/>
      <c r="E32" s="27"/>
      <c r="F32" s="28"/>
      <c r="G32" s="27"/>
      <c r="H32" s="28"/>
      <c r="I32" s="27"/>
      <c r="J32" s="27"/>
      <c r="K32" s="27"/>
      <c r="L32" s="27"/>
      <c r="M32" s="29"/>
      <c r="N32" s="22"/>
    </row>
    <row r="33" spans="1:14" ht="26.25" customHeight="1" x14ac:dyDescent="0.15">
      <c r="A33" s="23" t="s">
        <v>63</v>
      </c>
      <c r="B33" s="24"/>
      <c r="C33" s="25" t="s">
        <v>64</v>
      </c>
      <c r="D33" s="26"/>
      <c r="E33" s="27"/>
      <c r="F33" s="28"/>
      <c r="G33" s="27"/>
      <c r="H33" s="28"/>
      <c r="I33" s="27"/>
      <c r="J33" s="27"/>
      <c r="K33" s="27"/>
      <c r="L33" s="27"/>
      <c r="M33" s="29"/>
      <c r="N33" s="22"/>
    </row>
    <row r="34" spans="1:14" ht="22.5" customHeight="1" x14ac:dyDescent="0.15">
      <c r="A34" s="23" t="s">
        <v>65</v>
      </c>
      <c r="B34" s="24"/>
      <c r="C34" s="30" t="s">
        <v>66</v>
      </c>
      <c r="D34" s="26"/>
      <c r="E34" s="27"/>
      <c r="F34" s="28"/>
      <c r="G34" s="27"/>
      <c r="H34" s="28"/>
      <c r="I34" s="27"/>
      <c r="J34" s="27"/>
      <c r="K34" s="27"/>
      <c r="L34" s="27"/>
      <c r="M34" s="29"/>
      <c r="N34" s="22"/>
    </row>
    <row r="35" spans="1:14" ht="22.5" customHeight="1" x14ac:dyDescent="0.15">
      <c r="A35" s="23" t="s">
        <v>67</v>
      </c>
      <c r="B35" s="24"/>
      <c r="C35" s="30" t="s">
        <v>68</v>
      </c>
      <c r="D35" s="26"/>
      <c r="E35" s="27"/>
      <c r="F35" s="28"/>
      <c r="G35" s="27"/>
      <c r="H35" s="28"/>
      <c r="I35" s="27"/>
      <c r="J35" s="27"/>
      <c r="K35" s="27"/>
      <c r="L35" s="27"/>
      <c r="M35" s="29"/>
      <c r="N35" s="22"/>
    </row>
    <row r="36" spans="1:14" ht="22.5" customHeight="1" x14ac:dyDescent="0.15">
      <c r="A36" s="23" t="s">
        <v>69</v>
      </c>
      <c r="B36" s="24"/>
      <c r="C36" s="30" t="s">
        <v>70</v>
      </c>
      <c r="D36" s="26"/>
      <c r="E36" s="27"/>
      <c r="F36" s="28"/>
      <c r="G36" s="27"/>
      <c r="H36" s="28"/>
      <c r="I36" s="27"/>
      <c r="J36" s="27"/>
      <c r="K36" s="27"/>
      <c r="L36" s="27"/>
      <c r="M36" s="29"/>
      <c r="N36" s="22"/>
    </row>
    <row r="37" spans="1:14" ht="22.5" customHeight="1" x14ac:dyDescent="0.15">
      <c r="A37" s="23" t="s">
        <v>71</v>
      </c>
      <c r="B37" s="24"/>
      <c r="C37" s="30" t="s">
        <v>72</v>
      </c>
      <c r="D37" s="26"/>
      <c r="E37" s="27"/>
      <c r="F37" s="28"/>
      <c r="G37" s="27"/>
      <c r="H37" s="28"/>
      <c r="I37" s="27"/>
      <c r="J37" s="27"/>
      <c r="K37" s="27"/>
      <c r="L37" s="27"/>
      <c r="M37" s="29"/>
      <c r="N37" s="22"/>
    </row>
    <row r="38" spans="1:14" ht="22.5" customHeight="1" x14ac:dyDescent="0.15">
      <c r="A38" s="23" t="s">
        <v>73</v>
      </c>
      <c r="B38" s="24"/>
      <c r="C38" s="30" t="s">
        <v>74</v>
      </c>
      <c r="D38" s="26"/>
      <c r="E38" s="27"/>
      <c r="F38" s="28"/>
      <c r="G38" s="27"/>
      <c r="H38" s="28"/>
      <c r="I38" s="27"/>
      <c r="J38" s="27"/>
      <c r="K38" s="27"/>
      <c r="L38" s="27"/>
      <c r="M38" s="29"/>
      <c r="N38" s="22"/>
    </row>
    <row r="39" spans="1:14" ht="26.25" customHeight="1" x14ac:dyDescent="0.15">
      <c r="A39" s="23" t="s">
        <v>75</v>
      </c>
      <c r="B39" s="24"/>
      <c r="C39" s="25" t="s">
        <v>70</v>
      </c>
      <c r="D39" s="26"/>
      <c r="E39" s="27"/>
      <c r="F39" s="28"/>
      <c r="G39" s="27"/>
      <c r="H39" s="28"/>
      <c r="I39" s="27"/>
      <c r="J39" s="27"/>
      <c r="K39" s="27"/>
      <c r="L39" s="27"/>
      <c r="M39" s="29"/>
      <c r="N39" s="22"/>
    </row>
    <row r="40" spans="1:14" ht="26.25" customHeight="1" x14ac:dyDescent="0.15">
      <c r="A40" s="23" t="s">
        <v>76</v>
      </c>
      <c r="B40" s="24"/>
      <c r="C40" s="25" t="s">
        <v>77</v>
      </c>
      <c r="D40" s="26"/>
      <c r="E40" s="27"/>
      <c r="F40" s="28"/>
      <c r="G40" s="27"/>
      <c r="H40" s="28"/>
      <c r="I40" s="27"/>
      <c r="J40" s="27"/>
      <c r="K40" s="27"/>
      <c r="L40" s="27"/>
      <c r="M40" s="29"/>
      <c r="N40" s="22"/>
    </row>
    <row r="41" spans="1:14" ht="26.25" customHeight="1" x14ac:dyDescent="0.15">
      <c r="A41" s="23" t="s">
        <v>78</v>
      </c>
      <c r="B41" s="24"/>
      <c r="C41" s="25" t="s">
        <v>79</v>
      </c>
      <c r="D41" s="26"/>
      <c r="E41" s="27"/>
      <c r="F41" s="28"/>
      <c r="G41" s="27"/>
      <c r="H41" s="28"/>
      <c r="I41" s="27"/>
      <c r="J41" s="27"/>
      <c r="K41" s="27"/>
      <c r="L41" s="27"/>
      <c r="M41" s="29"/>
      <c r="N41" s="22"/>
    </row>
    <row r="42" spans="1:14" ht="26.25" customHeight="1" x14ac:dyDescent="0.15">
      <c r="A42" s="23" t="s">
        <v>80</v>
      </c>
      <c r="B42" s="24"/>
      <c r="C42" s="25" t="s">
        <v>81</v>
      </c>
      <c r="D42" s="26"/>
      <c r="E42" s="27"/>
      <c r="F42" s="28"/>
      <c r="G42" s="27"/>
      <c r="H42" s="28"/>
      <c r="I42" s="27"/>
      <c r="J42" s="27"/>
      <c r="K42" s="27"/>
      <c r="L42" s="27"/>
      <c r="M42" s="29"/>
      <c r="N42" s="22"/>
    </row>
    <row r="43" spans="1:14" ht="37.5" customHeight="1" x14ac:dyDescent="0.15">
      <c r="A43" s="23" t="s">
        <v>82</v>
      </c>
      <c r="B43" s="24"/>
      <c r="C43" s="25" t="s">
        <v>83</v>
      </c>
      <c r="D43" s="26"/>
      <c r="E43" s="27"/>
      <c r="F43" s="28"/>
      <c r="G43" s="27"/>
      <c r="H43" s="28"/>
      <c r="I43" s="27"/>
      <c r="J43" s="27"/>
      <c r="K43" s="27"/>
      <c r="L43" s="27"/>
      <c r="M43" s="29"/>
      <c r="N43" s="22"/>
    </row>
    <row r="44" spans="1:14" ht="26.25" customHeight="1" x14ac:dyDescent="0.15">
      <c r="A44" s="23" t="s">
        <v>84</v>
      </c>
      <c r="B44" s="24"/>
      <c r="C44" s="25" t="s">
        <v>85</v>
      </c>
      <c r="D44" s="26"/>
      <c r="E44" s="27"/>
      <c r="F44" s="28"/>
      <c r="G44" s="27"/>
      <c r="H44" s="28"/>
      <c r="I44" s="27"/>
      <c r="J44" s="27"/>
      <c r="K44" s="27"/>
      <c r="L44" s="27"/>
      <c r="M44" s="29"/>
      <c r="N44" s="22"/>
    </row>
    <row r="45" spans="1:14" ht="67.5" customHeight="1" x14ac:dyDescent="0.15">
      <c r="A45" s="23" t="s">
        <v>86</v>
      </c>
      <c r="B45" s="24"/>
      <c r="C45" s="30" t="s">
        <v>87</v>
      </c>
      <c r="D45" s="16" t="s">
        <v>15</v>
      </c>
      <c r="E45" s="17"/>
      <c r="F45" s="18">
        <v>1</v>
      </c>
      <c r="G45" s="17"/>
      <c r="H45" s="19">
        <v>6</v>
      </c>
      <c r="I45" s="20"/>
      <c r="J45" s="17"/>
      <c r="K45" s="20"/>
      <c r="L45" s="20"/>
      <c r="M45" s="21">
        <f>IF(ISNUMBER($K45),IF(ISNUMBER($G45),ROUND($K45*$G45,2),ROUND($K45*$F45,2)),IF(ISNUMBER($G45),ROUND($I45*$G45,2),ROUND($I45*$F45,2)))</f>
        <v>0</v>
      </c>
      <c r="N45" s="22"/>
    </row>
    <row r="46" spans="1:14" ht="31.5" customHeight="1" x14ac:dyDescent="0.15">
      <c r="A46" s="49" t="s">
        <v>88</v>
      </c>
      <c r="B46" s="50"/>
      <c r="C46" s="50"/>
      <c r="D46" s="50"/>
      <c r="E46" s="50"/>
      <c r="F46" s="50"/>
      <c r="G46" s="50"/>
      <c r="H46" s="50"/>
      <c r="I46" s="50"/>
      <c r="M46" s="31">
        <f>M$45</f>
        <v>0</v>
      </c>
      <c r="N46" s="32"/>
    </row>
    <row r="47" spans="1:14" ht="26.25" customHeight="1" x14ac:dyDescent="0.15">
      <c r="A47" s="23" t="s">
        <v>89</v>
      </c>
      <c r="B47" s="24"/>
      <c r="C47" s="25" t="s">
        <v>90</v>
      </c>
      <c r="D47" s="26"/>
      <c r="E47" s="27"/>
      <c r="F47" s="28"/>
      <c r="G47" s="27"/>
      <c r="H47" s="28"/>
      <c r="I47" s="27"/>
      <c r="J47" s="27"/>
      <c r="K47" s="27"/>
      <c r="L47" s="27"/>
      <c r="M47" s="29"/>
      <c r="N47" s="22"/>
    </row>
    <row r="48" spans="1:14" ht="67.5" customHeight="1" x14ac:dyDescent="0.15">
      <c r="A48" s="23" t="s">
        <v>91</v>
      </c>
      <c r="B48" s="24"/>
      <c r="C48" s="30" t="s">
        <v>92</v>
      </c>
      <c r="D48" s="16" t="s">
        <v>15</v>
      </c>
      <c r="E48" s="17"/>
      <c r="F48" s="18">
        <v>1</v>
      </c>
      <c r="G48" s="17"/>
      <c r="H48" s="19">
        <v>6</v>
      </c>
      <c r="I48" s="20"/>
      <c r="J48" s="17"/>
      <c r="K48" s="20"/>
      <c r="L48" s="20"/>
      <c r="M48" s="21">
        <f>IF(ISNUMBER($K48),IF(ISNUMBER($G48),ROUND($K48*$G48,2),ROUND($K48*$F48,2)),IF(ISNUMBER($G48),ROUND($I48*$G48,2),ROUND($I48*$F48,2)))</f>
        <v>0</v>
      </c>
      <c r="N48" s="22"/>
    </row>
    <row r="49" spans="1:14" ht="31.5" customHeight="1" x14ac:dyDescent="0.15">
      <c r="A49" s="49" t="s">
        <v>93</v>
      </c>
      <c r="B49" s="50"/>
      <c r="C49" s="50"/>
      <c r="D49" s="50"/>
      <c r="E49" s="50"/>
      <c r="F49" s="50"/>
      <c r="G49" s="50"/>
      <c r="H49" s="50"/>
      <c r="I49" s="50"/>
      <c r="M49" s="31">
        <f>M$48</f>
        <v>0</v>
      </c>
      <c r="N49" s="32"/>
    </row>
    <row r="50" spans="1:14" ht="26.25" customHeight="1" x14ac:dyDescent="0.15">
      <c r="A50" s="23" t="s">
        <v>94</v>
      </c>
      <c r="B50" s="24"/>
      <c r="C50" s="25" t="s">
        <v>95</v>
      </c>
      <c r="D50" s="26"/>
      <c r="E50" s="27"/>
      <c r="F50" s="28"/>
      <c r="G50" s="27"/>
      <c r="H50" s="28"/>
      <c r="I50" s="27"/>
      <c r="J50" s="27"/>
      <c r="K50" s="27"/>
      <c r="L50" s="27"/>
      <c r="M50" s="29"/>
      <c r="N50" s="22"/>
    </row>
    <row r="51" spans="1:14" ht="67.5" customHeight="1" x14ac:dyDescent="0.15">
      <c r="A51" s="23" t="s">
        <v>96</v>
      </c>
      <c r="B51" s="24"/>
      <c r="C51" s="30" t="s">
        <v>97</v>
      </c>
      <c r="D51" s="16" t="s">
        <v>15</v>
      </c>
      <c r="E51" s="17"/>
      <c r="F51" s="18">
        <v>1</v>
      </c>
      <c r="G51" s="17"/>
      <c r="H51" s="19">
        <v>6</v>
      </c>
      <c r="I51" s="20"/>
      <c r="J51" s="17"/>
      <c r="K51" s="20"/>
      <c r="L51" s="20"/>
      <c r="M51" s="21">
        <f>IF(ISNUMBER($K51),IF(ISNUMBER($G51),ROUND($K51*$G51,2),ROUND($K51*$F51,2)),IF(ISNUMBER($G51),ROUND($I51*$G51,2),ROUND($I51*$F51,2)))</f>
        <v>0</v>
      </c>
      <c r="N51" s="22"/>
    </row>
    <row r="52" spans="1:14" ht="31.5" customHeight="1" x14ac:dyDescent="0.15">
      <c r="A52" s="49" t="s">
        <v>98</v>
      </c>
      <c r="B52" s="50"/>
      <c r="C52" s="50"/>
      <c r="D52" s="50"/>
      <c r="E52" s="50"/>
      <c r="F52" s="50"/>
      <c r="G52" s="50"/>
      <c r="H52" s="50"/>
      <c r="I52" s="50"/>
      <c r="M52" s="31">
        <f>M$51</f>
        <v>0</v>
      </c>
      <c r="N52" s="32"/>
    </row>
    <row r="53" spans="1:14" ht="26.25" customHeight="1" x14ac:dyDescent="0.15">
      <c r="A53" s="23" t="s">
        <v>99</v>
      </c>
      <c r="B53" s="24"/>
      <c r="C53" s="25" t="s">
        <v>100</v>
      </c>
      <c r="D53" s="26"/>
      <c r="E53" s="27"/>
      <c r="F53" s="28"/>
      <c r="G53" s="27"/>
      <c r="H53" s="28"/>
      <c r="I53" s="27"/>
      <c r="J53" s="27"/>
      <c r="K53" s="27"/>
      <c r="L53" s="27"/>
      <c r="M53" s="29"/>
      <c r="N53" s="22"/>
    </row>
    <row r="54" spans="1:14" ht="22.5" customHeight="1" x14ac:dyDescent="0.15">
      <c r="A54" s="23" t="s">
        <v>101</v>
      </c>
      <c r="B54" s="24"/>
      <c r="C54" s="30" t="s">
        <v>102</v>
      </c>
      <c r="D54" s="26"/>
      <c r="E54" s="27"/>
      <c r="F54" s="28"/>
      <c r="G54" s="27"/>
      <c r="H54" s="28"/>
      <c r="I54" s="27"/>
      <c r="J54" s="27"/>
      <c r="K54" s="27"/>
      <c r="L54" s="27"/>
      <c r="M54" s="29"/>
      <c r="N54" s="22"/>
    </row>
    <row r="55" spans="1:14" ht="67.5" customHeight="1" x14ac:dyDescent="0.15">
      <c r="A55" s="23" t="s">
        <v>103</v>
      </c>
      <c r="B55" s="24"/>
      <c r="C55" s="30" t="s">
        <v>104</v>
      </c>
      <c r="D55" s="16" t="s">
        <v>15</v>
      </c>
      <c r="E55" s="17"/>
      <c r="F55" s="18">
        <v>1</v>
      </c>
      <c r="G55" s="17"/>
      <c r="H55" s="19">
        <v>6</v>
      </c>
      <c r="I55" s="20"/>
      <c r="J55" s="17"/>
      <c r="K55" s="20"/>
      <c r="L55" s="20"/>
      <c r="M55" s="21">
        <f>IF(ISNUMBER($K55),IF(ISNUMBER($G55),ROUND($K55*$G55,2),ROUND($K55*$F55,2)),IF(ISNUMBER($G55),ROUND($I55*$G55,2),ROUND($I55*$F55,2)))</f>
        <v>0</v>
      </c>
      <c r="N55" s="22"/>
    </row>
    <row r="56" spans="1:14" ht="31.5" customHeight="1" x14ac:dyDescent="0.15">
      <c r="A56" s="49" t="s">
        <v>105</v>
      </c>
      <c r="B56" s="50"/>
      <c r="C56" s="50"/>
      <c r="D56" s="50"/>
      <c r="E56" s="50"/>
      <c r="F56" s="50"/>
      <c r="G56" s="50"/>
      <c r="H56" s="50"/>
      <c r="I56" s="50"/>
      <c r="M56" s="31">
        <f>M$55</f>
        <v>0</v>
      </c>
      <c r="N56" s="32"/>
    </row>
    <row r="57" spans="1:14" ht="26.25" customHeight="1" x14ac:dyDescent="0.15">
      <c r="A57" s="23" t="s">
        <v>106</v>
      </c>
      <c r="B57" s="24"/>
      <c r="C57" s="25" t="s">
        <v>107</v>
      </c>
      <c r="D57" s="26"/>
      <c r="E57" s="27"/>
      <c r="F57" s="28"/>
      <c r="G57" s="27"/>
      <c r="H57" s="28"/>
      <c r="I57" s="27"/>
      <c r="J57" s="27"/>
      <c r="K57" s="27"/>
      <c r="L57" s="27"/>
      <c r="M57" s="29"/>
      <c r="N57" s="22"/>
    </row>
    <row r="58" spans="1:14" ht="67.5" customHeight="1" x14ac:dyDescent="0.15">
      <c r="A58" s="23" t="s">
        <v>108</v>
      </c>
      <c r="B58" s="24"/>
      <c r="C58" s="30" t="s">
        <v>109</v>
      </c>
      <c r="D58" s="16" t="s">
        <v>15</v>
      </c>
      <c r="E58" s="17"/>
      <c r="F58" s="18">
        <v>1</v>
      </c>
      <c r="G58" s="17"/>
      <c r="H58" s="19">
        <v>6</v>
      </c>
      <c r="I58" s="20"/>
      <c r="J58" s="17"/>
      <c r="K58" s="20"/>
      <c r="L58" s="20"/>
      <c r="M58" s="21">
        <f t="shared" ref="M58:M59" si="0">IF(ISNUMBER($K58),IF(ISNUMBER($G58),ROUND($K58*$G58,2),ROUND($K58*$F58,2)),IF(ISNUMBER($G58),ROUND($I58*$G58,2),ROUND($I58*$F58,2)))</f>
        <v>0</v>
      </c>
      <c r="N58" s="22"/>
    </row>
    <row r="59" spans="1:14" ht="22.5" customHeight="1" x14ac:dyDescent="0.15">
      <c r="A59" s="23" t="s">
        <v>110</v>
      </c>
      <c r="B59" s="24"/>
      <c r="C59" s="30" t="s">
        <v>111</v>
      </c>
      <c r="D59" s="16" t="s">
        <v>15</v>
      </c>
      <c r="E59" s="17"/>
      <c r="F59" s="18">
        <v>1</v>
      </c>
      <c r="G59" s="17"/>
      <c r="H59" s="19">
        <v>6</v>
      </c>
      <c r="I59" s="20"/>
      <c r="J59" s="17"/>
      <c r="K59" s="20"/>
      <c r="L59" s="20"/>
      <c r="M59" s="21">
        <f t="shared" si="0"/>
        <v>0</v>
      </c>
      <c r="N59" s="22"/>
    </row>
    <row r="60" spans="1:14" ht="31.5" customHeight="1" x14ac:dyDescent="0.15">
      <c r="A60" s="49" t="s">
        <v>112</v>
      </c>
      <c r="B60" s="50"/>
      <c r="C60" s="50"/>
      <c r="D60" s="50"/>
      <c r="E60" s="50"/>
      <c r="F60" s="50"/>
      <c r="G60" s="50"/>
      <c r="H60" s="50"/>
      <c r="I60" s="50"/>
      <c r="M60" s="31">
        <f>SUM(M$58:M$59)</f>
        <v>0</v>
      </c>
      <c r="N60" s="32"/>
    </row>
    <row r="61" spans="1:14" ht="26.25" customHeight="1" x14ac:dyDescent="0.15">
      <c r="A61" s="23" t="s">
        <v>113</v>
      </c>
      <c r="B61" s="24"/>
      <c r="C61" s="25" t="s">
        <v>114</v>
      </c>
      <c r="D61" s="26"/>
      <c r="E61" s="27"/>
      <c r="F61" s="28"/>
      <c r="G61" s="27"/>
      <c r="H61" s="28"/>
      <c r="I61" s="27"/>
      <c r="J61" s="27"/>
      <c r="K61" s="27"/>
      <c r="L61" s="27"/>
      <c r="M61" s="29"/>
      <c r="N61" s="22"/>
    </row>
    <row r="62" spans="1:14" ht="22.5" customHeight="1" x14ac:dyDescent="0.15">
      <c r="A62" s="23" t="s">
        <v>115</v>
      </c>
      <c r="B62" s="24"/>
      <c r="C62" s="30" t="s">
        <v>116</v>
      </c>
      <c r="D62" s="26"/>
      <c r="E62" s="27"/>
      <c r="F62" s="28"/>
      <c r="G62" s="27"/>
      <c r="H62" s="28"/>
      <c r="I62" s="27"/>
      <c r="J62" s="27"/>
      <c r="K62" s="27"/>
      <c r="L62" s="27"/>
      <c r="M62" s="29"/>
      <c r="N62" s="22"/>
    </row>
    <row r="63" spans="1:14" ht="29.25" customHeight="1" x14ac:dyDescent="0.15">
      <c r="A63" s="23" t="s">
        <v>117</v>
      </c>
      <c r="B63" s="24"/>
      <c r="C63" s="30" t="s">
        <v>118</v>
      </c>
      <c r="D63" s="16" t="s">
        <v>15</v>
      </c>
      <c r="E63" s="17"/>
      <c r="F63" s="18">
        <v>1</v>
      </c>
      <c r="G63" s="17"/>
      <c r="H63" s="19">
        <v>6</v>
      </c>
      <c r="I63" s="20"/>
      <c r="J63" s="17"/>
      <c r="K63" s="20"/>
      <c r="L63" s="20"/>
      <c r="M63" s="21">
        <f t="shared" ref="M63:M66" si="1">IF(ISNUMBER($K63),IF(ISNUMBER($G63),ROUND($K63*$G63,2),ROUND($K63*$F63,2)),IF(ISNUMBER($G63),ROUND($I63*$G63,2),ROUND($I63*$F63,2)))</f>
        <v>0</v>
      </c>
      <c r="N63" s="22"/>
    </row>
    <row r="64" spans="1:14" ht="29.25" customHeight="1" x14ac:dyDescent="0.15">
      <c r="A64" s="23" t="s">
        <v>119</v>
      </c>
      <c r="B64" s="24"/>
      <c r="C64" s="30" t="s">
        <v>120</v>
      </c>
      <c r="D64" s="16" t="s">
        <v>15</v>
      </c>
      <c r="E64" s="17"/>
      <c r="F64" s="18">
        <v>3</v>
      </c>
      <c r="G64" s="17"/>
      <c r="H64" s="19">
        <v>6</v>
      </c>
      <c r="I64" s="20"/>
      <c r="J64" s="17"/>
      <c r="K64" s="20"/>
      <c r="L64" s="20"/>
      <c r="M64" s="21">
        <f t="shared" si="1"/>
        <v>0</v>
      </c>
      <c r="N64" s="22"/>
    </row>
    <row r="65" spans="1:14" ht="29.25" customHeight="1" x14ac:dyDescent="0.15">
      <c r="A65" s="23" t="s">
        <v>121</v>
      </c>
      <c r="B65" s="24"/>
      <c r="C65" s="30" t="s">
        <v>122</v>
      </c>
      <c r="D65" s="16" t="s">
        <v>15</v>
      </c>
      <c r="E65" s="17"/>
      <c r="F65" s="18">
        <v>3</v>
      </c>
      <c r="G65" s="17"/>
      <c r="H65" s="19">
        <v>6</v>
      </c>
      <c r="I65" s="20"/>
      <c r="J65" s="17"/>
      <c r="K65" s="20"/>
      <c r="L65" s="20"/>
      <c r="M65" s="21">
        <f t="shared" si="1"/>
        <v>0</v>
      </c>
      <c r="N65" s="22"/>
    </row>
    <row r="66" spans="1:14" ht="18.75" customHeight="1" x14ac:dyDescent="0.15">
      <c r="A66" s="23" t="s">
        <v>123</v>
      </c>
      <c r="B66" s="24"/>
      <c r="C66" s="30" t="s">
        <v>124</v>
      </c>
      <c r="D66" s="16" t="s">
        <v>15</v>
      </c>
      <c r="E66" s="17"/>
      <c r="F66" s="18">
        <v>1</v>
      </c>
      <c r="G66" s="17"/>
      <c r="H66" s="19">
        <v>6</v>
      </c>
      <c r="I66" s="20"/>
      <c r="J66" s="17"/>
      <c r="K66" s="20"/>
      <c r="L66" s="20"/>
      <c r="M66" s="21">
        <f t="shared" si="1"/>
        <v>0</v>
      </c>
      <c r="N66" s="22"/>
    </row>
    <row r="67" spans="1:14" ht="22.5" customHeight="1" x14ac:dyDescent="0.15">
      <c r="A67" s="23" t="s">
        <v>125</v>
      </c>
      <c r="B67" s="24"/>
      <c r="C67" s="30" t="s">
        <v>126</v>
      </c>
      <c r="D67" s="26"/>
      <c r="E67" s="27"/>
      <c r="F67" s="28"/>
      <c r="G67" s="27"/>
      <c r="H67" s="28"/>
      <c r="I67" s="27"/>
      <c r="J67" s="27"/>
      <c r="K67" s="27"/>
      <c r="L67" s="27"/>
      <c r="M67" s="29"/>
      <c r="N67" s="22"/>
    </row>
    <row r="68" spans="1:14" ht="29.25" customHeight="1" x14ac:dyDescent="0.15">
      <c r="A68" s="23" t="s">
        <v>127</v>
      </c>
      <c r="B68" s="24"/>
      <c r="C68" s="30" t="s">
        <v>128</v>
      </c>
      <c r="D68" s="16" t="s">
        <v>15</v>
      </c>
      <c r="E68" s="17"/>
      <c r="F68" s="18">
        <v>1</v>
      </c>
      <c r="G68" s="17"/>
      <c r="H68" s="19">
        <v>6</v>
      </c>
      <c r="I68" s="20"/>
      <c r="J68" s="17"/>
      <c r="K68" s="20"/>
      <c r="L68" s="20"/>
      <c r="M68" s="21">
        <f t="shared" ref="M68:M70" si="2">IF(ISNUMBER($K68),IF(ISNUMBER($G68),ROUND($K68*$G68,2),ROUND($K68*$F68,2)),IF(ISNUMBER($G68),ROUND($I68*$G68,2),ROUND($I68*$F68,2)))</f>
        <v>0</v>
      </c>
      <c r="N68" s="22"/>
    </row>
    <row r="69" spans="1:14" ht="29.25" customHeight="1" x14ac:dyDescent="0.15">
      <c r="A69" s="23" t="s">
        <v>129</v>
      </c>
      <c r="B69" s="24"/>
      <c r="C69" s="30" t="s">
        <v>130</v>
      </c>
      <c r="D69" s="16" t="s">
        <v>15</v>
      </c>
      <c r="E69" s="17"/>
      <c r="F69" s="18">
        <v>1</v>
      </c>
      <c r="G69" s="17"/>
      <c r="H69" s="19">
        <v>6</v>
      </c>
      <c r="I69" s="20"/>
      <c r="J69" s="17"/>
      <c r="K69" s="20"/>
      <c r="L69" s="20"/>
      <c r="M69" s="21">
        <f t="shared" si="2"/>
        <v>0</v>
      </c>
      <c r="N69" s="22"/>
    </row>
    <row r="70" spans="1:14" ht="29.25" customHeight="1" x14ac:dyDescent="0.15">
      <c r="A70" s="23" t="s">
        <v>131</v>
      </c>
      <c r="B70" s="24"/>
      <c r="C70" s="30" t="s">
        <v>132</v>
      </c>
      <c r="D70" s="16" t="s">
        <v>15</v>
      </c>
      <c r="E70" s="17"/>
      <c r="F70" s="18">
        <v>1</v>
      </c>
      <c r="G70" s="17"/>
      <c r="H70" s="19">
        <v>6</v>
      </c>
      <c r="I70" s="20"/>
      <c r="J70" s="17"/>
      <c r="K70" s="20"/>
      <c r="L70" s="20"/>
      <c r="M70" s="21">
        <f t="shared" si="2"/>
        <v>0</v>
      </c>
      <c r="N70" s="22"/>
    </row>
    <row r="71" spans="1:14" ht="31.5" customHeight="1" x14ac:dyDescent="0.15">
      <c r="A71" s="49" t="s">
        <v>133</v>
      </c>
      <c r="B71" s="50"/>
      <c r="C71" s="50"/>
      <c r="D71" s="50"/>
      <c r="E71" s="50"/>
      <c r="F71" s="50"/>
      <c r="G71" s="50"/>
      <c r="H71" s="50"/>
      <c r="I71" s="50"/>
      <c r="M71" s="31">
        <f>SUM(M$63:M$66)+SUM(M$68:M$70)</f>
        <v>0</v>
      </c>
      <c r="N71" s="32"/>
    </row>
    <row r="72" spans="1:14" ht="26.25" customHeight="1" x14ac:dyDescent="0.15">
      <c r="A72" s="23" t="s">
        <v>134</v>
      </c>
      <c r="B72" s="24"/>
      <c r="C72" s="25" t="s">
        <v>135</v>
      </c>
      <c r="D72" s="26"/>
      <c r="E72" s="27"/>
      <c r="F72" s="28"/>
      <c r="G72" s="27"/>
      <c r="H72" s="28"/>
      <c r="I72" s="27"/>
      <c r="J72" s="27"/>
      <c r="K72" s="27"/>
      <c r="L72" s="27"/>
      <c r="M72" s="29"/>
      <c r="N72" s="22"/>
    </row>
    <row r="73" spans="1:14" ht="22.5" customHeight="1" x14ac:dyDescent="0.15">
      <c r="A73" s="23" t="s">
        <v>136</v>
      </c>
      <c r="B73" s="24"/>
      <c r="C73" s="30" t="s">
        <v>137</v>
      </c>
      <c r="D73" s="26"/>
      <c r="E73" s="27"/>
      <c r="F73" s="28"/>
      <c r="G73" s="27"/>
      <c r="H73" s="28"/>
      <c r="I73" s="27"/>
      <c r="J73" s="27"/>
      <c r="K73" s="27"/>
      <c r="L73" s="27"/>
      <c r="M73" s="29"/>
      <c r="N73" s="22"/>
    </row>
    <row r="74" spans="1:14" ht="22.5" customHeight="1" x14ac:dyDescent="0.15">
      <c r="A74" s="23" t="s">
        <v>138</v>
      </c>
      <c r="B74" s="24"/>
      <c r="C74" s="30" t="s">
        <v>139</v>
      </c>
      <c r="D74" s="26"/>
      <c r="E74" s="27"/>
      <c r="F74" s="28"/>
      <c r="G74" s="27"/>
      <c r="H74" s="28"/>
      <c r="I74" s="27"/>
      <c r="J74" s="27"/>
      <c r="K74" s="27"/>
      <c r="L74" s="27"/>
      <c r="M74" s="29"/>
      <c r="N74" s="22"/>
    </row>
    <row r="75" spans="1:14" ht="42" customHeight="1" x14ac:dyDescent="0.15">
      <c r="A75" s="23" t="s">
        <v>140</v>
      </c>
      <c r="B75" s="24"/>
      <c r="C75" s="30" t="s">
        <v>141</v>
      </c>
      <c r="D75" s="16" t="s">
        <v>15</v>
      </c>
      <c r="E75" s="17"/>
      <c r="F75" s="18">
        <v>1</v>
      </c>
      <c r="G75" s="17"/>
      <c r="H75" s="19">
        <v>6</v>
      </c>
      <c r="I75" s="20"/>
      <c r="J75" s="17"/>
      <c r="K75" s="20"/>
      <c r="L75" s="20"/>
      <c r="M75" s="21">
        <f>IF(ISNUMBER($K75),IF(ISNUMBER($G75),ROUND($K75*$G75,2),ROUND($K75*$F75,2)),IF(ISNUMBER($G75),ROUND($I75*$G75,2),ROUND($I75*$F75,2)))</f>
        <v>0</v>
      </c>
      <c r="N75" s="22"/>
    </row>
    <row r="76" spans="1:14" ht="22.5" customHeight="1" x14ac:dyDescent="0.15">
      <c r="A76" s="23" t="s">
        <v>142</v>
      </c>
      <c r="B76" s="24"/>
      <c r="C76" s="30" t="s">
        <v>143</v>
      </c>
      <c r="D76" s="26"/>
      <c r="E76" s="27"/>
      <c r="F76" s="28"/>
      <c r="G76" s="27"/>
      <c r="H76" s="28"/>
      <c r="I76" s="27"/>
      <c r="J76" s="27"/>
      <c r="K76" s="27"/>
      <c r="L76" s="27"/>
      <c r="M76" s="29"/>
      <c r="N76" s="22"/>
    </row>
    <row r="77" spans="1:14" ht="31.5" customHeight="1" x14ac:dyDescent="0.15">
      <c r="A77" s="49" t="s">
        <v>144</v>
      </c>
      <c r="B77" s="50"/>
      <c r="C77" s="50"/>
      <c r="D77" s="50"/>
      <c r="E77" s="50"/>
      <c r="F77" s="50"/>
      <c r="G77" s="50"/>
      <c r="H77" s="50"/>
      <c r="I77" s="50"/>
      <c r="M77" s="31">
        <f>M$75</f>
        <v>0</v>
      </c>
      <c r="N77" s="32"/>
    </row>
    <row r="78" spans="1:14" ht="26.25" customHeight="1" x14ac:dyDescent="0.15">
      <c r="A78" s="23" t="s">
        <v>145</v>
      </c>
      <c r="B78" s="24"/>
      <c r="C78" s="25" t="s">
        <v>146</v>
      </c>
      <c r="D78" s="26"/>
      <c r="E78" s="27"/>
      <c r="F78" s="28"/>
      <c r="G78" s="27"/>
      <c r="H78" s="28"/>
      <c r="I78" s="27"/>
      <c r="J78" s="27"/>
      <c r="K78" s="27"/>
      <c r="L78" s="27"/>
      <c r="M78" s="29"/>
      <c r="N78" s="22"/>
    </row>
    <row r="79" spans="1:14" ht="22.5" customHeight="1" x14ac:dyDescent="0.15">
      <c r="A79" s="23" t="s">
        <v>147</v>
      </c>
      <c r="B79" s="24"/>
      <c r="C79" s="30" t="s">
        <v>148</v>
      </c>
      <c r="D79" s="16" t="s">
        <v>15</v>
      </c>
      <c r="E79" s="17"/>
      <c r="F79" s="18">
        <v>1</v>
      </c>
      <c r="G79" s="17"/>
      <c r="H79" s="19">
        <v>6</v>
      </c>
      <c r="I79" s="20"/>
      <c r="J79" s="17"/>
      <c r="K79" s="20"/>
      <c r="L79" s="20"/>
      <c r="M79" s="21">
        <f>IF(ISNUMBER($K79),IF(ISNUMBER($G79),ROUND($K79*$G79,2),ROUND($K79*$F79,2)),IF(ISNUMBER($G79),ROUND($I79*$G79,2),ROUND($I79*$F79,2)))</f>
        <v>0</v>
      </c>
      <c r="N79" s="22"/>
    </row>
    <row r="80" spans="1:14" ht="22.5" customHeight="1" x14ac:dyDescent="0.15">
      <c r="A80" s="23" t="s">
        <v>149</v>
      </c>
      <c r="B80" s="24"/>
      <c r="C80" s="30" t="s">
        <v>150</v>
      </c>
      <c r="D80" s="26"/>
      <c r="E80" s="27"/>
      <c r="F80" s="28"/>
      <c r="G80" s="27"/>
      <c r="H80" s="28"/>
      <c r="I80" s="27"/>
      <c r="J80" s="27"/>
      <c r="K80" s="27"/>
      <c r="L80" s="27"/>
      <c r="M80" s="29"/>
      <c r="N80" s="22"/>
    </row>
    <row r="81" spans="1:14" ht="18.75" customHeight="1" x14ac:dyDescent="0.15">
      <c r="A81" s="23" t="s">
        <v>151</v>
      </c>
      <c r="B81" s="24"/>
      <c r="C81" s="30" t="s">
        <v>152</v>
      </c>
      <c r="D81" s="16" t="s">
        <v>153</v>
      </c>
      <c r="E81" s="33"/>
      <c r="F81" s="34">
        <v>0</v>
      </c>
      <c r="G81" s="33"/>
      <c r="H81" s="19">
        <v>6</v>
      </c>
      <c r="I81" s="20"/>
      <c r="J81" s="17"/>
      <c r="K81" s="20"/>
      <c r="L81" s="20"/>
      <c r="M81" s="21">
        <f t="shared" ref="M81:M87" si="3">IF(ISNUMBER($K81),IF(ISNUMBER($G81),ROUND($K81*$G81,2),ROUND($K81*$F81,2)),IF(ISNUMBER($G81),ROUND($I81*$G81,2),ROUND($I81*$F81,2)))</f>
        <v>0</v>
      </c>
      <c r="N81" s="22"/>
    </row>
    <row r="82" spans="1:14" ht="18.75" customHeight="1" x14ac:dyDescent="0.15">
      <c r="A82" s="23" t="s">
        <v>154</v>
      </c>
      <c r="B82" s="24"/>
      <c r="C82" s="30" t="s">
        <v>155</v>
      </c>
      <c r="D82" s="16" t="s">
        <v>153</v>
      </c>
      <c r="E82" s="33"/>
      <c r="F82" s="34">
        <v>0</v>
      </c>
      <c r="G82" s="33"/>
      <c r="H82" s="19">
        <v>6</v>
      </c>
      <c r="I82" s="20"/>
      <c r="J82" s="17"/>
      <c r="K82" s="20"/>
      <c r="L82" s="20"/>
      <c r="M82" s="21">
        <f t="shared" si="3"/>
        <v>0</v>
      </c>
      <c r="N82" s="22"/>
    </row>
    <row r="83" spans="1:14" ht="18.75" customHeight="1" x14ac:dyDescent="0.15">
      <c r="A83" s="23" t="s">
        <v>156</v>
      </c>
      <c r="B83" s="24"/>
      <c r="C83" s="30" t="s">
        <v>157</v>
      </c>
      <c r="D83" s="16" t="s">
        <v>153</v>
      </c>
      <c r="E83" s="33"/>
      <c r="F83" s="34">
        <v>0</v>
      </c>
      <c r="G83" s="33"/>
      <c r="H83" s="19">
        <v>6</v>
      </c>
      <c r="I83" s="20"/>
      <c r="J83" s="17"/>
      <c r="K83" s="20"/>
      <c r="L83" s="20"/>
      <c r="M83" s="21">
        <f t="shared" si="3"/>
        <v>0</v>
      </c>
      <c r="N83" s="22"/>
    </row>
    <row r="84" spans="1:14" ht="18.75" customHeight="1" x14ac:dyDescent="0.15">
      <c r="A84" s="23" t="s">
        <v>158</v>
      </c>
      <c r="B84" s="24"/>
      <c r="C84" s="30" t="s">
        <v>159</v>
      </c>
      <c r="D84" s="16" t="s">
        <v>153</v>
      </c>
      <c r="E84" s="33"/>
      <c r="F84" s="34">
        <v>0</v>
      </c>
      <c r="G84" s="33"/>
      <c r="H84" s="19">
        <v>6</v>
      </c>
      <c r="I84" s="20"/>
      <c r="J84" s="17"/>
      <c r="K84" s="20"/>
      <c r="L84" s="20"/>
      <c r="M84" s="21">
        <f t="shared" si="3"/>
        <v>0</v>
      </c>
      <c r="N84" s="22"/>
    </row>
    <row r="85" spans="1:14" ht="18.75" customHeight="1" x14ac:dyDescent="0.15">
      <c r="A85" s="23" t="s">
        <v>160</v>
      </c>
      <c r="B85" s="24"/>
      <c r="C85" s="30" t="s">
        <v>161</v>
      </c>
      <c r="D85" s="16" t="s">
        <v>153</v>
      </c>
      <c r="E85" s="33"/>
      <c r="F85" s="34">
        <v>0</v>
      </c>
      <c r="G85" s="33"/>
      <c r="H85" s="19">
        <v>6</v>
      </c>
      <c r="I85" s="20"/>
      <c r="J85" s="17"/>
      <c r="K85" s="20"/>
      <c r="L85" s="20"/>
      <c r="M85" s="21">
        <f t="shared" si="3"/>
        <v>0</v>
      </c>
      <c r="N85" s="22"/>
    </row>
    <row r="86" spans="1:14" ht="18.75" customHeight="1" x14ac:dyDescent="0.15">
      <c r="A86" s="23" t="s">
        <v>162</v>
      </c>
      <c r="B86" s="24"/>
      <c r="C86" s="30" t="s">
        <v>163</v>
      </c>
      <c r="D86" s="16" t="s">
        <v>15</v>
      </c>
      <c r="E86" s="17"/>
      <c r="F86" s="18">
        <v>1</v>
      </c>
      <c r="G86" s="17"/>
      <c r="H86" s="19">
        <v>6</v>
      </c>
      <c r="I86" s="20"/>
      <c r="J86" s="17"/>
      <c r="K86" s="20"/>
      <c r="L86" s="20"/>
      <c r="M86" s="21">
        <f t="shared" si="3"/>
        <v>0</v>
      </c>
      <c r="N86" s="22"/>
    </row>
    <row r="87" spans="1:14" ht="67.5" customHeight="1" x14ac:dyDescent="0.15">
      <c r="A87" s="23" t="s">
        <v>164</v>
      </c>
      <c r="B87" s="24"/>
      <c r="C87" s="30" t="s">
        <v>165</v>
      </c>
      <c r="D87" s="16" t="s">
        <v>15</v>
      </c>
      <c r="E87" s="17"/>
      <c r="F87" s="18">
        <v>1</v>
      </c>
      <c r="G87" s="17"/>
      <c r="H87" s="19">
        <v>6</v>
      </c>
      <c r="I87" s="20"/>
      <c r="J87" s="17"/>
      <c r="K87" s="20"/>
      <c r="L87" s="20"/>
      <c r="M87" s="21">
        <f t="shared" si="3"/>
        <v>0</v>
      </c>
      <c r="N87" s="22"/>
    </row>
    <row r="88" spans="1:14" ht="22.5" customHeight="1" x14ac:dyDescent="0.15">
      <c r="A88" s="23" t="s">
        <v>166</v>
      </c>
      <c r="B88" s="24"/>
      <c r="C88" s="30" t="s">
        <v>167</v>
      </c>
      <c r="D88" s="26"/>
      <c r="E88" s="27"/>
      <c r="F88" s="28"/>
      <c r="G88" s="27"/>
      <c r="H88" s="28"/>
      <c r="I88" s="27"/>
      <c r="J88" s="27"/>
      <c r="K88" s="27"/>
      <c r="L88" s="27"/>
      <c r="M88" s="29"/>
      <c r="N88" s="22"/>
    </row>
    <row r="89" spans="1:14" ht="29.25" customHeight="1" x14ac:dyDescent="0.15">
      <c r="A89" s="23" t="s">
        <v>168</v>
      </c>
      <c r="B89" s="24"/>
      <c r="C89" s="30" t="s">
        <v>169</v>
      </c>
      <c r="D89" s="16" t="s">
        <v>15</v>
      </c>
      <c r="E89" s="17"/>
      <c r="F89" s="18">
        <v>2</v>
      </c>
      <c r="G89" s="17"/>
      <c r="H89" s="19">
        <v>6</v>
      </c>
      <c r="I89" s="20"/>
      <c r="J89" s="17"/>
      <c r="K89" s="20"/>
      <c r="L89" s="20"/>
      <c r="M89" s="21">
        <f>IF(ISNUMBER($K89),IF(ISNUMBER($G89),ROUND($K89*$G89,2),ROUND($K89*$F89,2)),IF(ISNUMBER($G89),ROUND($I89*$G89,2),ROUND($I89*$F89,2)))</f>
        <v>0</v>
      </c>
      <c r="N89" s="22"/>
    </row>
    <row r="90" spans="1:14" ht="31.5" customHeight="1" x14ac:dyDescent="0.15">
      <c r="A90" s="49" t="s">
        <v>170</v>
      </c>
      <c r="B90" s="50"/>
      <c r="C90" s="50"/>
      <c r="D90" s="50"/>
      <c r="E90" s="50"/>
      <c r="F90" s="50"/>
      <c r="G90" s="50"/>
      <c r="H90" s="50"/>
      <c r="I90" s="50"/>
      <c r="M90" s="31">
        <f>M$79+SUM(M$81:M$87)+M$89</f>
        <v>0</v>
      </c>
      <c r="N90" s="32"/>
    </row>
    <row r="91" spans="1:14" ht="26.25" customHeight="1" x14ac:dyDescent="0.15">
      <c r="A91" s="23" t="s">
        <v>171</v>
      </c>
      <c r="B91" s="24"/>
      <c r="C91" s="25" t="s">
        <v>172</v>
      </c>
      <c r="D91" s="26"/>
      <c r="E91" s="27"/>
      <c r="F91" s="28"/>
      <c r="G91" s="27"/>
      <c r="H91" s="28"/>
      <c r="I91" s="27"/>
      <c r="J91" s="27"/>
      <c r="K91" s="27"/>
      <c r="L91" s="27"/>
      <c r="M91" s="29"/>
      <c r="N91" s="22"/>
    </row>
    <row r="92" spans="1:14" ht="29.25" customHeight="1" x14ac:dyDescent="0.15">
      <c r="A92" s="23" t="s">
        <v>173</v>
      </c>
      <c r="B92" s="24"/>
      <c r="C92" s="30" t="s">
        <v>174</v>
      </c>
      <c r="D92" s="16" t="s">
        <v>15</v>
      </c>
      <c r="E92" s="17"/>
      <c r="F92" s="18">
        <v>1</v>
      </c>
      <c r="G92" s="17"/>
      <c r="H92" s="19">
        <v>6</v>
      </c>
      <c r="I92" s="20"/>
      <c r="J92" s="17"/>
      <c r="K92" s="20"/>
      <c r="L92" s="20"/>
      <c r="M92" s="21">
        <f>IF(ISNUMBER($K92),IF(ISNUMBER($G92),ROUND($K92*$G92,2),ROUND($K92*$F92,2)),IF(ISNUMBER($G92),ROUND($I92*$G92,2),ROUND($I92*$F92,2)))</f>
        <v>0</v>
      </c>
      <c r="N92" s="22"/>
    </row>
    <row r="93" spans="1:14" ht="31.5" customHeight="1" x14ac:dyDescent="0.15">
      <c r="A93" s="49" t="s">
        <v>175</v>
      </c>
      <c r="B93" s="50"/>
      <c r="C93" s="50"/>
      <c r="D93" s="50"/>
      <c r="E93" s="50"/>
      <c r="F93" s="50"/>
      <c r="G93" s="50"/>
      <c r="H93" s="50"/>
      <c r="I93" s="50"/>
      <c r="M93" s="31">
        <f>M$92</f>
        <v>0</v>
      </c>
      <c r="N93" s="32"/>
    </row>
    <row r="94" spans="1:14" ht="26.25" customHeight="1" x14ac:dyDescent="0.15">
      <c r="A94" s="23" t="s">
        <v>176</v>
      </c>
      <c r="B94" s="24"/>
      <c r="C94" s="25" t="s">
        <v>177</v>
      </c>
      <c r="D94" s="26"/>
      <c r="E94" s="27"/>
      <c r="F94" s="28"/>
      <c r="G94" s="27"/>
      <c r="H94" s="28"/>
      <c r="I94" s="27"/>
      <c r="J94" s="27"/>
      <c r="K94" s="27"/>
      <c r="L94" s="27"/>
      <c r="M94" s="29"/>
      <c r="N94" s="22"/>
    </row>
    <row r="95" spans="1:14" ht="22.5" customHeight="1" x14ac:dyDescent="0.15">
      <c r="A95" s="23" t="s">
        <v>178</v>
      </c>
      <c r="B95" s="24"/>
      <c r="C95" s="30" t="s">
        <v>179</v>
      </c>
      <c r="D95" s="16" t="s">
        <v>15</v>
      </c>
      <c r="E95" s="17"/>
      <c r="F95" s="18">
        <v>1</v>
      </c>
      <c r="G95" s="17"/>
      <c r="H95" s="19">
        <v>6</v>
      </c>
      <c r="I95" s="20"/>
      <c r="J95" s="17"/>
      <c r="K95" s="20"/>
      <c r="L95" s="20"/>
      <c r="M95" s="21">
        <f t="shared" ref="M95:M97" si="4">IF(ISNUMBER($K95),IF(ISNUMBER($G95),ROUND($K95*$G95,2),ROUND($K95*$F95,2)),IF(ISNUMBER($G95),ROUND($I95*$G95,2),ROUND($I95*$F95,2)))</f>
        <v>0</v>
      </c>
      <c r="N95" s="22"/>
    </row>
    <row r="96" spans="1:14" ht="22.5" customHeight="1" x14ac:dyDescent="0.15">
      <c r="A96" s="23" t="s">
        <v>180</v>
      </c>
      <c r="B96" s="24"/>
      <c r="C96" s="30" t="s">
        <v>181</v>
      </c>
      <c r="D96" s="16" t="s">
        <v>15</v>
      </c>
      <c r="E96" s="17"/>
      <c r="F96" s="18">
        <v>1</v>
      </c>
      <c r="G96" s="17"/>
      <c r="H96" s="19">
        <v>6</v>
      </c>
      <c r="I96" s="20"/>
      <c r="J96" s="17"/>
      <c r="K96" s="20"/>
      <c r="L96" s="20"/>
      <c r="M96" s="21">
        <f t="shared" si="4"/>
        <v>0</v>
      </c>
      <c r="N96" s="22"/>
    </row>
    <row r="97" spans="1:14" ht="22.5" customHeight="1" x14ac:dyDescent="0.15">
      <c r="A97" s="23" t="s">
        <v>182</v>
      </c>
      <c r="B97" s="24"/>
      <c r="C97" s="30" t="s">
        <v>183</v>
      </c>
      <c r="D97" s="16" t="s">
        <v>15</v>
      </c>
      <c r="E97" s="17"/>
      <c r="F97" s="18">
        <v>2</v>
      </c>
      <c r="G97" s="17"/>
      <c r="H97" s="19">
        <v>6</v>
      </c>
      <c r="I97" s="20"/>
      <c r="J97" s="17"/>
      <c r="K97" s="20"/>
      <c r="L97" s="20"/>
      <c r="M97" s="21">
        <f t="shared" si="4"/>
        <v>0</v>
      </c>
      <c r="N97" s="22"/>
    </row>
    <row r="98" spans="1:14" ht="31.5" customHeight="1" x14ac:dyDescent="0.15">
      <c r="A98" s="49" t="s">
        <v>184</v>
      </c>
      <c r="B98" s="50"/>
      <c r="C98" s="50"/>
      <c r="D98" s="50"/>
      <c r="E98" s="50"/>
      <c r="F98" s="50"/>
      <c r="G98" s="50"/>
      <c r="H98" s="50"/>
      <c r="I98" s="50"/>
      <c r="M98" s="31">
        <f>SUM(M$95:M$97)</f>
        <v>0</v>
      </c>
      <c r="N98" s="32"/>
    </row>
    <row r="99" spans="1:14" ht="26.25" customHeight="1" x14ac:dyDescent="0.15">
      <c r="A99" s="23" t="s">
        <v>185</v>
      </c>
      <c r="B99" s="24"/>
      <c r="C99" s="25" t="s">
        <v>186</v>
      </c>
      <c r="D99" s="26"/>
      <c r="E99" s="27"/>
      <c r="F99" s="28"/>
      <c r="G99" s="27"/>
      <c r="H99" s="28"/>
      <c r="I99" s="27"/>
      <c r="J99" s="27"/>
      <c r="K99" s="27"/>
      <c r="L99" s="27"/>
      <c r="M99" s="29"/>
      <c r="N99" s="22"/>
    </row>
    <row r="100" spans="1:14" ht="22.5" customHeight="1" x14ac:dyDescent="0.15">
      <c r="A100" s="23" t="s">
        <v>187</v>
      </c>
      <c r="B100" s="24"/>
      <c r="C100" s="30" t="s">
        <v>188</v>
      </c>
      <c r="D100" s="26"/>
      <c r="E100" s="27"/>
      <c r="F100" s="28"/>
      <c r="G100" s="27"/>
      <c r="H100" s="28"/>
      <c r="I100" s="27"/>
      <c r="J100" s="27"/>
      <c r="K100" s="27"/>
      <c r="L100" s="27"/>
      <c r="M100" s="29"/>
      <c r="N100" s="22"/>
    </row>
    <row r="101" spans="1:14" ht="22.5" customHeight="1" x14ac:dyDescent="0.15">
      <c r="A101" s="23" t="s">
        <v>189</v>
      </c>
      <c r="B101" s="24"/>
      <c r="C101" s="30" t="s">
        <v>190</v>
      </c>
      <c r="D101" s="26"/>
      <c r="E101" s="27"/>
      <c r="F101" s="28"/>
      <c r="G101" s="27"/>
      <c r="H101" s="28"/>
      <c r="I101" s="27"/>
      <c r="J101" s="27"/>
      <c r="K101" s="27"/>
      <c r="L101" s="27"/>
      <c r="M101" s="29"/>
      <c r="N101" s="22"/>
    </row>
    <row r="102" spans="1:14" ht="42" customHeight="1" x14ac:dyDescent="0.15">
      <c r="A102" s="23" t="s">
        <v>191</v>
      </c>
      <c r="B102" s="24"/>
      <c r="C102" s="30" t="s">
        <v>192</v>
      </c>
      <c r="D102" s="16" t="s">
        <v>15</v>
      </c>
      <c r="E102" s="17"/>
      <c r="F102" s="18">
        <v>4</v>
      </c>
      <c r="G102" s="17"/>
      <c r="H102" s="19">
        <v>6</v>
      </c>
      <c r="I102" s="20"/>
      <c r="J102" s="17"/>
      <c r="K102" s="20"/>
      <c r="L102" s="20"/>
      <c r="M102" s="21">
        <f t="shared" ref="M102:M103" si="5">IF(ISNUMBER($K102),IF(ISNUMBER($G102),ROUND($K102*$G102,2),ROUND($K102*$F102,2)),IF(ISNUMBER($G102),ROUND($I102*$G102,2),ROUND($I102*$F102,2)))</f>
        <v>0</v>
      </c>
      <c r="N102" s="22"/>
    </row>
    <row r="103" spans="1:14" ht="42" customHeight="1" x14ac:dyDescent="0.15">
      <c r="A103" s="23" t="s">
        <v>193</v>
      </c>
      <c r="B103" s="24"/>
      <c r="C103" s="30" t="s">
        <v>194</v>
      </c>
      <c r="D103" s="16" t="s">
        <v>15</v>
      </c>
      <c r="E103" s="17"/>
      <c r="F103" s="18">
        <v>2</v>
      </c>
      <c r="G103" s="17"/>
      <c r="H103" s="19">
        <v>6</v>
      </c>
      <c r="I103" s="20"/>
      <c r="J103" s="17"/>
      <c r="K103" s="20"/>
      <c r="L103" s="20"/>
      <c r="M103" s="21">
        <f t="shared" si="5"/>
        <v>0</v>
      </c>
      <c r="N103" s="22"/>
    </row>
    <row r="104" spans="1:14" ht="22.5" customHeight="1" x14ac:dyDescent="0.15">
      <c r="A104" s="23" t="s">
        <v>195</v>
      </c>
      <c r="B104" s="24"/>
      <c r="C104" s="30" t="s">
        <v>196</v>
      </c>
      <c r="D104" s="26"/>
      <c r="E104" s="27"/>
      <c r="F104" s="28"/>
      <c r="G104" s="27"/>
      <c r="H104" s="28"/>
      <c r="I104" s="27"/>
      <c r="J104" s="27"/>
      <c r="K104" s="27"/>
      <c r="L104" s="27"/>
      <c r="M104" s="29"/>
      <c r="N104" s="22"/>
    </row>
    <row r="105" spans="1:14" ht="42" customHeight="1" x14ac:dyDescent="0.15">
      <c r="A105" s="23" t="s">
        <v>197</v>
      </c>
      <c r="B105" s="24"/>
      <c r="C105" s="30" t="s">
        <v>198</v>
      </c>
      <c r="D105" s="16" t="s">
        <v>15</v>
      </c>
      <c r="E105" s="17"/>
      <c r="F105" s="18">
        <v>3</v>
      </c>
      <c r="G105" s="17"/>
      <c r="H105" s="19">
        <v>6</v>
      </c>
      <c r="I105" s="20"/>
      <c r="J105" s="17"/>
      <c r="K105" s="20"/>
      <c r="L105" s="20"/>
      <c r="M105" s="21">
        <f>IF(ISNUMBER($K105),IF(ISNUMBER($G105),ROUND($K105*$G105,2),ROUND($K105*$F105,2)),IF(ISNUMBER($G105),ROUND($I105*$G105,2),ROUND($I105*$F105,2)))</f>
        <v>0</v>
      </c>
      <c r="N105" s="22"/>
    </row>
    <row r="106" spans="1:14" ht="22.5" customHeight="1" x14ac:dyDescent="0.15">
      <c r="A106" s="23" t="s">
        <v>199</v>
      </c>
      <c r="B106" s="24"/>
      <c r="C106" s="30" t="s">
        <v>200</v>
      </c>
      <c r="D106" s="26"/>
      <c r="E106" s="27"/>
      <c r="F106" s="28"/>
      <c r="G106" s="27"/>
      <c r="H106" s="28"/>
      <c r="I106" s="27"/>
      <c r="J106" s="27"/>
      <c r="K106" s="27"/>
      <c r="L106" s="27"/>
      <c r="M106" s="29"/>
      <c r="N106" s="22"/>
    </row>
    <row r="107" spans="1:14" ht="42" customHeight="1" x14ac:dyDescent="0.15">
      <c r="A107" s="23" t="s">
        <v>201</v>
      </c>
      <c r="B107" s="24"/>
      <c r="C107" s="30" t="s">
        <v>202</v>
      </c>
      <c r="D107" s="16" t="s">
        <v>15</v>
      </c>
      <c r="E107" s="17"/>
      <c r="F107" s="18">
        <v>6</v>
      </c>
      <c r="G107" s="17"/>
      <c r="H107" s="19">
        <v>6</v>
      </c>
      <c r="I107" s="20"/>
      <c r="J107" s="17"/>
      <c r="K107" s="20"/>
      <c r="L107" s="20"/>
      <c r="M107" s="21">
        <f>IF(ISNUMBER($K107),IF(ISNUMBER($G107),ROUND($K107*$G107,2),ROUND($K107*$F107,2)),IF(ISNUMBER($G107),ROUND($I107*$G107,2),ROUND($I107*$F107,2)))</f>
        <v>0</v>
      </c>
      <c r="N107" s="22"/>
    </row>
    <row r="108" spans="1:14" ht="22.5" customHeight="1" x14ac:dyDescent="0.15">
      <c r="A108" s="23" t="s">
        <v>203</v>
      </c>
      <c r="B108" s="24"/>
      <c r="C108" s="30" t="s">
        <v>204</v>
      </c>
      <c r="D108" s="26"/>
      <c r="E108" s="27"/>
      <c r="F108" s="28"/>
      <c r="G108" s="27"/>
      <c r="H108" s="28"/>
      <c r="I108" s="27"/>
      <c r="J108" s="27"/>
      <c r="K108" s="27"/>
      <c r="L108" s="27"/>
      <c r="M108" s="29"/>
      <c r="N108" s="22"/>
    </row>
    <row r="109" spans="1:14" ht="42" customHeight="1" x14ac:dyDescent="0.15">
      <c r="A109" s="23" t="s">
        <v>205</v>
      </c>
      <c r="B109" s="24"/>
      <c r="C109" s="30" t="s">
        <v>206</v>
      </c>
      <c r="D109" s="16" t="s">
        <v>15</v>
      </c>
      <c r="E109" s="17"/>
      <c r="F109" s="18">
        <v>4</v>
      </c>
      <c r="G109" s="17"/>
      <c r="H109" s="19">
        <v>6</v>
      </c>
      <c r="I109" s="20"/>
      <c r="J109" s="17"/>
      <c r="K109" s="20"/>
      <c r="L109" s="20"/>
      <c r="M109" s="21">
        <f>IF(ISNUMBER($K109),IF(ISNUMBER($G109),ROUND($K109*$G109,2),ROUND($K109*$F109,2)),IF(ISNUMBER($G109),ROUND($I109*$G109,2),ROUND($I109*$F109,2)))</f>
        <v>0</v>
      </c>
      <c r="N109" s="22"/>
    </row>
    <row r="110" spans="1:14" ht="31.5" customHeight="1" x14ac:dyDescent="0.15">
      <c r="A110" s="49" t="s">
        <v>207</v>
      </c>
      <c r="B110" s="50"/>
      <c r="C110" s="50"/>
      <c r="D110" s="50"/>
      <c r="E110" s="50"/>
      <c r="F110" s="50"/>
      <c r="G110" s="50"/>
      <c r="H110" s="50"/>
      <c r="I110" s="50"/>
      <c r="M110" s="31">
        <f>SUM(M$102:M$103)+M$105+M$107+M$109</f>
        <v>0</v>
      </c>
      <c r="N110" s="32"/>
    </row>
    <row r="111" spans="1:14" ht="26.25" customHeight="1" x14ac:dyDescent="0.15">
      <c r="A111" s="23" t="s">
        <v>208</v>
      </c>
      <c r="B111" s="24"/>
      <c r="C111" s="25" t="s">
        <v>209</v>
      </c>
      <c r="D111" s="26"/>
      <c r="E111" s="27"/>
      <c r="F111" s="28"/>
      <c r="G111" s="27"/>
      <c r="H111" s="28"/>
      <c r="I111" s="27"/>
      <c r="J111" s="27"/>
      <c r="K111" s="27"/>
      <c r="L111" s="27"/>
      <c r="M111" s="29"/>
      <c r="N111" s="22"/>
    </row>
    <row r="112" spans="1:14" ht="22.5" customHeight="1" x14ac:dyDescent="0.15">
      <c r="A112" s="23" t="s">
        <v>210</v>
      </c>
      <c r="B112" s="24"/>
      <c r="C112" s="30" t="s">
        <v>211</v>
      </c>
      <c r="D112" s="26"/>
      <c r="E112" s="27"/>
      <c r="F112" s="28"/>
      <c r="G112" s="27"/>
      <c r="H112" s="28"/>
      <c r="I112" s="27"/>
      <c r="J112" s="27"/>
      <c r="K112" s="27"/>
      <c r="L112" s="27"/>
      <c r="M112" s="29"/>
      <c r="N112" s="22"/>
    </row>
    <row r="113" spans="1:14" ht="54.75" customHeight="1" x14ac:dyDescent="0.15">
      <c r="A113" s="23" t="s">
        <v>212</v>
      </c>
      <c r="B113" s="24"/>
      <c r="C113" s="30" t="s">
        <v>213</v>
      </c>
      <c r="D113" s="16" t="s">
        <v>15</v>
      </c>
      <c r="E113" s="17"/>
      <c r="F113" s="18">
        <v>1</v>
      </c>
      <c r="G113" s="17"/>
      <c r="H113" s="19">
        <v>6</v>
      </c>
      <c r="I113" s="20"/>
      <c r="J113" s="17"/>
      <c r="K113" s="20"/>
      <c r="L113" s="20"/>
      <c r="M113" s="21">
        <f t="shared" ref="M113:M115" si="6">IF(ISNUMBER($K113),IF(ISNUMBER($G113),ROUND($K113*$G113,2),ROUND($K113*$F113,2)),IF(ISNUMBER($G113),ROUND($I113*$G113,2),ROUND($I113*$F113,2)))</f>
        <v>0</v>
      </c>
      <c r="N113" s="22"/>
    </row>
    <row r="114" spans="1:14" ht="54.75" customHeight="1" x14ac:dyDescent="0.15">
      <c r="A114" s="23" t="s">
        <v>214</v>
      </c>
      <c r="B114" s="24"/>
      <c r="C114" s="30" t="s">
        <v>215</v>
      </c>
      <c r="D114" s="16" t="s">
        <v>15</v>
      </c>
      <c r="E114" s="17"/>
      <c r="F114" s="18">
        <v>1</v>
      </c>
      <c r="G114" s="17"/>
      <c r="H114" s="19">
        <v>6</v>
      </c>
      <c r="I114" s="20"/>
      <c r="J114" s="17"/>
      <c r="K114" s="20"/>
      <c r="L114" s="20"/>
      <c r="M114" s="21">
        <f t="shared" si="6"/>
        <v>0</v>
      </c>
      <c r="N114" s="22"/>
    </row>
    <row r="115" spans="1:14" ht="42" customHeight="1" x14ac:dyDescent="0.15">
      <c r="A115" s="23" t="s">
        <v>216</v>
      </c>
      <c r="B115" s="24"/>
      <c r="C115" s="30" t="s">
        <v>217</v>
      </c>
      <c r="D115" s="16" t="s">
        <v>15</v>
      </c>
      <c r="E115" s="17"/>
      <c r="F115" s="18">
        <v>6</v>
      </c>
      <c r="G115" s="17"/>
      <c r="H115" s="19">
        <v>6</v>
      </c>
      <c r="I115" s="20"/>
      <c r="J115" s="17"/>
      <c r="K115" s="20"/>
      <c r="L115" s="20"/>
      <c r="M115" s="21">
        <f t="shared" si="6"/>
        <v>0</v>
      </c>
      <c r="N115" s="22"/>
    </row>
    <row r="116" spans="1:14" ht="22.5" customHeight="1" x14ac:dyDescent="0.15">
      <c r="A116" s="23" t="s">
        <v>218</v>
      </c>
      <c r="B116" s="24"/>
      <c r="C116" s="30" t="s">
        <v>219</v>
      </c>
      <c r="D116" s="26"/>
      <c r="E116" s="27"/>
      <c r="F116" s="28"/>
      <c r="G116" s="27"/>
      <c r="H116" s="28"/>
      <c r="I116" s="27"/>
      <c r="J116" s="27"/>
      <c r="K116" s="27"/>
      <c r="L116" s="27"/>
      <c r="M116" s="29"/>
      <c r="N116" s="22"/>
    </row>
    <row r="117" spans="1:14" ht="54.75" customHeight="1" x14ac:dyDescent="0.15">
      <c r="A117" s="23" t="s">
        <v>220</v>
      </c>
      <c r="B117" s="24"/>
      <c r="C117" s="30" t="s">
        <v>213</v>
      </c>
      <c r="D117" s="16" t="s">
        <v>15</v>
      </c>
      <c r="E117" s="17"/>
      <c r="F117" s="18">
        <v>1</v>
      </c>
      <c r="G117" s="17"/>
      <c r="H117" s="19">
        <v>6</v>
      </c>
      <c r="I117" s="20"/>
      <c r="J117" s="17"/>
      <c r="K117" s="20"/>
      <c r="L117" s="20"/>
      <c r="M117" s="21">
        <f t="shared" ref="M117:M119" si="7">IF(ISNUMBER($K117),IF(ISNUMBER($G117),ROUND($K117*$G117,2),ROUND($K117*$F117,2)),IF(ISNUMBER($G117),ROUND($I117*$G117,2),ROUND($I117*$F117,2)))</f>
        <v>0</v>
      </c>
      <c r="N117" s="22"/>
    </row>
    <row r="118" spans="1:14" ht="54.75" customHeight="1" x14ac:dyDescent="0.15">
      <c r="A118" s="23" t="s">
        <v>221</v>
      </c>
      <c r="B118" s="24"/>
      <c r="C118" s="30" t="s">
        <v>222</v>
      </c>
      <c r="D118" s="16" t="s">
        <v>15</v>
      </c>
      <c r="E118" s="17"/>
      <c r="F118" s="18">
        <v>1</v>
      </c>
      <c r="G118" s="17"/>
      <c r="H118" s="19">
        <v>6</v>
      </c>
      <c r="I118" s="20"/>
      <c r="J118" s="17"/>
      <c r="K118" s="20"/>
      <c r="L118" s="20"/>
      <c r="M118" s="21">
        <f t="shared" si="7"/>
        <v>0</v>
      </c>
      <c r="N118" s="22"/>
    </row>
    <row r="119" spans="1:14" ht="42" customHeight="1" x14ac:dyDescent="0.15">
      <c r="A119" s="23" t="s">
        <v>223</v>
      </c>
      <c r="B119" s="24"/>
      <c r="C119" s="30" t="s">
        <v>217</v>
      </c>
      <c r="D119" s="16" t="s">
        <v>15</v>
      </c>
      <c r="E119" s="17"/>
      <c r="F119" s="18">
        <v>3</v>
      </c>
      <c r="G119" s="17"/>
      <c r="H119" s="19">
        <v>6</v>
      </c>
      <c r="I119" s="20"/>
      <c r="J119" s="17"/>
      <c r="K119" s="20"/>
      <c r="L119" s="20"/>
      <c r="M119" s="21">
        <f t="shared" si="7"/>
        <v>0</v>
      </c>
      <c r="N119" s="22"/>
    </row>
    <row r="120" spans="1:14" ht="22.5" customHeight="1" x14ac:dyDescent="0.15">
      <c r="A120" s="23" t="s">
        <v>224</v>
      </c>
      <c r="B120" s="24"/>
      <c r="C120" s="30" t="s">
        <v>225</v>
      </c>
      <c r="D120" s="26"/>
      <c r="E120" s="27"/>
      <c r="F120" s="28"/>
      <c r="G120" s="27"/>
      <c r="H120" s="28"/>
      <c r="I120" s="27"/>
      <c r="J120" s="27"/>
      <c r="K120" s="27"/>
      <c r="L120" s="27"/>
      <c r="M120" s="29"/>
      <c r="N120" s="22"/>
    </row>
    <row r="121" spans="1:14" ht="54.75" customHeight="1" x14ac:dyDescent="0.15">
      <c r="A121" s="23" t="s">
        <v>226</v>
      </c>
      <c r="B121" s="24"/>
      <c r="C121" s="30" t="s">
        <v>227</v>
      </c>
      <c r="D121" s="16" t="s">
        <v>15</v>
      </c>
      <c r="E121" s="17"/>
      <c r="F121" s="18">
        <v>1</v>
      </c>
      <c r="G121" s="17"/>
      <c r="H121" s="19">
        <v>6</v>
      </c>
      <c r="I121" s="20"/>
      <c r="J121" s="17"/>
      <c r="K121" s="20"/>
      <c r="L121" s="20"/>
      <c r="M121" s="21">
        <f t="shared" ref="M121:M124" si="8">IF(ISNUMBER($K121),IF(ISNUMBER($G121),ROUND($K121*$G121,2),ROUND($K121*$F121,2)),IF(ISNUMBER($G121),ROUND($I121*$G121,2),ROUND($I121*$F121,2)))</f>
        <v>0</v>
      </c>
      <c r="N121" s="22"/>
    </row>
    <row r="122" spans="1:14" ht="42" customHeight="1" x14ac:dyDescent="0.15">
      <c r="A122" s="23" t="s">
        <v>228</v>
      </c>
      <c r="B122" s="24"/>
      <c r="C122" s="30" t="s">
        <v>229</v>
      </c>
      <c r="D122" s="16" t="s">
        <v>15</v>
      </c>
      <c r="E122" s="17"/>
      <c r="F122" s="18">
        <v>4</v>
      </c>
      <c r="G122" s="17"/>
      <c r="H122" s="19">
        <v>6</v>
      </c>
      <c r="I122" s="20"/>
      <c r="J122" s="17"/>
      <c r="K122" s="20"/>
      <c r="L122" s="20"/>
      <c r="M122" s="21">
        <f t="shared" si="8"/>
        <v>0</v>
      </c>
      <c r="N122" s="22"/>
    </row>
    <row r="123" spans="1:14" ht="54.75" customHeight="1" x14ac:dyDescent="0.15">
      <c r="A123" s="23" t="s">
        <v>230</v>
      </c>
      <c r="B123" s="24"/>
      <c r="C123" s="30" t="s">
        <v>231</v>
      </c>
      <c r="D123" s="16" t="s">
        <v>232</v>
      </c>
      <c r="E123" s="33"/>
      <c r="F123" s="34">
        <v>0</v>
      </c>
      <c r="G123" s="33"/>
      <c r="H123" s="19">
        <v>6</v>
      </c>
      <c r="I123" s="20"/>
      <c r="J123" s="17"/>
      <c r="K123" s="20"/>
      <c r="L123" s="20"/>
      <c r="M123" s="21">
        <f t="shared" si="8"/>
        <v>0</v>
      </c>
      <c r="N123" s="22"/>
    </row>
    <row r="124" spans="1:14" ht="54.75" customHeight="1" x14ac:dyDescent="0.15">
      <c r="A124" s="23" t="s">
        <v>233</v>
      </c>
      <c r="B124" s="24"/>
      <c r="C124" s="30" t="s">
        <v>234</v>
      </c>
      <c r="D124" s="16" t="s">
        <v>232</v>
      </c>
      <c r="E124" s="33"/>
      <c r="F124" s="34">
        <v>0</v>
      </c>
      <c r="G124" s="33"/>
      <c r="H124" s="19">
        <v>6</v>
      </c>
      <c r="I124" s="20"/>
      <c r="J124" s="17"/>
      <c r="K124" s="20"/>
      <c r="L124" s="20"/>
      <c r="M124" s="21">
        <f t="shared" si="8"/>
        <v>0</v>
      </c>
      <c r="N124" s="22"/>
    </row>
    <row r="125" spans="1:14" ht="22.5" customHeight="1" x14ac:dyDescent="0.15">
      <c r="A125" s="23" t="s">
        <v>235</v>
      </c>
      <c r="B125" s="24"/>
      <c r="C125" s="30" t="s">
        <v>236</v>
      </c>
      <c r="D125" s="26"/>
      <c r="E125" s="27"/>
      <c r="F125" s="28"/>
      <c r="G125" s="27"/>
      <c r="H125" s="28"/>
      <c r="I125" s="27"/>
      <c r="J125" s="27"/>
      <c r="K125" s="27"/>
      <c r="L125" s="27"/>
      <c r="M125" s="29"/>
      <c r="N125" s="22"/>
    </row>
    <row r="126" spans="1:14" ht="67.5" customHeight="1" x14ac:dyDescent="0.15">
      <c r="A126" s="23" t="s">
        <v>237</v>
      </c>
      <c r="B126" s="24"/>
      <c r="C126" s="30" t="s">
        <v>238</v>
      </c>
      <c r="D126" s="16" t="s">
        <v>15</v>
      </c>
      <c r="E126" s="17"/>
      <c r="F126" s="18">
        <v>1</v>
      </c>
      <c r="G126" s="17"/>
      <c r="H126" s="19">
        <v>6</v>
      </c>
      <c r="I126" s="20"/>
      <c r="J126" s="17"/>
      <c r="K126" s="20"/>
      <c r="L126" s="20"/>
      <c r="M126" s="21">
        <f>IF(ISNUMBER($K126),IF(ISNUMBER($G126),ROUND($K126*$G126,2),ROUND($K126*$F126,2)),IF(ISNUMBER($G126),ROUND($I126*$G126,2),ROUND($I126*$F126,2)))</f>
        <v>0</v>
      </c>
      <c r="N126" s="22"/>
    </row>
    <row r="127" spans="1:14" ht="22.5" customHeight="1" x14ac:dyDescent="0.15">
      <c r="A127" s="23" t="s">
        <v>239</v>
      </c>
      <c r="B127" s="24"/>
      <c r="C127" s="30" t="s">
        <v>240</v>
      </c>
      <c r="D127" s="26"/>
      <c r="E127" s="27"/>
      <c r="F127" s="28"/>
      <c r="G127" s="27"/>
      <c r="H127" s="28"/>
      <c r="I127" s="27"/>
      <c r="J127" s="27"/>
      <c r="K127" s="27"/>
      <c r="L127" s="27"/>
      <c r="M127" s="29"/>
      <c r="N127" s="22"/>
    </row>
    <row r="128" spans="1:14" ht="42" customHeight="1" x14ac:dyDescent="0.15">
      <c r="A128" s="23" t="s">
        <v>241</v>
      </c>
      <c r="B128" s="24"/>
      <c r="C128" s="30" t="s">
        <v>242</v>
      </c>
      <c r="D128" s="16" t="s">
        <v>232</v>
      </c>
      <c r="E128" s="33"/>
      <c r="F128" s="34">
        <v>0</v>
      </c>
      <c r="G128" s="33"/>
      <c r="H128" s="19">
        <v>6</v>
      </c>
      <c r="I128" s="20"/>
      <c r="J128" s="17"/>
      <c r="K128" s="20"/>
      <c r="L128" s="20"/>
      <c r="M128" s="21">
        <f t="shared" ref="M128:M134" si="9">IF(ISNUMBER($K128),IF(ISNUMBER($G128),ROUND($K128*$G128,2),ROUND($K128*$F128,2)),IF(ISNUMBER($G128),ROUND($I128*$G128,2),ROUND($I128*$F128,2)))</f>
        <v>0</v>
      </c>
      <c r="N128" s="22"/>
    </row>
    <row r="129" spans="1:14" ht="29.25" customHeight="1" x14ac:dyDescent="0.15">
      <c r="A129" s="23" t="s">
        <v>243</v>
      </c>
      <c r="B129" s="24"/>
      <c r="C129" s="30" t="s">
        <v>244</v>
      </c>
      <c r="D129" s="16" t="s">
        <v>232</v>
      </c>
      <c r="E129" s="33"/>
      <c r="F129" s="34">
        <v>0</v>
      </c>
      <c r="G129" s="33"/>
      <c r="H129" s="19">
        <v>6</v>
      </c>
      <c r="I129" s="20"/>
      <c r="J129" s="17"/>
      <c r="K129" s="20"/>
      <c r="L129" s="20"/>
      <c r="M129" s="21">
        <f t="shared" si="9"/>
        <v>0</v>
      </c>
      <c r="N129" s="22"/>
    </row>
    <row r="130" spans="1:14" ht="42" customHeight="1" x14ac:dyDescent="0.15">
      <c r="A130" s="23" t="s">
        <v>245</v>
      </c>
      <c r="B130" s="24"/>
      <c r="C130" s="30" t="s">
        <v>246</v>
      </c>
      <c r="D130" s="16" t="s">
        <v>232</v>
      </c>
      <c r="E130" s="33"/>
      <c r="F130" s="34">
        <v>0</v>
      </c>
      <c r="G130" s="33"/>
      <c r="H130" s="19">
        <v>6</v>
      </c>
      <c r="I130" s="20"/>
      <c r="J130" s="17"/>
      <c r="K130" s="20"/>
      <c r="L130" s="20"/>
      <c r="M130" s="21">
        <f t="shared" si="9"/>
        <v>0</v>
      </c>
      <c r="N130" s="22"/>
    </row>
    <row r="131" spans="1:14" ht="42" customHeight="1" x14ac:dyDescent="0.15">
      <c r="A131" s="23" t="s">
        <v>247</v>
      </c>
      <c r="B131" s="24"/>
      <c r="C131" s="30" t="s">
        <v>248</v>
      </c>
      <c r="D131" s="16" t="s">
        <v>15</v>
      </c>
      <c r="E131" s="17"/>
      <c r="F131" s="18">
        <v>1</v>
      </c>
      <c r="G131" s="17"/>
      <c r="H131" s="19">
        <v>6</v>
      </c>
      <c r="I131" s="20"/>
      <c r="J131" s="17"/>
      <c r="K131" s="20"/>
      <c r="L131" s="20"/>
      <c r="M131" s="21">
        <f t="shared" si="9"/>
        <v>0</v>
      </c>
      <c r="N131" s="22"/>
    </row>
    <row r="132" spans="1:14" ht="29.25" customHeight="1" x14ac:dyDescent="0.15">
      <c r="A132" s="23" t="s">
        <v>249</v>
      </c>
      <c r="B132" s="24"/>
      <c r="C132" s="30" t="s">
        <v>250</v>
      </c>
      <c r="D132" s="16" t="s">
        <v>15</v>
      </c>
      <c r="E132" s="17"/>
      <c r="F132" s="18">
        <v>1</v>
      </c>
      <c r="G132" s="17"/>
      <c r="H132" s="19">
        <v>6</v>
      </c>
      <c r="I132" s="20"/>
      <c r="J132" s="17"/>
      <c r="K132" s="20"/>
      <c r="L132" s="20"/>
      <c r="M132" s="21">
        <f t="shared" si="9"/>
        <v>0</v>
      </c>
      <c r="N132" s="22"/>
    </row>
    <row r="133" spans="1:14" ht="18.75" customHeight="1" x14ac:dyDescent="0.15">
      <c r="A133" s="23" t="s">
        <v>251</v>
      </c>
      <c r="B133" s="24"/>
      <c r="C133" s="30" t="s">
        <v>252</v>
      </c>
      <c r="D133" s="16" t="s">
        <v>15</v>
      </c>
      <c r="E133" s="17"/>
      <c r="F133" s="18">
        <v>2</v>
      </c>
      <c r="G133" s="17"/>
      <c r="H133" s="19">
        <v>6</v>
      </c>
      <c r="I133" s="20"/>
      <c r="J133" s="17"/>
      <c r="K133" s="20"/>
      <c r="L133" s="20"/>
      <c r="M133" s="21">
        <f t="shared" si="9"/>
        <v>0</v>
      </c>
      <c r="N133" s="22"/>
    </row>
    <row r="134" spans="1:14" ht="18.75" customHeight="1" x14ac:dyDescent="0.15">
      <c r="A134" s="23" t="s">
        <v>253</v>
      </c>
      <c r="B134" s="24"/>
      <c r="C134" s="30" t="s">
        <v>254</v>
      </c>
      <c r="D134" s="16" t="s">
        <v>15</v>
      </c>
      <c r="E134" s="17"/>
      <c r="F134" s="18">
        <v>3</v>
      </c>
      <c r="G134" s="17"/>
      <c r="H134" s="19">
        <v>6</v>
      </c>
      <c r="I134" s="20"/>
      <c r="J134" s="17"/>
      <c r="K134" s="20"/>
      <c r="L134" s="20"/>
      <c r="M134" s="21">
        <f t="shared" si="9"/>
        <v>0</v>
      </c>
      <c r="N134" s="22"/>
    </row>
    <row r="135" spans="1:14" ht="22.5" customHeight="1" x14ac:dyDescent="0.15">
      <c r="A135" s="23" t="s">
        <v>255</v>
      </c>
      <c r="B135" s="24"/>
      <c r="C135" s="30" t="s">
        <v>256</v>
      </c>
      <c r="D135" s="26"/>
      <c r="E135" s="27"/>
      <c r="F135" s="28"/>
      <c r="G135" s="27"/>
      <c r="H135" s="28"/>
      <c r="I135" s="27"/>
      <c r="J135" s="27"/>
      <c r="K135" s="27"/>
      <c r="L135" s="27"/>
      <c r="M135" s="29"/>
      <c r="N135" s="22"/>
    </row>
    <row r="136" spans="1:14" ht="42" customHeight="1" x14ac:dyDescent="0.15">
      <c r="A136" s="23" t="s">
        <v>257</v>
      </c>
      <c r="B136" s="24"/>
      <c r="C136" s="30" t="s">
        <v>258</v>
      </c>
      <c r="D136" s="16" t="s">
        <v>15</v>
      </c>
      <c r="E136" s="17"/>
      <c r="F136" s="18">
        <v>2</v>
      </c>
      <c r="G136" s="17"/>
      <c r="H136" s="19">
        <v>6</v>
      </c>
      <c r="I136" s="20"/>
      <c r="J136" s="17"/>
      <c r="K136" s="20"/>
      <c r="L136" s="20"/>
      <c r="M136" s="21">
        <f t="shared" ref="M136:M139" si="10">IF(ISNUMBER($K136),IF(ISNUMBER($G136),ROUND($K136*$G136,2),ROUND($K136*$F136,2)),IF(ISNUMBER($G136),ROUND($I136*$G136,2),ROUND($I136*$F136,2)))</f>
        <v>0</v>
      </c>
      <c r="N136" s="22"/>
    </row>
    <row r="137" spans="1:14" ht="42" customHeight="1" x14ac:dyDescent="0.15">
      <c r="A137" s="23" t="s">
        <v>259</v>
      </c>
      <c r="B137" s="24"/>
      <c r="C137" s="30" t="s">
        <v>260</v>
      </c>
      <c r="D137" s="16" t="s">
        <v>15</v>
      </c>
      <c r="E137" s="17"/>
      <c r="F137" s="18">
        <v>7</v>
      </c>
      <c r="G137" s="17"/>
      <c r="H137" s="19">
        <v>6</v>
      </c>
      <c r="I137" s="20"/>
      <c r="J137" s="17"/>
      <c r="K137" s="20"/>
      <c r="L137" s="20"/>
      <c r="M137" s="21">
        <f t="shared" si="10"/>
        <v>0</v>
      </c>
      <c r="N137" s="22"/>
    </row>
    <row r="138" spans="1:14" ht="22.5" customHeight="1" x14ac:dyDescent="0.15">
      <c r="A138" s="23" t="s">
        <v>261</v>
      </c>
      <c r="B138" s="24"/>
      <c r="C138" s="30" t="s">
        <v>262</v>
      </c>
      <c r="D138" s="16" t="s">
        <v>15</v>
      </c>
      <c r="E138" s="17"/>
      <c r="F138" s="18">
        <v>1</v>
      </c>
      <c r="G138" s="17"/>
      <c r="H138" s="19">
        <v>6</v>
      </c>
      <c r="I138" s="20"/>
      <c r="J138" s="17"/>
      <c r="K138" s="20"/>
      <c r="L138" s="20"/>
      <c r="M138" s="21">
        <f t="shared" si="10"/>
        <v>0</v>
      </c>
      <c r="N138" s="22"/>
    </row>
    <row r="139" spans="1:14" ht="22.5" customHeight="1" x14ac:dyDescent="0.15">
      <c r="A139" s="23" t="s">
        <v>263</v>
      </c>
      <c r="B139" s="24"/>
      <c r="C139" s="30" t="s">
        <v>264</v>
      </c>
      <c r="D139" s="16" t="s">
        <v>15</v>
      </c>
      <c r="E139" s="17"/>
      <c r="F139" s="18">
        <v>1</v>
      </c>
      <c r="G139" s="17"/>
      <c r="H139" s="19">
        <v>6</v>
      </c>
      <c r="I139" s="20"/>
      <c r="J139" s="17"/>
      <c r="K139" s="20"/>
      <c r="L139" s="20"/>
      <c r="M139" s="21">
        <f t="shared" si="10"/>
        <v>0</v>
      </c>
      <c r="N139" s="22"/>
    </row>
    <row r="140" spans="1:14" ht="31.5" customHeight="1" x14ac:dyDescent="0.15">
      <c r="A140" s="49" t="s">
        <v>265</v>
      </c>
      <c r="B140" s="50"/>
      <c r="C140" s="50"/>
      <c r="D140" s="50"/>
      <c r="E140" s="50"/>
      <c r="F140" s="50"/>
      <c r="G140" s="50"/>
      <c r="H140" s="50"/>
      <c r="I140" s="50"/>
      <c r="M140" s="31">
        <f>SUM(M$113:M$115)+SUM(M$117:M$119)+SUM(M$121:M$124)+M$126+SUM(M$128:M$134)+SUM(M$136:M$139)</f>
        <v>0</v>
      </c>
      <c r="N140" s="32"/>
    </row>
    <row r="141" spans="1:14" ht="26.25" customHeight="1" x14ac:dyDescent="0.15">
      <c r="A141" s="23" t="s">
        <v>266</v>
      </c>
      <c r="B141" s="24"/>
      <c r="C141" s="25" t="s">
        <v>267</v>
      </c>
      <c r="D141" s="26"/>
      <c r="E141" s="27"/>
      <c r="F141" s="28"/>
      <c r="G141" s="27"/>
      <c r="H141" s="28"/>
      <c r="I141" s="27"/>
      <c r="J141" s="27"/>
      <c r="K141" s="27"/>
      <c r="L141" s="27"/>
      <c r="M141" s="29"/>
      <c r="N141" s="22"/>
    </row>
    <row r="142" spans="1:14" ht="22.5" customHeight="1" x14ac:dyDescent="0.15">
      <c r="A142" s="23" t="s">
        <v>268</v>
      </c>
      <c r="B142" s="24"/>
      <c r="C142" s="30" t="s">
        <v>269</v>
      </c>
      <c r="D142" s="26"/>
      <c r="E142" s="27"/>
      <c r="F142" s="28"/>
      <c r="G142" s="27"/>
      <c r="H142" s="28"/>
      <c r="I142" s="27"/>
      <c r="J142" s="27"/>
      <c r="K142" s="27"/>
      <c r="L142" s="27"/>
      <c r="M142" s="29"/>
      <c r="N142" s="22"/>
    </row>
    <row r="143" spans="1:14" ht="22.5" customHeight="1" x14ac:dyDescent="0.15">
      <c r="A143" s="23" t="s">
        <v>270</v>
      </c>
      <c r="B143" s="24"/>
      <c r="C143" s="30" t="s">
        <v>271</v>
      </c>
      <c r="D143" s="26"/>
      <c r="E143" s="27"/>
      <c r="F143" s="28"/>
      <c r="G143" s="27"/>
      <c r="H143" s="28"/>
      <c r="I143" s="27"/>
      <c r="J143" s="27"/>
      <c r="K143" s="27"/>
      <c r="L143" s="27"/>
      <c r="M143" s="29"/>
      <c r="N143" s="22"/>
    </row>
    <row r="144" spans="1:14" ht="67.5" customHeight="1" x14ac:dyDescent="0.15">
      <c r="A144" s="23" t="s">
        <v>272</v>
      </c>
      <c r="B144" s="24"/>
      <c r="C144" s="30" t="s">
        <v>273</v>
      </c>
      <c r="D144" s="16" t="s">
        <v>15</v>
      </c>
      <c r="E144" s="17"/>
      <c r="F144" s="18">
        <v>2</v>
      </c>
      <c r="G144" s="17"/>
      <c r="H144" s="19">
        <v>6</v>
      </c>
      <c r="I144" s="20"/>
      <c r="J144" s="17"/>
      <c r="K144" s="20"/>
      <c r="L144" s="20"/>
      <c r="M144" s="21">
        <f t="shared" ref="M144:M145" si="11">IF(ISNUMBER($K144),IF(ISNUMBER($G144),ROUND($K144*$G144,2),ROUND($K144*$F144,2)),IF(ISNUMBER($G144),ROUND($I144*$G144,2),ROUND($I144*$F144,2)))</f>
        <v>0</v>
      </c>
      <c r="N144" s="22"/>
    </row>
    <row r="145" spans="1:14" ht="67.5" customHeight="1" x14ac:dyDescent="0.15">
      <c r="A145" s="23" t="s">
        <v>274</v>
      </c>
      <c r="B145" s="24"/>
      <c r="C145" s="30" t="s">
        <v>275</v>
      </c>
      <c r="D145" s="16" t="s">
        <v>15</v>
      </c>
      <c r="E145" s="17"/>
      <c r="F145" s="18">
        <v>1</v>
      </c>
      <c r="G145" s="17"/>
      <c r="H145" s="19">
        <v>6</v>
      </c>
      <c r="I145" s="20"/>
      <c r="J145" s="17"/>
      <c r="K145" s="20"/>
      <c r="L145" s="20"/>
      <c r="M145" s="21">
        <f t="shared" si="11"/>
        <v>0</v>
      </c>
      <c r="N145" s="22"/>
    </row>
    <row r="146" spans="1:14" ht="22.5" customHeight="1" x14ac:dyDescent="0.15">
      <c r="A146" s="23" t="s">
        <v>276</v>
      </c>
      <c r="B146" s="24"/>
      <c r="C146" s="30" t="s">
        <v>277</v>
      </c>
      <c r="D146" s="26"/>
      <c r="E146" s="27"/>
      <c r="F146" s="28"/>
      <c r="G146" s="27"/>
      <c r="H146" s="28"/>
      <c r="I146" s="27"/>
      <c r="J146" s="27"/>
      <c r="K146" s="27"/>
      <c r="L146" s="27"/>
      <c r="M146" s="29"/>
      <c r="N146" s="22"/>
    </row>
    <row r="147" spans="1:14" ht="67.5" customHeight="1" x14ac:dyDescent="0.15">
      <c r="A147" s="23" t="s">
        <v>278</v>
      </c>
      <c r="B147" s="24"/>
      <c r="C147" s="30" t="s">
        <v>279</v>
      </c>
      <c r="D147" s="16" t="s">
        <v>280</v>
      </c>
      <c r="E147" s="35"/>
      <c r="F147" s="19">
        <v>4</v>
      </c>
      <c r="G147" s="35"/>
      <c r="H147" s="19">
        <v>6</v>
      </c>
      <c r="I147" s="20"/>
      <c r="J147" s="17"/>
      <c r="K147" s="20"/>
      <c r="L147" s="20"/>
      <c r="M147" s="21">
        <f t="shared" ref="M147:M149" si="12">IF(ISNUMBER($K147),IF(ISNUMBER($G147),ROUND($K147*$G147,2),ROUND($K147*$F147,2)),IF(ISNUMBER($G147),ROUND($I147*$G147,2),ROUND($I147*$F147,2)))</f>
        <v>0</v>
      </c>
      <c r="N147" s="22"/>
    </row>
    <row r="148" spans="1:14" ht="67.5" customHeight="1" x14ac:dyDescent="0.15">
      <c r="A148" s="23" t="s">
        <v>281</v>
      </c>
      <c r="B148" s="24"/>
      <c r="C148" s="30" t="s">
        <v>282</v>
      </c>
      <c r="D148" s="16" t="s">
        <v>280</v>
      </c>
      <c r="E148" s="35"/>
      <c r="F148" s="19">
        <v>4</v>
      </c>
      <c r="G148" s="35"/>
      <c r="H148" s="19">
        <v>6</v>
      </c>
      <c r="I148" s="20"/>
      <c r="J148" s="17"/>
      <c r="K148" s="20"/>
      <c r="L148" s="20"/>
      <c r="M148" s="21">
        <f t="shared" si="12"/>
        <v>0</v>
      </c>
      <c r="N148" s="22"/>
    </row>
    <row r="149" spans="1:14" ht="67.5" customHeight="1" x14ac:dyDescent="0.15">
      <c r="A149" s="23" t="s">
        <v>283</v>
      </c>
      <c r="B149" s="24"/>
      <c r="C149" s="30" t="s">
        <v>284</v>
      </c>
      <c r="D149" s="16" t="s">
        <v>280</v>
      </c>
      <c r="E149" s="35"/>
      <c r="F149" s="19">
        <v>4</v>
      </c>
      <c r="G149" s="35"/>
      <c r="H149" s="19">
        <v>6</v>
      </c>
      <c r="I149" s="20"/>
      <c r="J149" s="17"/>
      <c r="K149" s="20"/>
      <c r="L149" s="20"/>
      <c r="M149" s="21">
        <f t="shared" si="12"/>
        <v>0</v>
      </c>
      <c r="N149" s="22"/>
    </row>
    <row r="150" spans="1:14" ht="22.5" customHeight="1" x14ac:dyDescent="0.15">
      <c r="A150" s="23" t="s">
        <v>285</v>
      </c>
      <c r="B150" s="24"/>
      <c r="C150" s="30" t="s">
        <v>286</v>
      </c>
      <c r="D150" s="26"/>
      <c r="E150" s="27"/>
      <c r="F150" s="28"/>
      <c r="G150" s="27"/>
      <c r="H150" s="28"/>
      <c r="I150" s="27"/>
      <c r="J150" s="27"/>
      <c r="K150" s="27"/>
      <c r="L150" s="27"/>
      <c r="M150" s="29"/>
      <c r="N150" s="22"/>
    </row>
    <row r="151" spans="1:14" ht="29.25" customHeight="1" x14ac:dyDescent="0.15">
      <c r="A151" s="23" t="s">
        <v>287</v>
      </c>
      <c r="B151" s="24"/>
      <c r="C151" s="30" t="s">
        <v>288</v>
      </c>
      <c r="D151" s="16" t="s">
        <v>15</v>
      </c>
      <c r="E151" s="17"/>
      <c r="F151" s="18">
        <v>1</v>
      </c>
      <c r="G151" s="17"/>
      <c r="H151" s="19">
        <v>6</v>
      </c>
      <c r="I151" s="20"/>
      <c r="J151" s="17"/>
      <c r="K151" s="20"/>
      <c r="L151" s="20"/>
      <c r="M151" s="21">
        <f t="shared" ref="M151:M152" si="13">IF(ISNUMBER($K151),IF(ISNUMBER($G151),ROUND($K151*$G151,2),ROUND($K151*$F151,2)),IF(ISNUMBER($G151),ROUND($I151*$G151,2),ROUND($I151*$F151,2)))</f>
        <v>0</v>
      </c>
      <c r="N151" s="22"/>
    </row>
    <row r="152" spans="1:14" ht="22.5" customHeight="1" x14ac:dyDescent="0.15">
      <c r="A152" s="23" t="s">
        <v>289</v>
      </c>
      <c r="B152" s="24"/>
      <c r="C152" s="30" t="s">
        <v>290</v>
      </c>
      <c r="D152" s="16" t="s">
        <v>15</v>
      </c>
      <c r="E152" s="17"/>
      <c r="F152" s="18">
        <v>1</v>
      </c>
      <c r="G152" s="17"/>
      <c r="H152" s="19">
        <v>6</v>
      </c>
      <c r="I152" s="20"/>
      <c r="J152" s="17"/>
      <c r="K152" s="20"/>
      <c r="L152" s="20"/>
      <c r="M152" s="21">
        <f t="shared" si="13"/>
        <v>0</v>
      </c>
      <c r="N152" s="22"/>
    </row>
    <row r="153" spans="1:14" ht="22.5" customHeight="1" x14ac:dyDescent="0.15">
      <c r="A153" s="23" t="s">
        <v>291</v>
      </c>
      <c r="B153" s="24"/>
      <c r="C153" s="30" t="s">
        <v>292</v>
      </c>
      <c r="D153" s="26"/>
      <c r="E153" s="27"/>
      <c r="F153" s="28"/>
      <c r="G153" s="27"/>
      <c r="H153" s="28"/>
      <c r="I153" s="27"/>
      <c r="J153" s="27"/>
      <c r="K153" s="27"/>
      <c r="L153" s="27"/>
      <c r="M153" s="29"/>
      <c r="N153" s="22"/>
    </row>
    <row r="154" spans="1:14" ht="29.25" customHeight="1" x14ac:dyDescent="0.15">
      <c r="A154" s="23" t="s">
        <v>293</v>
      </c>
      <c r="B154" s="24"/>
      <c r="C154" s="30" t="s">
        <v>294</v>
      </c>
      <c r="D154" s="16" t="s">
        <v>15</v>
      </c>
      <c r="E154" s="17"/>
      <c r="F154" s="18">
        <v>8</v>
      </c>
      <c r="G154" s="17"/>
      <c r="H154" s="19">
        <v>6</v>
      </c>
      <c r="I154" s="20"/>
      <c r="J154" s="17"/>
      <c r="K154" s="20"/>
      <c r="L154" s="20"/>
      <c r="M154" s="21">
        <f t="shared" ref="M154:M155" si="14">IF(ISNUMBER($K154),IF(ISNUMBER($G154),ROUND($K154*$G154,2),ROUND($K154*$F154,2)),IF(ISNUMBER($G154),ROUND($I154*$G154,2),ROUND($I154*$F154,2)))</f>
        <v>0</v>
      </c>
      <c r="N154" s="22"/>
    </row>
    <row r="155" spans="1:14" ht="42" customHeight="1" x14ac:dyDescent="0.15">
      <c r="A155" s="23" t="s">
        <v>295</v>
      </c>
      <c r="B155" s="24"/>
      <c r="C155" s="30" t="s">
        <v>296</v>
      </c>
      <c r="D155" s="16" t="s">
        <v>15</v>
      </c>
      <c r="E155" s="17"/>
      <c r="F155" s="18">
        <v>1</v>
      </c>
      <c r="G155" s="17"/>
      <c r="H155" s="19">
        <v>6</v>
      </c>
      <c r="I155" s="20"/>
      <c r="J155" s="17"/>
      <c r="K155" s="20"/>
      <c r="L155" s="20"/>
      <c r="M155" s="21">
        <f t="shared" si="14"/>
        <v>0</v>
      </c>
      <c r="N155" s="22"/>
    </row>
    <row r="156" spans="1:14" ht="22.5" customHeight="1" x14ac:dyDescent="0.15">
      <c r="A156" s="23" t="s">
        <v>297</v>
      </c>
      <c r="B156" s="24"/>
      <c r="C156" s="30" t="s">
        <v>298</v>
      </c>
      <c r="D156" s="26"/>
      <c r="E156" s="27"/>
      <c r="F156" s="28"/>
      <c r="G156" s="27"/>
      <c r="H156" s="28"/>
      <c r="I156" s="27"/>
      <c r="J156" s="27"/>
      <c r="K156" s="27"/>
      <c r="L156" s="27"/>
      <c r="M156" s="29"/>
      <c r="N156" s="22"/>
    </row>
    <row r="157" spans="1:14" ht="22.5" customHeight="1" x14ac:dyDescent="0.15">
      <c r="A157" s="23" t="s">
        <v>299</v>
      </c>
      <c r="B157" s="24"/>
      <c r="C157" s="30" t="s">
        <v>300</v>
      </c>
      <c r="D157" s="16" t="s">
        <v>15</v>
      </c>
      <c r="E157" s="17"/>
      <c r="F157" s="18">
        <v>1</v>
      </c>
      <c r="G157" s="17"/>
      <c r="H157" s="19">
        <v>6</v>
      </c>
      <c r="I157" s="20"/>
      <c r="J157" s="17"/>
      <c r="K157" s="20"/>
      <c r="L157" s="20"/>
      <c r="M157" s="21">
        <f>IF(ISNUMBER($K157),IF(ISNUMBER($G157),ROUND($K157*$G157,2),ROUND($K157*$F157,2)),IF(ISNUMBER($G157),ROUND($I157*$G157,2),ROUND($I157*$F157,2)))</f>
        <v>0</v>
      </c>
      <c r="N157" s="22"/>
    </row>
    <row r="158" spans="1:14" ht="31.5" customHeight="1" x14ac:dyDescent="0.15">
      <c r="A158" s="49" t="s">
        <v>301</v>
      </c>
      <c r="B158" s="50"/>
      <c r="C158" s="50"/>
      <c r="D158" s="50"/>
      <c r="E158" s="50"/>
      <c r="F158" s="50"/>
      <c r="G158" s="50"/>
      <c r="H158" s="50"/>
      <c r="I158" s="50"/>
      <c r="M158" s="31">
        <f>SUM(M$144:M$145)+SUM(M$147:M$149)+SUM(M$151:M$152)+SUM(M$154:M$155)+M$157</f>
        <v>0</v>
      </c>
      <c r="N158" s="32"/>
    </row>
    <row r="159" spans="1:14" ht="29.25" customHeight="1" x14ac:dyDescent="0.15">
      <c r="A159" s="23" t="s">
        <v>302</v>
      </c>
      <c r="B159" s="24"/>
      <c r="C159" s="25" t="s">
        <v>303</v>
      </c>
      <c r="D159" s="26"/>
      <c r="E159" s="27"/>
      <c r="F159" s="28"/>
      <c r="G159" s="27"/>
      <c r="H159" s="28"/>
      <c r="I159" s="27"/>
      <c r="J159" s="27"/>
      <c r="K159" s="27"/>
      <c r="L159" s="27"/>
      <c r="M159" s="29"/>
      <c r="N159" s="22"/>
    </row>
    <row r="160" spans="1:14" ht="67.5" customHeight="1" x14ac:dyDescent="0.15">
      <c r="A160" s="23" t="s">
        <v>304</v>
      </c>
      <c r="B160" s="24"/>
      <c r="C160" s="30" t="s">
        <v>305</v>
      </c>
      <c r="D160" s="16" t="s">
        <v>15</v>
      </c>
      <c r="E160" s="17"/>
      <c r="F160" s="18">
        <v>1</v>
      </c>
      <c r="G160" s="17"/>
      <c r="H160" s="19">
        <v>6</v>
      </c>
      <c r="I160" s="20"/>
      <c r="J160" s="17"/>
      <c r="K160" s="20"/>
      <c r="L160" s="20"/>
      <c r="M160" s="21">
        <f t="shared" ref="M160:M164" si="15">IF(ISNUMBER($K160),IF(ISNUMBER($G160),ROUND($K160*$G160,2),ROUND($K160*$F160,2)),IF(ISNUMBER($G160),ROUND($I160*$G160,2),ROUND($I160*$F160,2)))</f>
        <v>0</v>
      </c>
      <c r="N160" s="22"/>
    </row>
    <row r="161" spans="1:14" ht="67.5" customHeight="1" x14ac:dyDescent="0.15">
      <c r="A161" s="23" t="s">
        <v>306</v>
      </c>
      <c r="B161" s="24"/>
      <c r="C161" s="30" t="s">
        <v>307</v>
      </c>
      <c r="D161" s="16" t="s">
        <v>280</v>
      </c>
      <c r="E161" s="35"/>
      <c r="F161" s="19">
        <v>1</v>
      </c>
      <c r="G161" s="35"/>
      <c r="H161" s="19">
        <v>6</v>
      </c>
      <c r="I161" s="20"/>
      <c r="J161" s="17"/>
      <c r="K161" s="20"/>
      <c r="L161" s="20"/>
      <c r="M161" s="21">
        <f t="shared" si="15"/>
        <v>0</v>
      </c>
      <c r="N161" s="22"/>
    </row>
    <row r="162" spans="1:14" ht="22.5" customHeight="1" x14ac:dyDescent="0.15">
      <c r="A162" s="23" t="s">
        <v>308</v>
      </c>
      <c r="B162" s="24"/>
      <c r="C162" s="30" t="s">
        <v>309</v>
      </c>
      <c r="D162" s="16" t="s">
        <v>15</v>
      </c>
      <c r="E162" s="17"/>
      <c r="F162" s="18">
        <v>1</v>
      </c>
      <c r="G162" s="17"/>
      <c r="H162" s="19">
        <v>6</v>
      </c>
      <c r="I162" s="20"/>
      <c r="J162" s="17"/>
      <c r="K162" s="20"/>
      <c r="L162" s="20"/>
      <c r="M162" s="21">
        <f t="shared" si="15"/>
        <v>0</v>
      </c>
      <c r="N162" s="22"/>
    </row>
    <row r="163" spans="1:14" ht="22.5" customHeight="1" x14ac:dyDescent="0.15">
      <c r="A163" s="23" t="s">
        <v>310</v>
      </c>
      <c r="B163" s="24"/>
      <c r="C163" s="30" t="s">
        <v>311</v>
      </c>
      <c r="D163" s="16" t="s">
        <v>15</v>
      </c>
      <c r="E163" s="17"/>
      <c r="F163" s="18">
        <v>1</v>
      </c>
      <c r="G163" s="17"/>
      <c r="H163" s="19">
        <v>6</v>
      </c>
      <c r="I163" s="20"/>
      <c r="J163" s="17"/>
      <c r="K163" s="20"/>
      <c r="L163" s="20"/>
      <c r="M163" s="21">
        <f t="shared" si="15"/>
        <v>0</v>
      </c>
      <c r="N163" s="22"/>
    </row>
    <row r="164" spans="1:14" ht="22.5" customHeight="1" x14ac:dyDescent="0.15">
      <c r="A164" s="23" t="s">
        <v>312</v>
      </c>
      <c r="B164" s="24"/>
      <c r="C164" s="30" t="s">
        <v>313</v>
      </c>
      <c r="D164" s="16" t="s">
        <v>15</v>
      </c>
      <c r="E164" s="17"/>
      <c r="F164" s="18">
        <v>1</v>
      </c>
      <c r="G164" s="17"/>
      <c r="H164" s="19">
        <v>6</v>
      </c>
      <c r="I164" s="20"/>
      <c r="J164" s="17"/>
      <c r="K164" s="20"/>
      <c r="L164" s="20"/>
      <c r="M164" s="21">
        <f t="shared" si="15"/>
        <v>0</v>
      </c>
      <c r="N164" s="22"/>
    </row>
    <row r="165" spans="1:14" ht="31.5" customHeight="1" x14ac:dyDescent="0.15">
      <c r="A165" s="49" t="s">
        <v>314</v>
      </c>
      <c r="B165" s="50"/>
      <c r="C165" s="50"/>
      <c r="D165" s="50"/>
      <c r="E165" s="50"/>
      <c r="F165" s="50"/>
      <c r="G165" s="50"/>
      <c r="H165" s="50"/>
      <c r="I165" s="50"/>
      <c r="M165" s="31">
        <f>SUM(M$160:M$164)</f>
        <v>0</v>
      </c>
      <c r="N165" s="32"/>
    </row>
    <row r="166" spans="1:14" ht="26.25" customHeight="1" x14ac:dyDescent="0.15">
      <c r="A166" s="23" t="s">
        <v>315</v>
      </c>
      <c r="B166" s="24"/>
      <c r="C166" s="25" t="s">
        <v>316</v>
      </c>
      <c r="D166" s="26"/>
      <c r="E166" s="27"/>
      <c r="F166" s="28"/>
      <c r="G166" s="27"/>
      <c r="H166" s="28"/>
      <c r="I166" s="27"/>
      <c r="J166" s="27"/>
      <c r="K166" s="27"/>
      <c r="L166" s="27"/>
      <c r="M166" s="29"/>
      <c r="N166" s="22"/>
    </row>
    <row r="167" spans="1:14" ht="29.25" customHeight="1" x14ac:dyDescent="0.15">
      <c r="A167" s="23" t="s">
        <v>317</v>
      </c>
      <c r="B167" s="24"/>
      <c r="C167" s="30" t="s">
        <v>318</v>
      </c>
      <c r="D167" s="16" t="s">
        <v>280</v>
      </c>
      <c r="E167" s="35"/>
      <c r="F167" s="19">
        <v>4</v>
      </c>
      <c r="G167" s="35"/>
      <c r="H167" s="19">
        <v>6</v>
      </c>
      <c r="I167" s="20"/>
      <c r="J167" s="17"/>
      <c r="K167" s="20"/>
      <c r="L167" s="20"/>
      <c r="M167" s="21">
        <f>IF(ISNUMBER($K167),IF(ISNUMBER($G167),ROUND($K167*$G167,2),ROUND($K167*$F167,2)),IF(ISNUMBER($G167),ROUND($I167*$G167,2),ROUND($I167*$F167,2)))</f>
        <v>0</v>
      </c>
      <c r="N167" s="22"/>
    </row>
    <row r="168" spans="1:14" ht="31.5" customHeight="1" x14ac:dyDescent="0.15">
      <c r="A168" s="49" t="s">
        <v>319</v>
      </c>
      <c r="B168" s="50"/>
      <c r="C168" s="50"/>
      <c r="D168" s="50"/>
      <c r="E168" s="50"/>
      <c r="F168" s="50"/>
      <c r="G168" s="50"/>
      <c r="H168" s="50"/>
      <c r="I168" s="50"/>
      <c r="M168" s="31">
        <f>M$167</f>
        <v>0</v>
      </c>
      <c r="N168" s="32"/>
    </row>
    <row r="169" spans="1:14" ht="26.25" customHeight="1" x14ac:dyDescent="0.15">
      <c r="A169" s="23" t="s">
        <v>320</v>
      </c>
      <c r="B169" s="24"/>
      <c r="C169" s="25" t="s">
        <v>321</v>
      </c>
      <c r="D169" s="26"/>
      <c r="E169" s="27"/>
      <c r="F169" s="28"/>
      <c r="G169" s="27"/>
      <c r="H169" s="28"/>
      <c r="I169" s="27"/>
      <c r="J169" s="27"/>
      <c r="K169" s="27"/>
      <c r="L169" s="27"/>
      <c r="M169" s="29"/>
      <c r="N169" s="22"/>
    </row>
    <row r="170" spans="1:14" ht="29.25" customHeight="1" x14ac:dyDescent="0.15">
      <c r="A170" s="23" t="s">
        <v>322</v>
      </c>
      <c r="B170" s="24"/>
      <c r="C170" s="30" t="s">
        <v>323</v>
      </c>
      <c r="D170" s="16" t="s">
        <v>280</v>
      </c>
      <c r="E170" s="35"/>
      <c r="F170" s="19">
        <v>2</v>
      </c>
      <c r="G170" s="35"/>
      <c r="H170" s="19">
        <v>6</v>
      </c>
      <c r="I170" s="20"/>
      <c r="J170" s="17"/>
      <c r="K170" s="20"/>
      <c r="L170" s="20"/>
      <c r="M170" s="21">
        <f>IF(ISNUMBER($K170),IF(ISNUMBER($G170),ROUND($K170*$G170,2),ROUND($K170*$F170,2)),IF(ISNUMBER($G170),ROUND($I170*$G170,2),ROUND($I170*$F170,2)))</f>
        <v>0</v>
      </c>
      <c r="N170" s="22"/>
    </row>
    <row r="171" spans="1:14" ht="31.5" customHeight="1" x14ac:dyDescent="0.15">
      <c r="A171" s="49" t="s">
        <v>324</v>
      </c>
      <c r="B171" s="50"/>
      <c r="C171" s="50"/>
      <c r="D171" s="50"/>
      <c r="E171" s="50"/>
      <c r="F171" s="50"/>
      <c r="G171" s="50"/>
      <c r="H171" s="50"/>
      <c r="I171" s="50"/>
      <c r="M171" s="31">
        <f>M$170</f>
        <v>0</v>
      </c>
      <c r="N171" s="32"/>
    </row>
    <row r="172" spans="1:14" ht="26.25" customHeight="1" x14ac:dyDescent="0.15">
      <c r="A172" s="23" t="s">
        <v>325</v>
      </c>
      <c r="B172" s="24"/>
      <c r="C172" s="25" t="s">
        <v>326</v>
      </c>
      <c r="D172" s="26"/>
      <c r="E172" s="27"/>
      <c r="F172" s="28"/>
      <c r="G172" s="27"/>
      <c r="H172" s="28"/>
      <c r="I172" s="27"/>
      <c r="J172" s="27"/>
      <c r="K172" s="27"/>
      <c r="L172" s="27"/>
      <c r="M172" s="29"/>
      <c r="N172" s="22"/>
    </row>
    <row r="173" spans="1:14" ht="67.5" customHeight="1" x14ac:dyDescent="0.15">
      <c r="A173" s="23" t="s">
        <v>327</v>
      </c>
      <c r="B173" s="24"/>
      <c r="C173" s="30" t="s">
        <v>328</v>
      </c>
      <c r="D173" s="16" t="s">
        <v>15</v>
      </c>
      <c r="E173" s="17"/>
      <c r="F173" s="18">
        <v>1</v>
      </c>
      <c r="G173" s="17"/>
      <c r="H173" s="19">
        <v>6</v>
      </c>
      <c r="I173" s="20"/>
      <c r="J173" s="17"/>
      <c r="K173" s="20"/>
      <c r="L173" s="20"/>
      <c r="M173" s="21">
        <f t="shared" ref="M173:M181" si="16">IF(ISNUMBER($K173),IF(ISNUMBER($G173),ROUND($K173*$G173,2),ROUND($K173*$F173,2)),IF(ISNUMBER($G173),ROUND($I173*$G173,2),ROUND($I173*$F173,2)))</f>
        <v>0</v>
      </c>
      <c r="N173" s="22"/>
    </row>
    <row r="174" spans="1:14" ht="67.5" customHeight="1" x14ac:dyDescent="0.15">
      <c r="A174" s="23" t="s">
        <v>329</v>
      </c>
      <c r="B174" s="24"/>
      <c r="C174" s="30" t="s">
        <v>330</v>
      </c>
      <c r="D174" s="16" t="s">
        <v>232</v>
      </c>
      <c r="E174" s="33"/>
      <c r="F174" s="34">
        <v>0</v>
      </c>
      <c r="G174" s="33"/>
      <c r="H174" s="19">
        <v>6</v>
      </c>
      <c r="I174" s="20"/>
      <c r="J174" s="17"/>
      <c r="K174" s="20"/>
      <c r="L174" s="20"/>
      <c r="M174" s="21">
        <f t="shared" si="16"/>
        <v>0</v>
      </c>
      <c r="N174" s="22"/>
    </row>
    <row r="175" spans="1:14" ht="54.75" customHeight="1" x14ac:dyDescent="0.15">
      <c r="A175" s="23" t="s">
        <v>331</v>
      </c>
      <c r="B175" s="24"/>
      <c r="C175" s="30" t="s">
        <v>332</v>
      </c>
      <c r="D175" s="16" t="s">
        <v>232</v>
      </c>
      <c r="E175" s="33"/>
      <c r="F175" s="34">
        <v>0</v>
      </c>
      <c r="G175" s="33"/>
      <c r="H175" s="19">
        <v>6</v>
      </c>
      <c r="I175" s="20"/>
      <c r="J175" s="17"/>
      <c r="K175" s="20"/>
      <c r="L175" s="20"/>
      <c r="M175" s="21">
        <f t="shared" si="16"/>
        <v>0</v>
      </c>
      <c r="N175" s="22"/>
    </row>
    <row r="176" spans="1:14" ht="67.5" customHeight="1" x14ac:dyDescent="0.15">
      <c r="A176" s="23" t="s">
        <v>333</v>
      </c>
      <c r="B176" s="24"/>
      <c r="C176" s="30" t="s">
        <v>334</v>
      </c>
      <c r="D176" s="16" t="s">
        <v>15</v>
      </c>
      <c r="E176" s="17"/>
      <c r="F176" s="18">
        <v>1</v>
      </c>
      <c r="G176" s="17"/>
      <c r="H176" s="19">
        <v>6</v>
      </c>
      <c r="I176" s="20"/>
      <c r="J176" s="17"/>
      <c r="K176" s="20"/>
      <c r="L176" s="20"/>
      <c r="M176" s="21">
        <f t="shared" si="16"/>
        <v>0</v>
      </c>
      <c r="N176" s="22"/>
    </row>
    <row r="177" spans="1:14" ht="42" customHeight="1" x14ac:dyDescent="0.15">
      <c r="A177" s="23" t="s">
        <v>335</v>
      </c>
      <c r="B177" s="24"/>
      <c r="C177" s="30" t="s">
        <v>336</v>
      </c>
      <c r="D177" s="16" t="s">
        <v>15</v>
      </c>
      <c r="E177" s="17"/>
      <c r="F177" s="18">
        <v>1</v>
      </c>
      <c r="G177" s="17"/>
      <c r="H177" s="19">
        <v>6</v>
      </c>
      <c r="I177" s="20"/>
      <c r="J177" s="17"/>
      <c r="K177" s="20"/>
      <c r="L177" s="20"/>
      <c r="M177" s="21">
        <f t="shared" si="16"/>
        <v>0</v>
      </c>
      <c r="N177" s="22"/>
    </row>
    <row r="178" spans="1:14" ht="29.25" customHeight="1" x14ac:dyDescent="0.15">
      <c r="A178" s="23" t="s">
        <v>337</v>
      </c>
      <c r="B178" s="24"/>
      <c r="C178" s="30" t="s">
        <v>338</v>
      </c>
      <c r="D178" s="16" t="s">
        <v>15</v>
      </c>
      <c r="E178" s="17"/>
      <c r="F178" s="18">
        <v>2</v>
      </c>
      <c r="G178" s="17"/>
      <c r="H178" s="19">
        <v>6</v>
      </c>
      <c r="I178" s="20"/>
      <c r="J178" s="17"/>
      <c r="K178" s="20"/>
      <c r="L178" s="20"/>
      <c r="M178" s="21">
        <f t="shared" si="16"/>
        <v>0</v>
      </c>
      <c r="N178" s="22"/>
    </row>
    <row r="179" spans="1:14" ht="42" customHeight="1" x14ac:dyDescent="0.15">
      <c r="A179" s="23" t="s">
        <v>339</v>
      </c>
      <c r="B179" s="24"/>
      <c r="C179" s="30" t="s">
        <v>340</v>
      </c>
      <c r="D179" s="16" t="s">
        <v>232</v>
      </c>
      <c r="E179" s="33"/>
      <c r="F179" s="34">
        <v>0</v>
      </c>
      <c r="G179" s="33"/>
      <c r="H179" s="19">
        <v>6</v>
      </c>
      <c r="I179" s="20"/>
      <c r="J179" s="17"/>
      <c r="K179" s="20"/>
      <c r="L179" s="20"/>
      <c r="M179" s="21">
        <f t="shared" si="16"/>
        <v>0</v>
      </c>
      <c r="N179" s="22"/>
    </row>
    <row r="180" spans="1:14" ht="22.5" customHeight="1" x14ac:dyDescent="0.15">
      <c r="A180" s="23" t="s">
        <v>341</v>
      </c>
      <c r="B180" s="24"/>
      <c r="C180" s="30" t="s">
        <v>342</v>
      </c>
      <c r="D180" s="16" t="s">
        <v>15</v>
      </c>
      <c r="E180" s="17"/>
      <c r="F180" s="18">
        <v>1</v>
      </c>
      <c r="G180" s="17"/>
      <c r="H180" s="19">
        <v>6</v>
      </c>
      <c r="I180" s="20"/>
      <c r="J180" s="17"/>
      <c r="K180" s="20"/>
      <c r="L180" s="20"/>
      <c r="M180" s="21">
        <f t="shared" si="16"/>
        <v>0</v>
      </c>
      <c r="N180" s="22"/>
    </row>
    <row r="181" spans="1:14" ht="22.5" customHeight="1" x14ac:dyDescent="0.15">
      <c r="A181" s="23" t="s">
        <v>343</v>
      </c>
      <c r="B181" s="24"/>
      <c r="C181" s="30" t="s">
        <v>344</v>
      </c>
      <c r="D181" s="16" t="s">
        <v>15</v>
      </c>
      <c r="E181" s="17"/>
      <c r="F181" s="18">
        <v>1</v>
      </c>
      <c r="G181" s="17"/>
      <c r="H181" s="19">
        <v>6</v>
      </c>
      <c r="I181" s="20"/>
      <c r="J181" s="17"/>
      <c r="K181" s="20"/>
      <c r="L181" s="20"/>
      <c r="M181" s="21">
        <f t="shared" si="16"/>
        <v>0</v>
      </c>
      <c r="N181" s="22"/>
    </row>
    <row r="182" spans="1:14" ht="31.5" customHeight="1" x14ac:dyDescent="0.15">
      <c r="A182" s="49" t="s">
        <v>345</v>
      </c>
      <c r="B182" s="50"/>
      <c r="C182" s="50"/>
      <c r="D182" s="50"/>
      <c r="E182" s="50"/>
      <c r="F182" s="50"/>
      <c r="G182" s="50"/>
      <c r="H182" s="50"/>
      <c r="I182" s="50"/>
      <c r="M182" s="31">
        <f>SUM(M$173:M$181)</f>
        <v>0</v>
      </c>
      <c r="N182" s="32"/>
    </row>
    <row r="183" spans="1:14" ht="37.5" customHeight="1" x14ac:dyDescent="0.15">
      <c r="A183" s="23" t="s">
        <v>346</v>
      </c>
      <c r="B183" s="24"/>
      <c r="C183" s="25" t="s">
        <v>347</v>
      </c>
      <c r="D183" s="26"/>
      <c r="E183" s="27"/>
      <c r="F183" s="28"/>
      <c r="G183" s="27"/>
      <c r="H183" s="28"/>
      <c r="I183" s="27"/>
      <c r="J183" s="27"/>
      <c r="K183" s="27"/>
      <c r="L183" s="27"/>
      <c r="M183" s="29"/>
      <c r="N183" s="22"/>
    </row>
    <row r="184" spans="1:14" ht="15" customHeight="1" thickBot="1" x14ac:dyDescent="0.2">
      <c r="A184" s="58" t="s">
        <v>352</v>
      </c>
      <c r="B184" s="59"/>
      <c r="C184" s="59"/>
      <c r="D184" s="59"/>
      <c r="E184" s="59"/>
      <c r="F184" s="59"/>
      <c r="G184" s="59"/>
      <c r="H184" s="59"/>
      <c r="I184" s="59"/>
      <c r="M184" s="36"/>
      <c r="N184" s="37"/>
    </row>
    <row r="185" spans="1:14" ht="15" customHeight="1" thickBot="1" x14ac:dyDescent="0.2">
      <c r="A185" s="58" t="s">
        <v>351</v>
      </c>
      <c r="B185" s="59"/>
      <c r="C185" s="59"/>
      <c r="D185" s="59"/>
      <c r="E185" s="59"/>
      <c r="F185" s="59"/>
      <c r="G185" s="59"/>
      <c r="H185" s="59"/>
      <c r="I185" s="59"/>
      <c r="M185" s="36"/>
    </row>
    <row r="186" spans="1:14" ht="15" customHeight="1" x14ac:dyDescent="0.15">
      <c r="A186" s="60" t="s">
        <v>349</v>
      </c>
      <c r="B186" s="61"/>
      <c r="C186" s="61"/>
      <c r="D186" s="61"/>
      <c r="E186" s="61"/>
      <c r="F186" s="61"/>
      <c r="G186" s="61"/>
      <c r="H186" s="61"/>
      <c r="I186" s="61"/>
      <c r="M186" s="36"/>
    </row>
    <row r="187" spans="1:14" ht="15" customHeight="1" x14ac:dyDescent="0.15">
      <c r="A187" s="54" t="s">
        <v>348</v>
      </c>
      <c r="B187" s="55"/>
      <c r="C187" s="55"/>
      <c r="D187" s="55"/>
      <c r="E187" s="55"/>
      <c r="F187" s="55"/>
      <c r="G187" s="55"/>
      <c r="H187" s="55"/>
      <c r="I187" s="55"/>
      <c r="M187" s="38"/>
    </row>
    <row r="188" spans="1:14" ht="15" customHeight="1" thickBot="1" x14ac:dyDescent="0.2">
      <c r="A188" s="56" t="s">
        <v>350</v>
      </c>
      <c r="B188" s="57"/>
      <c r="C188" s="57"/>
      <c r="D188" s="57"/>
      <c r="E188" s="57"/>
      <c r="F188" s="57"/>
      <c r="G188" s="57"/>
      <c r="H188" s="57"/>
      <c r="I188" s="57"/>
      <c r="M188" s="39"/>
    </row>
  </sheetData>
  <mergeCells count="26">
    <mergeCell ref="A187:I187"/>
    <mergeCell ref="A188:I188"/>
    <mergeCell ref="A182:I182"/>
    <mergeCell ref="A185:I185"/>
    <mergeCell ref="A184:I184"/>
    <mergeCell ref="A186:I186"/>
    <mergeCell ref="A140:I140"/>
    <mergeCell ref="A158:I158"/>
    <mergeCell ref="A165:I165"/>
    <mergeCell ref="A168:I168"/>
    <mergeCell ref="A171:I171"/>
    <mergeCell ref="A77:I77"/>
    <mergeCell ref="A90:I90"/>
    <mergeCell ref="A93:I93"/>
    <mergeCell ref="A98:I98"/>
    <mergeCell ref="A110:I110"/>
    <mergeCell ref="A3:M4"/>
    <mergeCell ref="A1:M2"/>
    <mergeCell ref="A24:I24"/>
    <mergeCell ref="A46:I46"/>
    <mergeCell ref="A71:I71"/>
    <mergeCell ref="A49:I49"/>
    <mergeCell ref="A52:I52"/>
    <mergeCell ref="A56:I56"/>
    <mergeCell ref="A60:I60"/>
    <mergeCell ref="A5:M5"/>
  </mergeCells>
  <printOptions horizontalCentered="1"/>
  <pageMargins left="8.3333340000000006E-2" right="8.3333340000000006E-2" top="8.3333340000000006E-2" bottom="8.3333340000000006E-2" header="8.3333340000000006E-2" footer="8.3333340000000006E-2"/>
  <pageSetup paperSize="9" scale="79" useFirstPageNumber="1"/>
  <ignoredErrors>
    <ignoredError sqref="A1:N180 B184:L184 A182:N183 A181:H181 J181:N181 N184" evalError="1" twoDigitTextYear="1" numberStoredAsText="1" formula="1" formulaRange="1" unlockedFormula="1" emptyCellReference="1" listDataValidation="1" calculatedColumn="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05 Chauffage - Ventilat</vt:lpstr>
      <vt:lpstr>'LOT 05 Chauffage - Ventilat'!Impression_des_titres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DOLIDON Julien</cp:lastModifiedBy>
  <dcterms:modified xsi:type="dcterms:W3CDTF">2025-03-05T16:02:54Z</dcterms:modified>
</cp:coreProperties>
</file>