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U:\DR027\DAF\ACHATS\11. MARCHES\2023\023-031 TRAVAUX SURETE BATIMENTS\12. Relance\023-031_4 Films\2.DCE A PUBLIER\"/>
    </mc:Choice>
  </mc:AlternateContent>
  <xr:revisionPtr revIDLastSave="0" documentId="8_{A77F936D-2B03-4315-A3AB-C63739EE5310}" xr6:coauthVersionLast="47" xr6:coauthVersionMax="47" xr10:uidLastSave="{00000000-0000-0000-0000-000000000000}"/>
  <bookViews>
    <workbookView xWindow="-13470" yWindow="-16395" windowWidth="29040" windowHeight="15840" activeTab="1" xr2:uid="{0B37AF74-F880-4FEF-8FF9-A542D07D4513}"/>
  </bookViews>
  <sheets>
    <sheet name="BPU" sheetId="1" r:id="rId1"/>
    <sheet name="BORDEREAU FRAIS DE DEPLACEMENTS" sheetId="2" r:id="rId2"/>
    <sheet name="DQ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3" l="1"/>
  <c r="J23" i="3" s="1"/>
  <c r="N27" i="3"/>
  <c r="K27" i="3"/>
  <c r="L21" i="3"/>
  <c r="M21" i="3" s="1"/>
  <c r="I22" i="3"/>
  <c r="J22" i="3" s="1"/>
  <c r="D29" i="3"/>
  <c r="H22" i="3"/>
  <c r="C7" i="3"/>
  <c r="C6" i="3"/>
  <c r="C5" i="3"/>
  <c r="E56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56" i="2" s="1"/>
  <c r="I24" i="1"/>
  <c r="I23" i="1"/>
  <c r="I22" i="1"/>
  <c r="I17" i="1"/>
  <c r="I16" i="1"/>
  <c r="K15" i="1"/>
  <c r="F25" i="3" l="1"/>
  <c r="F29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tc={BFD8F874-F495-4521-9397-2B239F06C813}</author>
  </authors>
  <commentList>
    <comment ref="D21" authorId="0" shapeId="0" xr:uid="{BFD8F874-F495-4521-9397-2B239F06C813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Marché quantitatif</t>
      </text>
    </comment>
  </commentList>
</comments>
</file>

<file path=xl/sharedStrings.xml><?xml version="1.0" encoding="utf-8"?>
<sst xmlns="http://schemas.openxmlformats.org/spreadsheetml/2006/main" count="234" uniqueCount="163">
  <si>
    <t>Raison ou dénomination sociale</t>
  </si>
  <si>
    <t xml:space="preserve">Siret </t>
  </si>
  <si>
    <t>TVA</t>
  </si>
  <si>
    <t>Les prix sont exprimés en € hors taxes. S'y ajoute la TVA au taux en vigueur. 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</si>
  <si>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</si>
  <si>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Prix unitaires</t>
  </si>
  <si>
    <t>Désignation</t>
  </si>
  <si>
    <t>Unité</t>
  </si>
  <si>
    <t>Fourniture et pose</t>
  </si>
  <si>
    <t>Dépose dont mise en décharge</t>
  </si>
  <si>
    <t>HT</t>
  </si>
  <si>
    <t>TTC</t>
  </si>
  <si>
    <t>2.3.</t>
  </si>
  <si>
    <t>CONTENU DES PRESTATIONS</t>
  </si>
  <si>
    <t>2.3.1</t>
  </si>
  <si>
    <t xml:space="preserve">Les films anti-vandalisme et les films sans tain – sur baies et portes vitrées en site existant </t>
  </si>
  <si>
    <t>2.3.1.1</t>
  </si>
  <si>
    <t>Principe et localisation</t>
  </si>
  <si>
    <t>2.3.1.1.2</t>
  </si>
  <si>
    <t>Dépose de vitrophanie pour mise en décharge</t>
  </si>
  <si>
    <t>m²</t>
  </si>
  <si>
    <t xml:space="preserve">Fourniture et pose de film anti-vandalisme </t>
  </si>
  <si>
    <t>Fourniture et pose de film anti-vandalisme et sans-tain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</si>
  <si>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</si>
  <si>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</si>
  <si>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</si>
  <si>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</si>
  <si>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</si>
  <si>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</si>
  <si>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r>
      <t xml:space="preserve">BFC 023-031_4
MARCHE DE TRAVAUX DE MISE A NIVEAU SURETE BATIMENTAIRE FRANCE TRAVAIL BOURGOGNE - FRANCHE-COMTE
</t>
    </r>
    <r>
      <rPr>
        <b/>
        <sz val="16"/>
        <color theme="0"/>
        <rFont val="Arial"/>
        <family val="2"/>
      </rPr>
      <t>LOT TECHNIQUE FILMS</t>
    </r>
    <r>
      <rPr>
        <b/>
        <sz val="16"/>
        <color rgb="FFFFFFFF"/>
        <rFont val="Arial"/>
        <family val="2"/>
      </rPr>
      <t xml:space="preserve">
</t>
    </r>
    <r>
      <rPr>
        <b/>
        <sz val="14"/>
        <color indexed="9"/>
        <rFont val="Arial"/>
        <family val="2"/>
      </rPr>
      <t xml:space="preserve">
BORDEREAU DES PRIX</t>
    </r>
  </si>
  <si>
    <t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 nettoyage de fin de chantier
- La fourniture des notices, PV et DOE
- La sécurité sur le chantier
- Les prestations du CCFT</t>
  </si>
  <si>
    <t xml:space="preserve">BORDEREAU DES PRIX DEPLACEMENTS
</t>
  </si>
  <si>
    <t xml:space="preserve">
La candidat indique uniquement le coût des frais de déplacement pour se rendre sur chaque site 
</t>
  </si>
  <si>
    <t>SITE</t>
  </si>
  <si>
    <t>Adresse</t>
  </si>
  <si>
    <t>Code postal</t>
  </si>
  <si>
    <t>Ville</t>
  </si>
  <si>
    <t>en € HT</t>
  </si>
  <si>
    <t>en € TTC</t>
  </si>
  <si>
    <t>BEAUNE</t>
  </si>
  <si>
    <t>ZAC Porte de Beaune - 7 B Rue Buffon</t>
  </si>
  <si>
    <t>CHATILLON SUR SEINE</t>
  </si>
  <si>
    <t xml:space="preserve">Zac Actipole </t>
  </si>
  <si>
    <t>DIJON DR BFC KATAMARAN</t>
  </si>
  <si>
    <t>41 Avenue Françoise Giroud</t>
  </si>
  <si>
    <t>DIJON</t>
  </si>
  <si>
    <t>DIJON EST</t>
  </si>
  <si>
    <t>2 Rue des Charrières</t>
  </si>
  <si>
    <t>QUETIGNY</t>
  </si>
  <si>
    <t>DIJON NORD</t>
  </si>
  <si>
    <t>33 Rue Elsa Triolet</t>
  </si>
  <si>
    <t>DIJON OUEST</t>
  </si>
  <si>
    <t>Immeuble L'Empire - 5 Boulevard Kir</t>
  </si>
  <si>
    <t>DIJON SUD</t>
  </si>
  <si>
    <t>93 Rue Jean Jaurès</t>
  </si>
  <si>
    <t>MONTBARD</t>
  </si>
  <si>
    <t>Espace Colisée - Allée Georges Brassens</t>
  </si>
  <si>
    <t>CHÂTEAU CHINON</t>
  </si>
  <si>
    <t>6 Place Notre Dame</t>
  </si>
  <si>
    <t>COSNE</t>
  </si>
  <si>
    <t>45 Bis Rue du Général Binot</t>
  </si>
  <si>
    <t>COSNE SUR LOIRE</t>
  </si>
  <si>
    <t>DECIZE</t>
  </si>
  <si>
    <t>121 Avenue de Verdun</t>
  </si>
  <si>
    <t>NEVERS</t>
  </si>
  <si>
    <t>5bis Rue du 13ème de Ligne</t>
  </si>
  <si>
    <t>AUTUN</t>
  </si>
  <si>
    <t>Rue Eugène Chevallier</t>
  </si>
  <si>
    <t>CHALON CENTRE</t>
  </si>
  <si>
    <t>27 Avenue Georges Pompidou</t>
  </si>
  <si>
    <t>CHALON SUR SAONE</t>
  </si>
  <si>
    <t>CHALON NORD</t>
  </si>
  <si>
    <t>19 Avenue JF Kennedy</t>
  </si>
  <si>
    <t xml:space="preserve">DIGOIN </t>
  </si>
  <si>
    <t>1 Rue des Charmes</t>
  </si>
  <si>
    <t>DIGOIN</t>
  </si>
  <si>
    <t>LE CREUSOT</t>
  </si>
  <si>
    <t>30 B Rue de Chanzy</t>
  </si>
  <si>
    <t>LOUHANS</t>
  </si>
  <si>
    <t>4 Promenade des Cordeliers</t>
  </si>
  <si>
    <t>MACON</t>
  </si>
  <si>
    <t>1000 Avenue Maréchal de Lattre de Tassigny</t>
  </si>
  <si>
    <t>MONTCEAU LES MINES</t>
  </si>
  <si>
    <t>5 Rue Saint Eloi</t>
  </si>
  <si>
    <t xml:space="preserve">TOURNUS </t>
  </si>
  <si>
    <t>lieux dit: Le Passage Fleury,</t>
  </si>
  <si>
    <t>TOURNUS</t>
  </si>
  <si>
    <t>AUXERRE</t>
  </si>
  <si>
    <t>49-51 Rue Guynemer</t>
  </si>
  <si>
    <t>AVALLON</t>
  </si>
  <si>
    <t>62 Rue de Lyon</t>
  </si>
  <si>
    <t>JOIGNY</t>
  </si>
  <si>
    <t>19 Route de Chamvres</t>
  </si>
  <si>
    <t xml:space="preserve">SENS </t>
  </si>
  <si>
    <t>Rue du 19 mars 1962</t>
  </si>
  <si>
    <t>SENS</t>
  </si>
  <si>
    <t>TONNERRE</t>
  </si>
  <si>
    <t>5 Avenue de la Gare</t>
  </si>
  <si>
    <t>AUDINCOURT</t>
  </si>
  <si>
    <t>1 Rue Aimé Césaire</t>
  </si>
  <si>
    <t>BESANCON DR BFC TEMIS</t>
  </si>
  <si>
    <t>2D Avenue des Montboucons</t>
  </si>
  <si>
    <t>BESANCON</t>
  </si>
  <si>
    <t>BESANCON TEMIS</t>
  </si>
  <si>
    <t>17A Rue Alain Savary</t>
  </si>
  <si>
    <t>BESANCON PLANOISE</t>
  </si>
  <si>
    <t>Rue Marc Bloch</t>
  </si>
  <si>
    <t>BESANCON PALENTE</t>
  </si>
  <si>
    <t>6 Rue du Muguet</t>
  </si>
  <si>
    <t>BESANCON TEMIS CENTER 5</t>
  </si>
  <si>
    <t>7 Avenue des Montboucons</t>
  </si>
  <si>
    <t>MONTBELIARD CENTRE</t>
  </si>
  <si>
    <t>8 Avenue Gambetta</t>
  </si>
  <si>
    <t>MONTBELIARD</t>
  </si>
  <si>
    <t>MONTBELIARD HEXAGONE</t>
  </si>
  <si>
    <t>2, rue Pierre Brossolette</t>
  </si>
  <si>
    <t>MORTEAU</t>
  </si>
  <si>
    <t>1A rue du Clos Jeune</t>
  </si>
  <si>
    <t>PONTARLIER</t>
  </si>
  <si>
    <t>6 Rue Claude Chappe</t>
  </si>
  <si>
    <t>CHAMPAGNOLE</t>
  </si>
  <si>
    <t>190 Rue Alfred et Maurice Bouvet</t>
  </si>
  <si>
    <t>DOLE NERUDA</t>
  </si>
  <si>
    <t>2 Rue Pablo Néruda</t>
  </si>
  <si>
    <t>DOLE</t>
  </si>
  <si>
    <t>LONS LE SAUNIER</t>
  </si>
  <si>
    <t>11 bis Avenue du Stade</t>
  </si>
  <si>
    <t>SAINT-CLAUDE</t>
  </si>
  <si>
    <t>20 Route de Bellefontaine</t>
  </si>
  <si>
    <t>SAINT CLAUDE</t>
  </si>
  <si>
    <t>ARC-LES-GRAY</t>
  </si>
  <si>
    <t>1 Avenue des Parcs</t>
  </si>
  <si>
    <t>GRAY</t>
  </si>
  <si>
    <t>HERICOURT</t>
  </si>
  <si>
    <t>33i Faubourg de Montbéliard</t>
  </si>
  <si>
    <t>LURE</t>
  </si>
  <si>
    <t>32, rue René Dumont</t>
  </si>
  <si>
    <t>LUXEUIL LES BAINS</t>
  </si>
  <si>
    <t>1 Rue Bourgeline</t>
  </si>
  <si>
    <t>LUXEUIL</t>
  </si>
  <si>
    <t>VESOUL</t>
  </si>
  <si>
    <t>4 Rue du Docteur Jean Girard</t>
  </si>
  <si>
    <t xml:space="preserve">BELFORT EUROPE </t>
  </si>
  <si>
    <t>8 Place de l'Europe</t>
  </si>
  <si>
    <t>BELFORT</t>
  </si>
  <si>
    <t>BELFORT THIERS</t>
  </si>
  <si>
    <t>14A Rue Thiers</t>
  </si>
  <si>
    <t>DELLE</t>
  </si>
  <si>
    <t>30 Fbg de Belfort</t>
  </si>
  <si>
    <t>COUT TOTAL</t>
  </si>
  <si>
    <r>
      <t>Les prix des missions</t>
    </r>
    <r>
      <rPr>
        <i/>
        <sz val="10"/>
        <rFont val="Calibri"/>
        <family val="2"/>
      </rPr>
      <t xml:space="preserve"> indiqués dans ce bordereau de prix sont</t>
    </r>
    <r>
      <rPr>
        <i/>
        <sz val="10"/>
        <color indexed="8"/>
        <rFont val="Calibri"/>
        <family val="2"/>
      </rPr>
      <t xml:space="preserve"> réputés fermes et complets durant toute la durée du marché. Ils comprennent notamment l'ensemble des charges fiscales , parafiscales ou autres frappant la prestation. Les déplacements sont inclus dans le prix proposé. Le candidat ne remplit uniquement que les cases bleutées.</t>
    </r>
  </si>
  <si>
    <r>
      <t xml:space="preserve">BFC 023-031_4
MARCHE DE TRAVAUX DE MISE A NIVEAU SURETE BATIMENTAIRE
</t>
    </r>
    <r>
      <rPr>
        <b/>
        <sz val="16"/>
        <color rgb="FFFFFFFF"/>
        <rFont val="Arial"/>
        <family val="2"/>
      </rPr>
      <t xml:space="preserve">
</t>
    </r>
    <r>
      <rPr>
        <b/>
        <sz val="16"/>
        <color theme="0"/>
        <rFont val="Arial"/>
        <family val="2"/>
      </rPr>
      <t xml:space="preserve">LOT TECHNIQUE FILMS </t>
    </r>
    <r>
      <rPr>
        <b/>
        <sz val="16"/>
        <color rgb="FFFFFFFF"/>
        <rFont val="Arial"/>
        <family val="2"/>
      </rPr>
      <t xml:space="preserve">
</t>
    </r>
    <r>
      <rPr>
        <b/>
        <sz val="14"/>
        <color indexed="9"/>
        <rFont val="Arial"/>
        <family val="2"/>
      </rPr>
      <t xml:space="preserve">
DETAIL QUANTITATIF ESTIMATIF</t>
    </r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</si>
  <si>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</si>
  <si>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</si>
  <si>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</si>
  <si>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>Inutile de compléter le DQE, il se renseigne automatiquement à l'aide des données renseignées au BPU. Les quantités sont purement estimatives</t>
  </si>
  <si>
    <t>Maintenance et autres prestations</t>
  </si>
  <si>
    <t>QTE</t>
  </si>
  <si>
    <t>Fourniture et pose de film 2 en 1 (anti-vandalisme et sans-tain)</t>
  </si>
  <si>
    <t>Total (1) sur 4 ans du marché</t>
  </si>
  <si>
    <t>Déplacements (coût total calculé conformément au bordereau des prix frais de déplacement)</t>
  </si>
  <si>
    <t>TOTAL DQE (total 1+2) sur 4 ans du marché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</si>
  <si>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 nettoyage de fin de chantier
- La fourniture des notices, PV et DOE
- La sécurité sur le chantier
- Les prestations du CCFT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</si>
</sst>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7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2"/>
      <color indexed="9"/>
      <name val="Arial"/>
      <family val="2"/>
    </font>
    <font>
      <b/>
      <sz val="16"/>
      <color theme="0"/>
      <name val="Arial"/>
      <family val="2"/>
    </font>
    <font>
      <b/>
      <sz val="16"/>
      <color rgb="FFFFFFFF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Verdana"/>
      <family val="2"/>
    </font>
    <font>
      <b/>
      <i/>
      <sz val="12"/>
      <color indexed="8"/>
      <name val="Arial"/>
      <family val="2"/>
    </font>
    <font>
      <b/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u/>
      <sz val="12"/>
      <color theme="1"/>
      <name val="Arial"/>
      <family val="2"/>
    </font>
    <font>
      <sz val="11"/>
      <name val="Aptos Narrow"/>
      <family val="2"/>
      <scheme val="minor"/>
    </font>
    <font>
      <u/>
      <sz val="11"/>
      <color theme="1"/>
      <name val="Aptos Narrow"/>
      <family val="2"/>
      <scheme val="minor"/>
    </font>
    <font>
      <sz val="11"/>
      <color indexed="8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9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theme="1"/>
      <name val="Aptos Narrow"/>
      <family val="2"/>
      <scheme val="minor"/>
    </font>
    <font>
      <i/>
      <sz val="10"/>
      <name val="Calibri"/>
      <family val="2"/>
    </font>
    <font>
      <i/>
      <sz val="10"/>
      <color indexed="8"/>
      <name val="Calibri"/>
      <family val="2"/>
    </font>
    <font>
      <b/>
      <u/>
      <sz val="12"/>
      <color indexed="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indexed="81"/>
      <name val="Tahoma"/>
      <charset val="1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tted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dashed">
        <color indexed="64"/>
      </right>
      <top style="dott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5" fillId="0" borderId="0"/>
    <xf numFmtId="0" fontId="26" fillId="0" borderId="0"/>
  </cellStyleXfs>
  <cellXfs count="169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vertical="center" wrapText="1"/>
    </xf>
    <xf numFmtId="0" fontId="0" fillId="5" borderId="10" xfId="0" applyFill="1" applyBorder="1" applyAlignment="1">
      <alignment vertical="center"/>
    </xf>
    <xf numFmtId="0" fontId="0" fillId="5" borderId="11" xfId="0" applyFill="1" applyBorder="1" applyAlignment="1">
      <alignment vertical="center" wrapText="1"/>
    </xf>
    <xf numFmtId="0" fontId="14" fillId="5" borderId="12" xfId="0" applyFont="1" applyFill="1" applyBorder="1" applyAlignment="1">
      <alignment horizontal="center" vertical="center"/>
    </xf>
    <xf numFmtId="0" fontId="14" fillId="5" borderId="13" xfId="0" applyFont="1" applyFill="1" applyBorder="1" applyAlignment="1">
      <alignment horizontal="center" vertical="center"/>
    </xf>
    <xf numFmtId="0" fontId="15" fillId="0" borderId="14" xfId="0" applyFont="1" applyBorder="1" applyAlignment="1">
      <alignment horizontal="left" vertical="center"/>
    </xf>
    <xf numFmtId="0" fontId="16" fillId="0" borderId="15" xfId="0" applyFont="1" applyBorder="1" applyAlignment="1">
      <alignment vertical="center" wrapText="1"/>
    </xf>
    <xf numFmtId="0" fontId="13" fillId="5" borderId="15" xfId="0" applyFont="1" applyFill="1" applyBorder="1" applyAlignment="1">
      <alignment vertical="center"/>
    </xf>
    <xf numFmtId="0" fontId="0" fillId="5" borderId="15" xfId="0" applyFill="1" applyBorder="1" applyAlignment="1">
      <alignment vertical="center" wrapText="1"/>
    </xf>
    <xf numFmtId="0" fontId="0" fillId="5" borderId="16" xfId="0" applyFill="1" applyBorder="1" applyAlignment="1">
      <alignment vertical="center" wrapText="1"/>
    </xf>
    <xf numFmtId="0" fontId="17" fillId="5" borderId="14" xfId="0" applyFont="1" applyFill="1" applyBorder="1" applyAlignment="1">
      <alignment horizontal="center" vertical="center"/>
    </xf>
    <xf numFmtId="0" fontId="17" fillId="5" borderId="17" xfId="0" applyFont="1" applyFill="1" applyBorder="1" applyAlignment="1">
      <alignment horizontal="center" vertical="center"/>
    </xf>
    <xf numFmtId="0" fontId="15" fillId="0" borderId="18" xfId="0" applyFont="1" applyBorder="1" applyAlignment="1">
      <alignment horizontal="left" vertical="center"/>
    </xf>
    <xf numFmtId="0" fontId="18" fillId="0" borderId="19" xfId="0" applyFont="1" applyBorder="1" applyAlignment="1">
      <alignment vertical="center" wrapText="1"/>
    </xf>
    <xf numFmtId="0" fontId="13" fillId="0" borderId="19" xfId="0" applyFont="1" applyBorder="1" applyAlignment="1">
      <alignment vertical="center"/>
    </xf>
    <xf numFmtId="0" fontId="0" fillId="0" borderId="19" xfId="0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7" fillId="0" borderId="19" xfId="0" applyFont="1" applyBorder="1" applyAlignment="1">
      <alignment vertical="center" wrapText="1"/>
    </xf>
    <xf numFmtId="0" fontId="17" fillId="0" borderId="19" xfId="0" applyFont="1" applyBorder="1" applyAlignment="1">
      <alignment horizontal="center" vertical="center"/>
    </xf>
    <xf numFmtId="44" fontId="19" fillId="5" borderId="19" xfId="1" applyFont="1" applyFill="1" applyBorder="1" applyAlignment="1">
      <alignment horizontal="center" vertical="center"/>
    </xf>
    <xf numFmtId="44" fontId="0" fillId="5" borderId="19" xfId="1" applyFont="1" applyFill="1" applyBorder="1" applyAlignment="1">
      <alignment vertical="center"/>
    </xf>
    <xf numFmtId="44" fontId="0" fillId="0" borderId="19" xfId="1" applyFont="1" applyFill="1" applyBorder="1" applyAlignment="1">
      <alignment vertical="center"/>
    </xf>
    <xf numFmtId="0" fontId="15" fillId="0" borderId="20" xfId="0" applyFont="1" applyBorder="1" applyAlignment="1">
      <alignment horizontal="left" vertical="center"/>
    </xf>
    <xf numFmtId="0" fontId="18" fillId="0" borderId="21" xfId="0" applyFont="1" applyBorder="1" applyAlignment="1">
      <alignment vertical="center" wrapText="1"/>
    </xf>
    <xf numFmtId="0" fontId="13" fillId="0" borderId="21" xfId="0" applyFont="1" applyBorder="1" applyAlignment="1">
      <alignment vertical="center"/>
    </xf>
    <xf numFmtId="0" fontId="20" fillId="0" borderId="21" xfId="0" applyFon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17" fillId="0" borderId="21" xfId="0" applyFont="1" applyBorder="1" applyAlignment="1">
      <alignment vertical="center" wrapText="1"/>
    </xf>
    <xf numFmtId="0" fontId="17" fillId="0" borderId="21" xfId="0" applyFont="1" applyBorder="1" applyAlignment="1">
      <alignment horizontal="center" vertical="center"/>
    </xf>
    <xf numFmtId="44" fontId="0" fillId="0" borderId="21" xfId="1" applyFont="1" applyFill="1" applyBorder="1" applyAlignment="1">
      <alignment vertical="center"/>
    </xf>
    <xf numFmtId="44" fontId="19" fillId="5" borderId="21" xfId="1" applyFont="1" applyFill="1" applyBorder="1" applyAlignment="1">
      <alignment horizontal="center" vertical="center"/>
    </xf>
    <xf numFmtId="44" fontId="0" fillId="5" borderId="21" xfId="1" applyFont="1" applyFill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8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/>
    </xf>
    <xf numFmtId="0" fontId="13" fillId="7" borderId="23" xfId="0" applyFont="1" applyFill="1" applyBorder="1" applyAlignment="1">
      <alignment horizontal="center" vertical="center"/>
    </xf>
    <xf numFmtId="0" fontId="0" fillId="7" borderId="24" xfId="0" applyFill="1" applyBorder="1" applyAlignment="1">
      <alignment horizontal="left" vertical="center" wrapText="1"/>
    </xf>
    <xf numFmtId="0" fontId="0" fillId="7" borderId="25" xfId="0" applyFill="1" applyBorder="1" applyAlignment="1">
      <alignment horizontal="center" vertical="center"/>
    </xf>
    <xf numFmtId="44" fontId="19" fillId="0" borderId="26" xfId="1" applyFont="1" applyFill="1" applyBorder="1" applyAlignment="1">
      <alignment horizontal="center" vertical="center"/>
    </xf>
    <xf numFmtId="0" fontId="0" fillId="7" borderId="27" xfId="0" applyFill="1" applyBorder="1" applyAlignment="1">
      <alignment horizontal="left" vertical="center" wrapText="1"/>
    </xf>
    <xf numFmtId="0" fontId="0" fillId="7" borderId="28" xfId="0" applyFill="1" applyBorder="1" applyAlignment="1">
      <alignment horizontal="center" vertical="center"/>
    </xf>
    <xf numFmtId="44" fontId="19" fillId="6" borderId="15" xfId="1" applyFont="1" applyFill="1" applyBorder="1" applyAlignment="1">
      <alignment horizontal="center" vertical="center"/>
    </xf>
    <xf numFmtId="44" fontId="19" fillId="0" borderId="29" xfId="1" applyFont="1" applyFill="1" applyBorder="1" applyAlignment="1">
      <alignment horizontal="center" vertical="center"/>
    </xf>
    <xf numFmtId="0" fontId="0" fillId="7" borderId="30" xfId="0" applyFill="1" applyBorder="1" applyAlignment="1">
      <alignment horizontal="left" vertical="center" wrapText="1"/>
    </xf>
    <xf numFmtId="0" fontId="21" fillId="0" borderId="2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23" fillId="4" borderId="0" xfId="0" applyFont="1" applyFill="1" applyAlignment="1">
      <alignment horizontal="center" vertical="center" wrapText="1"/>
    </xf>
    <xf numFmtId="0" fontId="24" fillId="9" borderId="28" xfId="0" applyFont="1" applyFill="1" applyBorder="1" applyAlignment="1">
      <alignment horizontal="center" vertical="center" wrapText="1"/>
    </xf>
    <xf numFmtId="0" fontId="13" fillId="9" borderId="28" xfId="0" applyFont="1" applyFill="1" applyBorder="1"/>
    <xf numFmtId="0" fontId="24" fillId="9" borderId="31" xfId="0" applyFont="1" applyFill="1" applyBorder="1" applyAlignment="1">
      <alignment horizontal="center" vertical="center" wrapText="1"/>
    </xf>
    <xf numFmtId="0" fontId="22" fillId="0" borderId="30" xfId="2" applyFont="1" applyBorder="1" applyAlignment="1">
      <alignment horizontal="left" vertical="center" wrapText="1" indent="1"/>
    </xf>
    <xf numFmtId="0" fontId="22" fillId="0" borderId="28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164" fontId="27" fillId="7" borderId="32" xfId="3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22" fillId="7" borderId="0" xfId="0" applyFont="1" applyFill="1" applyAlignment="1">
      <alignment horizontal="center"/>
    </xf>
    <xf numFmtId="0" fontId="22" fillId="0" borderId="33" xfId="0" applyFont="1" applyBorder="1" applyAlignment="1">
      <alignment horizontal="center"/>
    </xf>
    <xf numFmtId="164" fontId="28" fillId="10" borderId="28" xfId="3" applyNumberFormat="1" applyFont="1" applyFill="1" applyBorder="1" applyAlignment="1">
      <alignment horizontal="center" vertical="center" wrapText="1"/>
    </xf>
    <xf numFmtId="0" fontId="29" fillId="7" borderId="0" xfId="0" applyFont="1" applyFill="1" applyAlignment="1">
      <alignment horizontal="center" wrapText="1"/>
    </xf>
    <xf numFmtId="0" fontId="8" fillId="0" borderId="0" xfId="0" applyFont="1" applyAlignment="1">
      <alignment horizontal="left" vertical="center"/>
    </xf>
    <xf numFmtId="0" fontId="8" fillId="11" borderId="0" xfId="0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49" fontId="32" fillId="0" borderId="0" xfId="0" applyNumberFormat="1" applyFont="1" applyAlignment="1">
      <alignment vertical="center" wrapText="1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34" xfId="0" applyFont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0" borderId="35" xfId="0" applyFont="1" applyBorder="1" applyAlignment="1">
      <alignment horizontal="left" vertical="center" wrapText="1"/>
    </xf>
    <xf numFmtId="0" fontId="13" fillId="0" borderId="36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5" borderId="37" xfId="0" applyFill="1" applyBorder="1" applyAlignment="1">
      <alignment vertical="center" wrapText="1"/>
    </xf>
    <xf numFmtId="0" fontId="14" fillId="5" borderId="38" xfId="0" applyFont="1" applyFill="1" applyBorder="1" applyAlignment="1">
      <alignment horizontal="center" vertical="center"/>
    </xf>
    <xf numFmtId="0" fontId="14" fillId="5" borderId="39" xfId="0" applyFont="1" applyFill="1" applyBorder="1" applyAlignment="1">
      <alignment horizontal="center" vertical="center"/>
    </xf>
    <xf numFmtId="0" fontId="18" fillId="0" borderId="15" xfId="0" applyFont="1" applyBorder="1" applyAlignment="1">
      <alignment vertical="center" wrapText="1"/>
    </xf>
    <xf numFmtId="0" fontId="0" fillId="5" borderId="0" xfId="0" applyFill="1" applyAlignment="1">
      <alignment vertical="center" wrapText="1"/>
    </xf>
    <xf numFmtId="0" fontId="17" fillId="5" borderId="40" xfId="0" applyFont="1" applyFill="1" applyBorder="1" applyAlignment="1">
      <alignment horizontal="center" vertical="center"/>
    </xf>
    <xf numFmtId="0" fontId="17" fillId="5" borderId="41" xfId="0" applyFont="1" applyFill="1" applyBorder="1" applyAlignment="1">
      <alignment horizontal="center" vertical="center"/>
    </xf>
    <xf numFmtId="0" fontId="13" fillId="0" borderId="15" xfId="0" applyFont="1" applyBorder="1" applyAlignment="1">
      <alignment vertical="center"/>
    </xf>
    <xf numFmtId="0" fontId="0" fillId="0" borderId="15" xfId="0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17" fillId="0" borderId="42" xfId="0" applyFont="1" applyBorder="1" applyAlignment="1">
      <alignment vertical="center" wrapText="1"/>
    </xf>
    <xf numFmtId="0" fontId="17" fillId="0" borderId="14" xfId="0" applyFont="1" applyBorder="1" applyAlignment="1">
      <alignment horizontal="center" vertical="center"/>
    </xf>
    <xf numFmtId="44" fontId="0" fillId="5" borderId="14" xfId="1" applyFont="1" applyFill="1" applyBorder="1" applyAlignment="1">
      <alignment vertical="center"/>
    </xf>
    <xf numFmtId="44" fontId="0" fillId="5" borderId="15" xfId="1" applyFont="1" applyFill="1" applyBorder="1" applyAlignment="1">
      <alignment vertical="center"/>
    </xf>
    <xf numFmtId="44" fontId="0" fillId="5" borderId="42" xfId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44" fontId="0" fillId="0" borderId="42" xfId="1" applyFont="1" applyFill="1" applyBorder="1" applyAlignment="1">
      <alignment vertical="center"/>
    </xf>
    <xf numFmtId="44" fontId="19" fillId="5" borderId="17" xfId="1" applyFont="1" applyFill="1" applyBorder="1" applyAlignment="1">
      <alignment horizontal="center" vertical="center"/>
    </xf>
    <xf numFmtId="0" fontId="20" fillId="0" borderId="15" xfId="0" applyFont="1" applyBorder="1" applyAlignment="1">
      <alignment vertical="center" wrapText="1"/>
    </xf>
    <xf numFmtId="44" fontId="19" fillId="5" borderId="14" xfId="1" applyFont="1" applyFill="1" applyBorder="1" applyAlignment="1">
      <alignment horizontal="center" vertical="center"/>
    </xf>
    <xf numFmtId="44" fontId="19" fillId="5" borderId="15" xfId="1" applyFont="1" applyFill="1" applyBorder="1" applyAlignment="1">
      <alignment horizontal="center" vertical="center"/>
    </xf>
    <xf numFmtId="44" fontId="0" fillId="5" borderId="40" xfId="1" applyFont="1" applyFill="1" applyBorder="1" applyAlignment="1">
      <alignment vertical="center"/>
    </xf>
    <xf numFmtId="44" fontId="19" fillId="5" borderId="42" xfId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" fontId="33" fillId="12" borderId="43" xfId="0" applyNumberFormat="1" applyFont="1" applyFill="1" applyBorder="1" applyAlignment="1">
      <alignment horizontal="center" vertical="center"/>
    </xf>
    <xf numFmtId="1" fontId="33" fillId="12" borderId="44" xfId="0" applyNumberFormat="1" applyFont="1" applyFill="1" applyBorder="1" applyAlignment="1">
      <alignment horizontal="center" vertical="center"/>
    </xf>
    <xf numFmtId="1" fontId="33" fillId="12" borderId="45" xfId="0" applyNumberFormat="1" applyFont="1" applyFill="1" applyBorder="1" applyAlignment="1">
      <alignment horizontal="center" vertical="center"/>
    </xf>
    <xf numFmtId="164" fontId="33" fillId="12" borderId="46" xfId="0" applyNumberFormat="1" applyFont="1" applyFill="1" applyBorder="1" applyAlignment="1">
      <alignment horizontal="right" vertical="center"/>
    </xf>
    <xf numFmtId="164" fontId="33" fillId="12" borderId="0" xfId="0" applyNumberFormat="1" applyFont="1" applyFill="1" applyAlignment="1">
      <alignment horizontal="right" vertical="center"/>
    </xf>
    <xf numFmtId="164" fontId="34" fillId="13" borderId="1" xfId="0" applyNumberFormat="1" applyFont="1" applyFill="1" applyBorder="1" applyAlignment="1">
      <alignment horizontal="center" vertical="center" wrapText="1"/>
    </xf>
    <xf numFmtId="164" fontId="34" fillId="13" borderId="0" xfId="0" applyNumberFormat="1" applyFont="1" applyFill="1" applyAlignment="1">
      <alignment horizontal="center" vertical="center" wrapText="1"/>
    </xf>
    <xf numFmtId="164" fontId="33" fillId="13" borderId="0" xfId="0" applyNumberFormat="1" applyFont="1" applyFill="1" applyAlignment="1">
      <alignment vertical="center" wrapText="1"/>
    </xf>
    <xf numFmtId="164" fontId="33" fillId="13" borderId="0" xfId="0" applyNumberFormat="1" applyFont="1" applyFill="1" applyAlignment="1">
      <alignment vertical="center"/>
    </xf>
    <xf numFmtId="3" fontId="33" fillId="13" borderId="0" xfId="0" applyNumberFormat="1" applyFont="1" applyFill="1" applyAlignment="1">
      <alignment horizontal="right" vertical="center" wrapText="1"/>
    </xf>
    <xf numFmtId="3" fontId="33" fillId="13" borderId="47" xfId="0" applyNumberFormat="1" applyFont="1" applyFill="1" applyBorder="1" applyAlignment="1">
      <alignment horizontal="right" vertical="center" wrapText="1"/>
    </xf>
    <xf numFmtId="1" fontId="35" fillId="13" borderId="0" xfId="0" applyNumberFormat="1" applyFont="1" applyFill="1" applyAlignment="1" applyProtection="1">
      <alignment horizontal="right" vertical="center" wrapText="1"/>
      <protection locked="0"/>
    </xf>
    <xf numFmtId="1" fontId="35" fillId="13" borderId="47" xfId="0" applyNumberFormat="1" applyFont="1" applyFill="1" applyBorder="1" applyAlignment="1" applyProtection="1">
      <alignment horizontal="right" vertical="center" wrapText="1"/>
      <protection locked="0"/>
    </xf>
    <xf numFmtId="164" fontId="33" fillId="13" borderId="0" xfId="0" applyNumberFormat="1" applyFont="1" applyFill="1" applyAlignment="1">
      <alignment horizontal="right" vertical="center"/>
    </xf>
    <xf numFmtId="0" fontId="25" fillId="0" borderId="0" xfId="0" applyFont="1"/>
    <xf numFmtId="0" fontId="21" fillId="0" borderId="33" xfId="0" applyFont="1" applyBorder="1" applyAlignment="1">
      <alignment horizontal="center" vertical="center" wrapText="1"/>
    </xf>
    <xf numFmtId="0" fontId="21" fillId="0" borderId="48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8" fillId="8" borderId="0" xfId="0" applyFont="1" applyFill="1" applyAlignment="1" applyProtection="1">
      <alignment horizontal="center" vertical="center"/>
      <protection locked="0"/>
    </xf>
    <xf numFmtId="44" fontId="19" fillId="6" borderId="19" xfId="1" applyFont="1" applyFill="1" applyBorder="1" applyAlignment="1" applyProtection="1">
      <alignment horizontal="center" vertical="center"/>
      <protection locked="0"/>
    </xf>
    <xf numFmtId="44" fontId="19" fillId="6" borderId="21" xfId="1" applyFont="1" applyFill="1" applyBorder="1" applyAlignment="1" applyProtection="1">
      <alignment horizontal="center" vertical="center"/>
      <protection locked="0"/>
    </xf>
    <xf numFmtId="44" fontId="19" fillId="6" borderId="9" xfId="1" applyFont="1" applyFill="1" applyBorder="1" applyAlignment="1" applyProtection="1">
      <alignment horizontal="center" vertical="center"/>
      <protection locked="0"/>
    </xf>
    <xf numFmtId="44" fontId="19" fillId="6" borderId="15" xfId="1" applyFont="1" applyFill="1" applyBorder="1" applyAlignment="1" applyProtection="1">
      <alignment horizontal="center" vertical="center"/>
      <protection locked="0"/>
    </xf>
    <xf numFmtId="44" fontId="0" fillId="8" borderId="28" xfId="1" applyFont="1" applyFill="1" applyBorder="1" applyProtection="1">
      <protection locked="0"/>
    </xf>
  </cellXfs>
  <cellStyles count="4">
    <cellStyle name="Monétaire" xfId="1" builtinId="4"/>
    <cellStyle name="Normal" xfId="0" builtinId="0"/>
    <cellStyle name="Normal_Feuil1_016.11 accompagnt certification comptes_BP_V1" xfId="3" xr:uid="{11BCD19F-6A94-4318-BAD7-5F4E9CC20C74}"/>
    <cellStyle name="Normal_Sites Pole Emploi Bretagne 091116" xfId="2" xr:uid="{A39CBDFD-6366-4E49-80F6-38AC119687A6}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47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BREGER Frederic" id="{AD45CA1A-4594-4CE8-A5EC-557C9D5E31EC}" userId="S::frederic.breger@francetravail.fr::05b26b10-98f0-4cfd-80cc-7b956338939a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1" dT="2024-04-19T08:42:32.30" personId="{AD45CA1A-4594-4CE8-A5EC-557C9D5E31EC}" id="{BFD8F874-F495-4521-9397-2B239F06C813}">
    <text>Marché quantitatif</text>
  </threadedComment>
</ThreadedComment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6B8E2-B45A-4B19-9AFD-86CC5F776AE0}">
  <dimension ref="A2:K33"/>
  <sheetViews>
    <sheetView topLeftCell="A2" workbookViewId="0">
      <selection activeCell="H16" sqref="H16"/>
    </sheetView>
  </sheetViews>
  <sheetFormatPr baseColWidth="10" defaultColWidth="9.69140625" defaultRowHeight="14.5" x14ac:dyDescent="0.3"/>
  <cols>
    <col min="1" max="1" width="7.3046875" style="62" customWidth="1"/>
    <col min="2" max="2" width="36.53515625" style="8" customWidth="1"/>
    <col min="3" max="3" width="9" style="4" customWidth="1"/>
    <col min="4" max="4" width="15.15234375" style="8" customWidth="1"/>
    <col min="5" max="5" width="9.84375" style="8" customWidth="1"/>
    <col min="6" max="6" width="60.4609375" style="8" customWidth="1"/>
    <col min="7" max="7" width="11.53515625" style="9" customWidth="1"/>
    <col min="8" max="8" width="10.921875" style="4" customWidth="1"/>
    <col min="9" max="10" width="10.3046875" style="4" customWidth="1"/>
    <col min="11" max="11" width="10.765625" style="4" customWidth="1"/>
    <col min="12" max="16384" width="9.69140625" style="4"/>
  </cols>
  <sheetData>
    <row r="2" spans="1:11" s="2" customFormat="1" ht="128" customHeight="1" x14ac:dyDescent="0.3">
      <c r="A2" s="1" t="s">
        <v>29</v>
      </c>
      <c r="B2" s="1"/>
      <c r="C2" s="1"/>
      <c r="D2" s="1"/>
      <c r="E2" s="1"/>
      <c r="F2" s="1"/>
      <c r="G2" s="1"/>
      <c r="H2" s="1"/>
      <c r="I2" s="1"/>
      <c r="J2" s="1"/>
      <c r="K2" s="1"/>
    </row>
    <row r="4" spans="1:11" ht="15.5" x14ac:dyDescent="0.3">
      <c r="A4" s="3" t="s">
        <v>0</v>
      </c>
      <c r="B4" s="3"/>
      <c r="C4" s="163"/>
      <c r="D4" s="163"/>
      <c r="E4" s="163"/>
      <c r="F4" s="163"/>
      <c r="G4" s="163"/>
      <c r="H4" s="163"/>
      <c r="I4" s="163"/>
      <c r="J4" s="163"/>
      <c r="K4" s="163"/>
    </row>
    <row r="5" spans="1:11" ht="15.5" x14ac:dyDescent="0.3">
      <c r="A5" s="3" t="s">
        <v>1</v>
      </c>
      <c r="B5" s="3"/>
      <c r="C5" s="163"/>
      <c r="D5" s="163"/>
      <c r="E5" s="163"/>
      <c r="F5" s="163"/>
      <c r="G5" s="163"/>
      <c r="H5" s="163"/>
      <c r="I5" s="163"/>
      <c r="J5" s="163"/>
      <c r="K5" s="163"/>
    </row>
    <row r="6" spans="1:11" ht="15.5" x14ac:dyDescent="0.3">
      <c r="A6" s="3" t="s">
        <v>2</v>
      </c>
      <c r="B6" s="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15.5" x14ac:dyDescent="0.3">
      <c r="A7" s="5"/>
      <c r="B7" s="6"/>
      <c r="C7" s="7"/>
      <c r="D7" s="6"/>
    </row>
    <row r="8" spans="1:11" ht="15.5" x14ac:dyDescent="0.3">
      <c r="A8" s="10" t="s">
        <v>3</v>
      </c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1:11" ht="14" x14ac:dyDescent="0.3">
      <c r="A9" s="11" t="s">
        <v>4</v>
      </c>
      <c r="B9" s="12"/>
      <c r="C9" s="12"/>
      <c r="D9" s="12"/>
      <c r="E9" s="12"/>
      <c r="F9" s="12"/>
      <c r="G9" s="12"/>
      <c r="H9" s="12"/>
      <c r="I9" s="12"/>
      <c r="J9" s="12"/>
      <c r="K9" s="12"/>
    </row>
    <row r="10" spans="1:11" thickBot="1" x14ac:dyDescent="0.35">
      <c r="A10" s="13" t="s">
        <v>5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</row>
    <row r="11" spans="1:11" ht="15" thickBot="1" x14ac:dyDescent="0.35">
      <c r="A11" s="15" t="s">
        <v>6</v>
      </c>
      <c r="B11" s="16"/>
      <c r="C11" s="16"/>
      <c r="D11" s="16"/>
      <c r="E11" s="16"/>
      <c r="F11" s="17"/>
      <c r="G11" s="18" t="s">
        <v>7</v>
      </c>
      <c r="H11" s="19" t="s">
        <v>8</v>
      </c>
      <c r="I11" s="20"/>
      <c r="J11" s="21" t="s">
        <v>9</v>
      </c>
      <c r="K11" s="22"/>
    </row>
    <row r="12" spans="1:11" ht="15" thickBot="1" x14ac:dyDescent="0.35">
      <c r="A12" s="23"/>
      <c r="B12" s="24"/>
      <c r="C12" s="24"/>
      <c r="D12" s="24"/>
      <c r="E12" s="24"/>
      <c r="F12" s="24"/>
      <c r="G12" s="25"/>
      <c r="H12" s="26" t="s">
        <v>10</v>
      </c>
      <c r="I12" s="26" t="s">
        <v>11</v>
      </c>
      <c r="J12" s="26" t="s">
        <v>10</v>
      </c>
      <c r="K12" s="26" t="s">
        <v>11</v>
      </c>
    </row>
    <row r="13" spans="1:11" x14ac:dyDescent="0.3">
      <c r="A13" s="27" t="s">
        <v>12</v>
      </c>
      <c r="B13" s="28" t="s">
        <v>13</v>
      </c>
      <c r="C13" s="29"/>
      <c r="D13" s="30"/>
      <c r="E13" s="31"/>
      <c r="F13" s="32"/>
      <c r="G13" s="33"/>
      <c r="H13" s="34"/>
      <c r="I13" s="34"/>
      <c r="J13" s="34"/>
      <c r="K13" s="34"/>
    </row>
    <row r="14" spans="1:11" ht="46.5" x14ac:dyDescent="0.3">
      <c r="A14" s="35" t="s">
        <v>14</v>
      </c>
      <c r="B14" s="36" t="s">
        <v>15</v>
      </c>
      <c r="C14" s="37"/>
      <c r="D14" s="38"/>
      <c r="E14" s="38"/>
      <c r="F14" s="39"/>
      <c r="G14" s="40"/>
      <c r="H14" s="41"/>
      <c r="I14" s="41"/>
      <c r="J14" s="41"/>
      <c r="K14" s="41"/>
    </row>
    <row r="15" spans="1:11" ht="32.5" customHeight="1" x14ac:dyDescent="0.3">
      <c r="A15" s="42"/>
      <c r="B15" s="43"/>
      <c r="C15" s="44" t="s">
        <v>16</v>
      </c>
      <c r="D15" s="45" t="s">
        <v>17</v>
      </c>
      <c r="E15" s="46" t="s">
        <v>18</v>
      </c>
      <c r="F15" s="47" t="s">
        <v>19</v>
      </c>
      <c r="G15" s="48" t="s">
        <v>20</v>
      </c>
      <c r="H15" s="49"/>
      <c r="I15" s="50"/>
      <c r="J15" s="164">
        <v>0</v>
      </c>
      <c r="K15" s="51">
        <f>J15*1.2</f>
        <v>0</v>
      </c>
    </row>
    <row r="16" spans="1:11" ht="23.5" customHeight="1" x14ac:dyDescent="0.3">
      <c r="A16" s="52"/>
      <c r="B16" s="53"/>
      <c r="C16" s="54"/>
      <c r="D16" s="55"/>
      <c r="E16" s="56"/>
      <c r="F16" s="57" t="s">
        <v>21</v>
      </c>
      <c r="G16" s="58" t="s">
        <v>20</v>
      </c>
      <c r="H16" s="165">
        <v>0</v>
      </c>
      <c r="I16" s="59">
        <f t="shared" ref="I16:I17" si="0">H16*1.2</f>
        <v>0</v>
      </c>
      <c r="J16" s="60"/>
      <c r="K16" s="61"/>
    </row>
    <row r="17" spans="1:11" ht="20.5" customHeight="1" x14ac:dyDescent="0.3">
      <c r="A17" s="52"/>
      <c r="B17" s="53"/>
      <c r="C17" s="54"/>
      <c r="D17" s="55"/>
      <c r="E17" s="56"/>
      <c r="F17" s="57" t="s">
        <v>22</v>
      </c>
      <c r="G17" s="58" t="s">
        <v>20</v>
      </c>
      <c r="H17" s="165">
        <v>0</v>
      </c>
      <c r="I17" s="59">
        <f t="shared" si="0"/>
        <v>0</v>
      </c>
      <c r="J17" s="60"/>
      <c r="K17" s="61"/>
    </row>
    <row r="18" spans="1:11" x14ac:dyDescent="0.3">
      <c r="B18" s="63"/>
    </row>
    <row r="19" spans="1:11" ht="15" thickBot="1" x14ac:dyDescent="0.35">
      <c r="B19" s="64"/>
      <c r="C19" s="65"/>
      <c r="D19" s="64"/>
      <c r="E19" s="64"/>
      <c r="F19" s="64"/>
      <c r="G19" s="65"/>
    </row>
    <row r="20" spans="1:11" ht="15" thickBot="1" x14ac:dyDescent="0.35">
      <c r="B20" s="64"/>
      <c r="C20" s="65"/>
      <c r="D20" s="64"/>
      <c r="E20" s="64"/>
      <c r="F20" s="66" t="s">
        <v>23</v>
      </c>
      <c r="G20" s="67"/>
      <c r="H20" s="67"/>
      <c r="I20" s="68"/>
    </row>
    <row r="21" spans="1:11" ht="15" thickBot="1" x14ac:dyDescent="0.35">
      <c r="B21" s="64"/>
      <c r="C21" s="65"/>
      <c r="D21" s="64"/>
      <c r="E21" s="64"/>
      <c r="F21" s="69" t="s">
        <v>6</v>
      </c>
      <c r="G21" s="70" t="s">
        <v>7</v>
      </c>
      <c r="H21" s="70" t="s">
        <v>10</v>
      </c>
      <c r="I21" s="71" t="s">
        <v>11</v>
      </c>
    </row>
    <row r="22" spans="1:11" ht="17.5" customHeight="1" x14ac:dyDescent="0.3">
      <c r="F22" s="72" t="s">
        <v>24</v>
      </c>
      <c r="G22" s="73" t="s">
        <v>25</v>
      </c>
      <c r="H22" s="166"/>
      <c r="I22" s="74">
        <f>H22*1.2</f>
        <v>0</v>
      </c>
    </row>
    <row r="23" spans="1:11" ht="17" customHeight="1" x14ac:dyDescent="0.3">
      <c r="F23" s="75" t="s">
        <v>26</v>
      </c>
      <c r="G23" s="76" t="s">
        <v>25</v>
      </c>
      <c r="H23" s="167">
        <v>0</v>
      </c>
      <c r="I23" s="78">
        <f>H23*1.2</f>
        <v>0</v>
      </c>
    </row>
    <row r="24" spans="1:11" ht="18.5" customHeight="1" x14ac:dyDescent="0.3">
      <c r="F24" s="79" t="s">
        <v>27</v>
      </c>
      <c r="G24" s="76" t="s">
        <v>28</v>
      </c>
      <c r="H24" s="167">
        <v>0</v>
      </c>
      <c r="I24" s="78">
        <f>H24*1.2</f>
        <v>0</v>
      </c>
    </row>
    <row r="27" spans="1:11" ht="219.5" customHeight="1" x14ac:dyDescent="0.3">
      <c r="A27" s="80" t="s">
        <v>30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</row>
    <row r="33" spans="6:6" x14ac:dyDescent="0.3">
      <c r="F33" s="81"/>
    </row>
  </sheetData>
  <sheetProtection algorithmName="SHA-512" hashValue="DqxtsbokYBEUkfAFm0393eoIopGIy2RvsOLCX4HQM54ptsgbuf6Mn5h6Gs+8uPGZNfVNPSVH5Nd7Emt/OU60DA==" saltValue="O/CTK5B9wLAymmtoFUEoIw==" spinCount="100000" sheet="1" objects="1" scenarios="1" selectLockedCells="1"/>
  <mergeCells count="15">
    <mergeCell ref="F20:I20"/>
    <mergeCell ref="A27:K27"/>
    <mergeCell ref="A8:K8"/>
    <mergeCell ref="A9:K9"/>
    <mergeCell ref="A10:K10"/>
    <mergeCell ref="A11:F11"/>
    <mergeCell ref="H11:I11"/>
    <mergeCell ref="J11:K11"/>
    <mergeCell ref="A2:K2"/>
    <mergeCell ref="A4:B4"/>
    <mergeCell ref="C4:K4"/>
    <mergeCell ref="A5:B5"/>
    <mergeCell ref="C5:K5"/>
    <mergeCell ref="A6:B6"/>
    <mergeCell ref="C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5FA6-7EF9-407B-960D-451BD906FEBE}">
  <dimension ref="A2:F59"/>
  <sheetViews>
    <sheetView tabSelected="1" topLeftCell="A14" zoomScaleNormal="100" workbookViewId="0">
      <selection activeCell="E39" sqref="E39"/>
    </sheetView>
  </sheetViews>
  <sheetFormatPr baseColWidth="10" defaultRowHeight="13.5" x14ac:dyDescent="0.3"/>
  <cols>
    <col min="1" max="1" width="23.84375" style="94" customWidth="1"/>
    <col min="2" max="2" width="31.4609375" style="85" customWidth="1"/>
    <col min="3" max="3" width="11.69140625" style="85" customWidth="1"/>
    <col min="4" max="4" width="20.15234375" style="85" customWidth="1"/>
    <col min="5" max="5" width="12.765625" style="85" customWidth="1"/>
    <col min="6" max="6" width="12.84375" style="85" customWidth="1"/>
  </cols>
  <sheetData>
    <row r="2" spans="1:6" ht="55.25" customHeight="1" x14ac:dyDescent="0.35">
      <c r="A2" s="83" t="s">
        <v>31</v>
      </c>
      <c r="B2" s="83"/>
      <c r="C2" s="83"/>
      <c r="D2" s="83"/>
      <c r="E2" s="83"/>
      <c r="F2" s="83"/>
    </row>
    <row r="3" spans="1:6" ht="15.5" x14ac:dyDescent="0.35">
      <c r="A3" s="84"/>
      <c r="B3" s="84"/>
      <c r="C3" s="84"/>
      <c r="D3" s="84"/>
      <c r="E3" s="84"/>
    </row>
    <row r="4" spans="1:6" ht="34.25" customHeight="1" x14ac:dyDescent="0.3">
      <c r="A4" s="86" t="s">
        <v>32</v>
      </c>
      <c r="B4" s="86"/>
      <c r="C4" s="86"/>
      <c r="D4" s="86"/>
      <c r="E4" s="86"/>
      <c r="F4" s="86"/>
    </row>
    <row r="6" spans="1:6" ht="14.5" x14ac:dyDescent="0.35">
      <c r="A6" s="87" t="s">
        <v>33</v>
      </c>
      <c r="B6" s="87" t="s">
        <v>34</v>
      </c>
      <c r="C6" s="87" t="s">
        <v>35</v>
      </c>
      <c r="D6" s="87" t="s">
        <v>36</v>
      </c>
      <c r="E6" s="88" t="s">
        <v>37</v>
      </c>
      <c r="F6" s="89" t="s">
        <v>38</v>
      </c>
    </row>
    <row r="7" spans="1:6" x14ac:dyDescent="0.3">
      <c r="A7" s="90" t="s">
        <v>39</v>
      </c>
      <c r="B7" s="91" t="s">
        <v>40</v>
      </c>
      <c r="C7" s="92">
        <v>21200</v>
      </c>
      <c r="D7" s="92" t="s">
        <v>39</v>
      </c>
      <c r="E7" s="168">
        <v>0</v>
      </c>
      <c r="F7" s="93">
        <f>E7*1.2</f>
        <v>0</v>
      </c>
    </row>
    <row r="8" spans="1:6" x14ac:dyDescent="0.3">
      <c r="A8" s="90" t="s">
        <v>41</v>
      </c>
      <c r="B8" s="91" t="s">
        <v>42</v>
      </c>
      <c r="C8" s="92">
        <v>21400</v>
      </c>
      <c r="D8" s="92" t="s">
        <v>41</v>
      </c>
      <c r="E8" s="168">
        <v>0</v>
      </c>
      <c r="F8" s="93">
        <f t="shared" ref="F8:F54" si="0">E8*1.2</f>
        <v>0</v>
      </c>
    </row>
    <row r="9" spans="1:6" x14ac:dyDescent="0.3">
      <c r="A9" s="90" t="s">
        <v>43</v>
      </c>
      <c r="B9" s="91" t="s">
        <v>44</v>
      </c>
      <c r="C9" s="92">
        <v>21000</v>
      </c>
      <c r="D9" s="92" t="s">
        <v>45</v>
      </c>
      <c r="E9" s="168">
        <v>0</v>
      </c>
      <c r="F9" s="93">
        <f t="shared" si="0"/>
        <v>0</v>
      </c>
    </row>
    <row r="10" spans="1:6" x14ac:dyDescent="0.3">
      <c r="A10" s="90" t="s">
        <v>46</v>
      </c>
      <c r="B10" s="91" t="s">
        <v>47</v>
      </c>
      <c r="C10" s="92">
        <v>21000</v>
      </c>
      <c r="D10" s="92" t="s">
        <v>48</v>
      </c>
      <c r="E10" s="168">
        <v>0</v>
      </c>
      <c r="F10" s="93">
        <f>E10*1.2</f>
        <v>0</v>
      </c>
    </row>
    <row r="11" spans="1:6" x14ac:dyDescent="0.3">
      <c r="A11" s="90" t="s">
        <v>49</v>
      </c>
      <c r="B11" s="91" t="s">
        <v>50</v>
      </c>
      <c r="C11" s="92">
        <v>21000</v>
      </c>
      <c r="D11" s="92" t="s">
        <v>45</v>
      </c>
      <c r="E11" s="168">
        <v>0</v>
      </c>
      <c r="F11" s="93">
        <f t="shared" si="0"/>
        <v>0</v>
      </c>
    </row>
    <row r="12" spans="1:6" x14ac:dyDescent="0.3">
      <c r="A12" s="90" t="s">
        <v>51</v>
      </c>
      <c r="B12" s="91" t="s">
        <v>52</v>
      </c>
      <c r="C12" s="92">
        <v>21000</v>
      </c>
      <c r="D12" s="92" t="s">
        <v>45</v>
      </c>
      <c r="E12" s="168">
        <v>0</v>
      </c>
      <c r="F12" s="93">
        <f t="shared" si="0"/>
        <v>0</v>
      </c>
    </row>
    <row r="13" spans="1:6" x14ac:dyDescent="0.3">
      <c r="A13" s="90" t="s">
        <v>53</v>
      </c>
      <c r="B13" s="91" t="s">
        <v>54</v>
      </c>
      <c r="C13" s="92">
        <v>21000</v>
      </c>
      <c r="D13" s="92" t="s">
        <v>45</v>
      </c>
      <c r="E13" s="168">
        <v>0</v>
      </c>
      <c r="F13" s="93">
        <f t="shared" si="0"/>
        <v>0</v>
      </c>
    </row>
    <row r="14" spans="1:6" x14ac:dyDescent="0.3">
      <c r="A14" s="90" t="s">
        <v>55</v>
      </c>
      <c r="B14" s="91" t="s">
        <v>56</v>
      </c>
      <c r="C14" s="92">
        <v>21500</v>
      </c>
      <c r="D14" s="92" t="s">
        <v>55</v>
      </c>
      <c r="E14" s="168">
        <v>0</v>
      </c>
      <c r="F14" s="93">
        <f t="shared" si="0"/>
        <v>0</v>
      </c>
    </row>
    <row r="15" spans="1:6" x14ac:dyDescent="0.3">
      <c r="A15" s="90" t="s">
        <v>57</v>
      </c>
      <c r="B15" s="91" t="s">
        <v>58</v>
      </c>
      <c r="C15" s="92">
        <v>58120</v>
      </c>
      <c r="D15" s="92" t="s">
        <v>57</v>
      </c>
      <c r="E15" s="168">
        <v>0</v>
      </c>
      <c r="F15" s="93">
        <f t="shared" si="0"/>
        <v>0</v>
      </c>
    </row>
    <row r="16" spans="1:6" x14ac:dyDescent="0.3">
      <c r="A16" s="90" t="s">
        <v>59</v>
      </c>
      <c r="B16" s="91" t="s">
        <v>60</v>
      </c>
      <c r="C16" s="92">
        <v>58200</v>
      </c>
      <c r="D16" s="92" t="s">
        <v>61</v>
      </c>
      <c r="E16" s="168">
        <v>0</v>
      </c>
      <c r="F16" s="93">
        <f t="shared" si="0"/>
        <v>0</v>
      </c>
    </row>
    <row r="17" spans="1:6" x14ac:dyDescent="0.3">
      <c r="A17" s="90" t="s">
        <v>62</v>
      </c>
      <c r="B17" s="91" t="s">
        <v>63</v>
      </c>
      <c r="C17" s="92">
        <v>58300</v>
      </c>
      <c r="D17" s="92" t="s">
        <v>62</v>
      </c>
      <c r="E17" s="168">
        <v>0</v>
      </c>
      <c r="F17" s="93">
        <f t="shared" si="0"/>
        <v>0</v>
      </c>
    </row>
    <row r="18" spans="1:6" x14ac:dyDescent="0.3">
      <c r="A18" s="90" t="s">
        <v>64</v>
      </c>
      <c r="B18" s="91" t="s">
        <v>65</v>
      </c>
      <c r="C18" s="92">
        <v>58000</v>
      </c>
      <c r="D18" s="92" t="s">
        <v>64</v>
      </c>
      <c r="E18" s="168">
        <v>0</v>
      </c>
      <c r="F18" s="93">
        <f t="shared" si="0"/>
        <v>0</v>
      </c>
    </row>
    <row r="19" spans="1:6" x14ac:dyDescent="0.3">
      <c r="A19" s="90" t="s">
        <v>66</v>
      </c>
      <c r="B19" s="91" t="s">
        <v>67</v>
      </c>
      <c r="C19" s="92">
        <v>71400</v>
      </c>
      <c r="D19" s="92" t="s">
        <v>66</v>
      </c>
      <c r="E19" s="168">
        <v>0</v>
      </c>
      <c r="F19" s="93">
        <f t="shared" si="0"/>
        <v>0</v>
      </c>
    </row>
    <row r="20" spans="1:6" x14ac:dyDescent="0.3">
      <c r="A20" s="90" t="s">
        <v>68</v>
      </c>
      <c r="B20" s="91" t="s">
        <v>69</v>
      </c>
      <c r="C20" s="92">
        <v>71100</v>
      </c>
      <c r="D20" s="92" t="s">
        <v>70</v>
      </c>
      <c r="E20" s="168">
        <v>0</v>
      </c>
      <c r="F20" s="93">
        <f t="shared" si="0"/>
        <v>0</v>
      </c>
    </row>
    <row r="21" spans="1:6" x14ac:dyDescent="0.3">
      <c r="A21" s="90" t="s">
        <v>71</v>
      </c>
      <c r="B21" s="91" t="s">
        <v>72</v>
      </c>
      <c r="C21" s="92">
        <v>71100</v>
      </c>
      <c r="D21" s="92" t="s">
        <v>70</v>
      </c>
      <c r="E21" s="168">
        <v>0</v>
      </c>
      <c r="F21" s="93">
        <f t="shared" si="0"/>
        <v>0</v>
      </c>
    </row>
    <row r="22" spans="1:6" x14ac:dyDescent="0.3">
      <c r="A22" s="90" t="s">
        <v>73</v>
      </c>
      <c r="B22" s="91" t="s">
        <v>74</v>
      </c>
      <c r="C22" s="92">
        <v>71160</v>
      </c>
      <c r="D22" s="92" t="s">
        <v>75</v>
      </c>
      <c r="E22" s="168">
        <v>0</v>
      </c>
      <c r="F22" s="93">
        <f t="shared" si="0"/>
        <v>0</v>
      </c>
    </row>
    <row r="23" spans="1:6" x14ac:dyDescent="0.3">
      <c r="A23" s="90" t="s">
        <v>76</v>
      </c>
      <c r="B23" s="91" t="s">
        <v>77</v>
      </c>
      <c r="C23" s="92">
        <v>71200</v>
      </c>
      <c r="D23" s="92" t="s">
        <v>76</v>
      </c>
      <c r="E23" s="168">
        <v>0</v>
      </c>
      <c r="F23" s="93">
        <f t="shared" si="0"/>
        <v>0</v>
      </c>
    </row>
    <row r="24" spans="1:6" x14ac:dyDescent="0.3">
      <c r="A24" s="90" t="s">
        <v>78</v>
      </c>
      <c r="B24" s="91" t="s">
        <v>79</v>
      </c>
      <c r="C24" s="92">
        <v>71500</v>
      </c>
      <c r="D24" s="92" t="s">
        <v>78</v>
      </c>
      <c r="E24" s="168">
        <v>0</v>
      </c>
      <c r="F24" s="93">
        <f t="shared" si="0"/>
        <v>0</v>
      </c>
    </row>
    <row r="25" spans="1:6" x14ac:dyDescent="0.3">
      <c r="A25" s="90" t="s">
        <v>80</v>
      </c>
      <c r="B25" s="91" t="s">
        <v>81</v>
      </c>
      <c r="C25" s="92">
        <v>71000</v>
      </c>
      <c r="D25" s="92" t="s">
        <v>80</v>
      </c>
      <c r="E25" s="168">
        <v>0</v>
      </c>
      <c r="F25" s="93">
        <f t="shared" si="0"/>
        <v>0</v>
      </c>
    </row>
    <row r="26" spans="1:6" x14ac:dyDescent="0.3">
      <c r="A26" s="90" t="s">
        <v>82</v>
      </c>
      <c r="B26" s="91" t="s">
        <v>83</v>
      </c>
      <c r="C26" s="92">
        <v>71300</v>
      </c>
      <c r="D26" s="92" t="s">
        <v>82</v>
      </c>
      <c r="E26" s="168">
        <v>0</v>
      </c>
      <c r="F26" s="93">
        <f t="shared" si="0"/>
        <v>0</v>
      </c>
    </row>
    <row r="27" spans="1:6" x14ac:dyDescent="0.3">
      <c r="A27" s="90" t="s">
        <v>84</v>
      </c>
      <c r="B27" s="91" t="s">
        <v>85</v>
      </c>
      <c r="C27" s="92">
        <v>71700</v>
      </c>
      <c r="D27" s="92" t="s">
        <v>86</v>
      </c>
      <c r="E27" s="168">
        <v>0</v>
      </c>
      <c r="F27" s="93">
        <f t="shared" si="0"/>
        <v>0</v>
      </c>
    </row>
    <row r="28" spans="1:6" x14ac:dyDescent="0.3">
      <c r="A28" s="90" t="s">
        <v>87</v>
      </c>
      <c r="B28" s="91" t="s">
        <v>88</v>
      </c>
      <c r="C28" s="92">
        <v>89000</v>
      </c>
      <c r="D28" s="92" t="s">
        <v>87</v>
      </c>
      <c r="E28" s="168">
        <v>0</v>
      </c>
      <c r="F28" s="93">
        <f t="shared" si="0"/>
        <v>0</v>
      </c>
    </row>
    <row r="29" spans="1:6" x14ac:dyDescent="0.3">
      <c r="A29" s="90" t="s">
        <v>89</v>
      </c>
      <c r="B29" s="91" t="s">
        <v>90</v>
      </c>
      <c r="C29" s="92">
        <v>89200</v>
      </c>
      <c r="D29" s="92" t="s">
        <v>89</v>
      </c>
      <c r="E29" s="168">
        <v>0</v>
      </c>
      <c r="F29" s="93">
        <f t="shared" si="0"/>
        <v>0</v>
      </c>
    </row>
    <row r="30" spans="1:6" x14ac:dyDescent="0.3">
      <c r="A30" s="90" t="s">
        <v>91</v>
      </c>
      <c r="B30" s="91" t="s">
        <v>92</v>
      </c>
      <c r="C30" s="92">
        <v>89300</v>
      </c>
      <c r="D30" s="92" t="s">
        <v>91</v>
      </c>
      <c r="E30" s="168">
        <v>0</v>
      </c>
      <c r="F30" s="93">
        <f t="shared" si="0"/>
        <v>0</v>
      </c>
    </row>
    <row r="31" spans="1:6" x14ac:dyDescent="0.3">
      <c r="A31" s="90" t="s">
        <v>93</v>
      </c>
      <c r="B31" s="91" t="s">
        <v>94</v>
      </c>
      <c r="C31" s="92">
        <v>89100</v>
      </c>
      <c r="D31" s="92" t="s">
        <v>95</v>
      </c>
      <c r="E31" s="168">
        <v>0</v>
      </c>
      <c r="F31" s="93">
        <f t="shared" si="0"/>
        <v>0</v>
      </c>
    </row>
    <row r="32" spans="1:6" x14ac:dyDescent="0.3">
      <c r="A32" s="90" t="s">
        <v>96</v>
      </c>
      <c r="B32" s="91" t="s">
        <v>97</v>
      </c>
      <c r="C32" s="92">
        <v>89700</v>
      </c>
      <c r="D32" s="92" t="s">
        <v>96</v>
      </c>
      <c r="E32" s="168">
        <v>0</v>
      </c>
      <c r="F32" s="93">
        <f t="shared" si="0"/>
        <v>0</v>
      </c>
    </row>
    <row r="33" spans="1:6" x14ac:dyDescent="0.3">
      <c r="A33" s="90" t="s">
        <v>98</v>
      </c>
      <c r="B33" s="91" t="s">
        <v>99</v>
      </c>
      <c r="C33" s="92">
        <v>25400</v>
      </c>
      <c r="D33" s="92" t="s">
        <v>98</v>
      </c>
      <c r="E33" s="168">
        <v>0</v>
      </c>
      <c r="F33" s="93">
        <f t="shared" si="0"/>
        <v>0</v>
      </c>
    </row>
    <row r="34" spans="1:6" x14ac:dyDescent="0.3">
      <c r="A34" s="90" t="s">
        <v>100</v>
      </c>
      <c r="B34" s="91" t="s">
        <v>101</v>
      </c>
      <c r="C34" s="92">
        <v>25000</v>
      </c>
      <c r="D34" s="92" t="s">
        <v>102</v>
      </c>
      <c r="E34" s="168">
        <v>0</v>
      </c>
      <c r="F34" s="93">
        <f t="shared" si="0"/>
        <v>0</v>
      </c>
    </row>
    <row r="35" spans="1:6" x14ac:dyDescent="0.3">
      <c r="A35" s="90" t="s">
        <v>103</v>
      </c>
      <c r="B35" s="91" t="s">
        <v>104</v>
      </c>
      <c r="C35" s="92">
        <v>25000</v>
      </c>
      <c r="D35" s="92" t="s">
        <v>102</v>
      </c>
      <c r="E35" s="168">
        <v>0</v>
      </c>
      <c r="F35" s="93">
        <f t="shared" si="0"/>
        <v>0</v>
      </c>
    </row>
    <row r="36" spans="1:6" x14ac:dyDescent="0.3">
      <c r="A36" s="90" t="s">
        <v>105</v>
      </c>
      <c r="B36" s="91" t="s">
        <v>106</v>
      </c>
      <c r="C36" s="92">
        <v>25000</v>
      </c>
      <c r="D36" s="92" t="s">
        <v>102</v>
      </c>
      <c r="E36" s="168">
        <v>0</v>
      </c>
      <c r="F36" s="93">
        <f t="shared" si="0"/>
        <v>0</v>
      </c>
    </row>
    <row r="37" spans="1:6" x14ac:dyDescent="0.3">
      <c r="A37" s="90" t="s">
        <v>107</v>
      </c>
      <c r="B37" s="91" t="s">
        <v>108</v>
      </c>
      <c r="C37" s="92">
        <v>25000</v>
      </c>
      <c r="D37" s="92" t="s">
        <v>102</v>
      </c>
      <c r="E37" s="168">
        <v>0</v>
      </c>
      <c r="F37" s="93">
        <f t="shared" si="0"/>
        <v>0</v>
      </c>
    </row>
    <row r="38" spans="1:6" x14ac:dyDescent="0.3">
      <c r="A38" s="90" t="s">
        <v>109</v>
      </c>
      <c r="B38" s="91" t="s">
        <v>110</v>
      </c>
      <c r="C38" s="92">
        <v>25000</v>
      </c>
      <c r="D38" s="92" t="s">
        <v>102</v>
      </c>
      <c r="E38" s="168">
        <v>0</v>
      </c>
      <c r="F38" s="93">
        <f t="shared" si="0"/>
        <v>0</v>
      </c>
    </row>
    <row r="39" spans="1:6" x14ac:dyDescent="0.3">
      <c r="A39" s="90" t="s">
        <v>111</v>
      </c>
      <c r="B39" s="91" t="s">
        <v>112</v>
      </c>
      <c r="C39" s="92">
        <v>25200</v>
      </c>
      <c r="D39" s="92" t="s">
        <v>113</v>
      </c>
      <c r="E39" s="168">
        <v>0</v>
      </c>
      <c r="F39" s="93">
        <f t="shared" si="0"/>
        <v>0</v>
      </c>
    </row>
    <row r="40" spans="1:6" x14ac:dyDescent="0.3">
      <c r="A40" s="90" t="s">
        <v>114</v>
      </c>
      <c r="B40" s="91" t="s">
        <v>115</v>
      </c>
      <c r="C40" s="92">
        <v>25200</v>
      </c>
      <c r="D40" s="92" t="s">
        <v>113</v>
      </c>
      <c r="E40" s="168">
        <v>0</v>
      </c>
      <c r="F40" s="93">
        <f t="shared" si="0"/>
        <v>0</v>
      </c>
    </row>
    <row r="41" spans="1:6" x14ac:dyDescent="0.3">
      <c r="A41" s="90" t="s">
        <v>116</v>
      </c>
      <c r="B41" s="91" t="s">
        <v>117</v>
      </c>
      <c r="C41" s="92">
        <v>25500</v>
      </c>
      <c r="D41" s="92" t="s">
        <v>116</v>
      </c>
      <c r="E41" s="168">
        <v>0</v>
      </c>
      <c r="F41" s="93">
        <f t="shared" si="0"/>
        <v>0</v>
      </c>
    </row>
    <row r="42" spans="1:6" x14ac:dyDescent="0.3">
      <c r="A42" s="90" t="s">
        <v>118</v>
      </c>
      <c r="B42" s="91" t="s">
        <v>119</v>
      </c>
      <c r="C42" s="92">
        <v>25300</v>
      </c>
      <c r="D42" s="92" t="s">
        <v>118</v>
      </c>
      <c r="E42" s="168">
        <v>0</v>
      </c>
      <c r="F42" s="93">
        <f t="shared" si="0"/>
        <v>0</v>
      </c>
    </row>
    <row r="43" spans="1:6" x14ac:dyDescent="0.3">
      <c r="A43" s="90" t="s">
        <v>120</v>
      </c>
      <c r="B43" s="91" t="s">
        <v>121</v>
      </c>
      <c r="C43" s="92">
        <v>39300</v>
      </c>
      <c r="D43" s="92" t="s">
        <v>120</v>
      </c>
      <c r="E43" s="168">
        <v>0</v>
      </c>
      <c r="F43" s="93">
        <f t="shared" si="0"/>
        <v>0</v>
      </c>
    </row>
    <row r="44" spans="1:6" x14ac:dyDescent="0.3">
      <c r="A44" s="90" t="s">
        <v>122</v>
      </c>
      <c r="B44" s="91" t="s">
        <v>123</v>
      </c>
      <c r="C44" s="92">
        <v>39100</v>
      </c>
      <c r="D44" s="92" t="s">
        <v>124</v>
      </c>
      <c r="E44" s="168">
        <v>0</v>
      </c>
      <c r="F44" s="93">
        <f t="shared" si="0"/>
        <v>0</v>
      </c>
    </row>
    <row r="45" spans="1:6" x14ac:dyDescent="0.3">
      <c r="A45" s="90" t="s">
        <v>125</v>
      </c>
      <c r="B45" s="91" t="s">
        <v>126</v>
      </c>
      <c r="C45" s="92">
        <v>39000</v>
      </c>
      <c r="D45" s="92" t="s">
        <v>125</v>
      </c>
      <c r="E45" s="168">
        <v>0</v>
      </c>
      <c r="F45" s="93">
        <f t="shared" si="0"/>
        <v>0</v>
      </c>
    </row>
    <row r="46" spans="1:6" x14ac:dyDescent="0.3">
      <c r="A46" s="90" t="s">
        <v>127</v>
      </c>
      <c r="B46" s="91" t="s">
        <v>128</v>
      </c>
      <c r="C46" s="92">
        <v>39200</v>
      </c>
      <c r="D46" s="92" t="s">
        <v>129</v>
      </c>
      <c r="E46" s="168">
        <v>0</v>
      </c>
      <c r="F46" s="93">
        <f t="shared" si="0"/>
        <v>0</v>
      </c>
    </row>
    <row r="47" spans="1:6" x14ac:dyDescent="0.3">
      <c r="A47" s="90" t="s">
        <v>130</v>
      </c>
      <c r="B47" s="91" t="s">
        <v>131</v>
      </c>
      <c r="C47" s="92">
        <v>70100</v>
      </c>
      <c r="D47" s="92" t="s">
        <v>132</v>
      </c>
      <c r="E47" s="168">
        <v>0</v>
      </c>
      <c r="F47" s="93">
        <f t="shared" si="0"/>
        <v>0</v>
      </c>
    </row>
    <row r="48" spans="1:6" x14ac:dyDescent="0.3">
      <c r="A48" s="90" t="s">
        <v>133</v>
      </c>
      <c r="B48" s="91" t="s">
        <v>134</v>
      </c>
      <c r="C48" s="92">
        <v>70400</v>
      </c>
      <c r="D48" s="92" t="s">
        <v>133</v>
      </c>
      <c r="E48" s="168">
        <v>0</v>
      </c>
      <c r="F48" s="93">
        <f t="shared" si="0"/>
        <v>0</v>
      </c>
    </row>
    <row r="49" spans="1:6" x14ac:dyDescent="0.3">
      <c r="A49" s="90" t="s">
        <v>135</v>
      </c>
      <c r="B49" s="91" t="s">
        <v>136</v>
      </c>
      <c r="C49" s="92">
        <v>70200</v>
      </c>
      <c r="D49" s="92" t="s">
        <v>135</v>
      </c>
      <c r="E49" s="168">
        <v>0</v>
      </c>
      <c r="F49" s="93">
        <f t="shared" si="0"/>
        <v>0</v>
      </c>
    </row>
    <row r="50" spans="1:6" x14ac:dyDescent="0.3">
      <c r="A50" s="90" t="s">
        <v>137</v>
      </c>
      <c r="B50" s="91" t="s">
        <v>138</v>
      </c>
      <c r="C50" s="92">
        <v>70300</v>
      </c>
      <c r="D50" s="92" t="s">
        <v>139</v>
      </c>
      <c r="E50" s="168">
        <v>0</v>
      </c>
      <c r="F50" s="93">
        <f t="shared" si="0"/>
        <v>0</v>
      </c>
    </row>
    <row r="51" spans="1:6" x14ac:dyDescent="0.3">
      <c r="A51" s="90" t="s">
        <v>140</v>
      </c>
      <c r="B51" s="91" t="s">
        <v>141</v>
      </c>
      <c r="C51" s="92">
        <v>70000</v>
      </c>
      <c r="D51" s="92" t="s">
        <v>140</v>
      </c>
      <c r="E51" s="168">
        <v>0</v>
      </c>
      <c r="F51" s="93">
        <f t="shared" si="0"/>
        <v>0</v>
      </c>
    </row>
    <row r="52" spans="1:6" x14ac:dyDescent="0.3">
      <c r="A52" s="90" t="s">
        <v>142</v>
      </c>
      <c r="B52" s="91" t="s">
        <v>143</v>
      </c>
      <c r="C52" s="92">
        <v>90000</v>
      </c>
      <c r="D52" s="92" t="s">
        <v>144</v>
      </c>
      <c r="E52" s="168">
        <v>0</v>
      </c>
      <c r="F52" s="93">
        <f t="shared" si="0"/>
        <v>0</v>
      </c>
    </row>
    <row r="53" spans="1:6" x14ac:dyDescent="0.3">
      <c r="A53" s="90" t="s">
        <v>145</v>
      </c>
      <c r="B53" s="91" t="s">
        <v>146</v>
      </c>
      <c r="C53" s="92">
        <v>90000</v>
      </c>
      <c r="D53" s="92" t="s">
        <v>144</v>
      </c>
      <c r="E53" s="168">
        <v>0</v>
      </c>
      <c r="F53" s="93">
        <f t="shared" si="0"/>
        <v>0</v>
      </c>
    </row>
    <row r="54" spans="1:6" x14ac:dyDescent="0.3">
      <c r="A54" s="90" t="s">
        <v>147</v>
      </c>
      <c r="B54" s="91" t="s">
        <v>148</v>
      </c>
      <c r="C54" s="92">
        <v>90101</v>
      </c>
      <c r="D54" s="92" t="s">
        <v>147</v>
      </c>
      <c r="E54" s="168">
        <v>0</v>
      </c>
      <c r="F54" s="93">
        <f t="shared" si="0"/>
        <v>0</v>
      </c>
    </row>
    <row r="55" spans="1:6" x14ac:dyDescent="0.3">
      <c r="F55" s="95"/>
    </row>
    <row r="56" spans="1:6" x14ac:dyDescent="0.3">
      <c r="D56" s="96" t="s">
        <v>149</v>
      </c>
      <c r="E56" s="97">
        <f>SUM(E7:E54)</f>
        <v>0</v>
      </c>
      <c r="F56" s="97">
        <f>SUM(F7:F54)</f>
        <v>0</v>
      </c>
    </row>
    <row r="57" spans="1:6" ht="39.65" customHeight="1" x14ac:dyDescent="0.3"/>
    <row r="59" spans="1:6" ht="78.5" customHeight="1" x14ac:dyDescent="0.3">
      <c r="A59" s="98" t="s">
        <v>150</v>
      </c>
      <c r="B59" s="98"/>
      <c r="C59" s="98"/>
      <c r="D59" s="98"/>
      <c r="E59" s="98"/>
      <c r="F59" s="98"/>
    </row>
  </sheetData>
  <sheetProtection algorithmName="SHA-512" hashValue="yW5acmWcLA7sI5t3NLjPgKtBdW1MrAu/9NQyw1ASXWCg0QzTh3oZ/e8WY9t6i7mpXIX0I6RHqi2RMOlY9SyPAg==" saltValue="CUXAqgNIT15PyViwi+7cCA==" spinCount="100000" sheet="1" objects="1" scenarios="1" selectLockedCells="1"/>
  <protectedRanges>
    <protectedRange sqref="A6:F54" name="Plage2_1"/>
  </protectedRanges>
  <mergeCells count="3">
    <mergeCell ref="A2:F2"/>
    <mergeCell ref="A4:F4"/>
    <mergeCell ref="A59:F59"/>
  </mergeCells>
  <conditionalFormatting sqref="A7:A54">
    <cfRule type="expression" dxfId="3" priority="1" stopIfTrue="1">
      <formula>IF($AH7="Site fermé","vrai","faux")</formula>
    </cfRule>
  </conditionalFormatting>
  <conditionalFormatting sqref="B7:B54">
    <cfRule type="expression" dxfId="2" priority="3" stopIfTrue="1">
      <formula>AND(A7&lt;&gt;"",B7="")</formula>
    </cfRule>
  </conditionalFormatting>
  <conditionalFormatting sqref="C7:C54">
    <cfRule type="expression" dxfId="1" priority="2" stopIfTrue="1">
      <formula>AND(IV7&lt;&gt;"",C7="")</formula>
    </cfRule>
  </conditionalFormatting>
  <conditionalFormatting sqref="D7:D54">
    <cfRule type="expression" dxfId="0" priority="4" stopIfTrue="1">
      <formula>AND(IV7&lt;&gt;"",D7="")</formula>
    </cfRule>
  </conditionalFormatting>
  <hyperlinks>
    <hyperlink ref="A10" location="Moulins!A1" display="Pôle emploi Moulins" xr:uid="{891467E5-836E-4296-954E-257B534A8709}"/>
    <hyperlink ref="A8" location="'VICHY-CUSSET'!A1" display="Pôle emploi ALLIER (CUSSET VICHY) Nouveau" xr:uid="{25B812B3-B209-46F6-8D22-F83753B946DE}"/>
    <hyperlink ref="A9" location="'MONTLUCON NORD (NV)'!A1" display="Pôle emploi Montluçon-Nord (Nouveau)" xr:uid="{170029CD-7C3C-4B4D-9779-5E2A73E217F0}"/>
    <hyperlink ref="A11" location="Varennes!A1" display="Pôle emploi Varennes" xr:uid="{DB34E8A1-4587-4D06-8397-313DFF7CFDB1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AEA5F-A803-467E-8436-F099C68DA9AE}">
  <dimension ref="A2:P32"/>
  <sheetViews>
    <sheetView topLeftCell="B1" zoomScale="80" zoomScaleNormal="80" workbookViewId="0">
      <selection activeCell="I22" sqref="I22"/>
    </sheetView>
  </sheetViews>
  <sheetFormatPr baseColWidth="10" defaultColWidth="9.69140625" defaultRowHeight="14.5" x14ac:dyDescent="0.3"/>
  <cols>
    <col min="1" max="1" width="7.3046875" style="62" customWidth="1"/>
    <col min="2" max="2" width="73.53515625" style="8" bestFit="1" customWidth="1"/>
    <col min="3" max="3" width="9" style="4" customWidth="1"/>
    <col min="4" max="4" width="19.84375" style="8" bestFit="1" customWidth="1"/>
    <col min="5" max="5" width="9.84375" style="8" customWidth="1"/>
    <col min="6" max="6" width="75.61328125" style="8" customWidth="1"/>
    <col min="7" max="8" width="8" style="9" customWidth="1"/>
    <col min="9" max="9" width="23" style="4" customWidth="1"/>
    <col min="10" max="10" width="23.3828125" style="4" customWidth="1"/>
    <col min="11" max="11" width="8.765625" style="4" customWidth="1"/>
    <col min="12" max="12" width="14.3828125" style="4" customWidth="1"/>
    <col min="13" max="13" width="16.4609375" style="4" customWidth="1"/>
    <col min="14" max="14" width="10.53515625" style="4" customWidth="1"/>
    <col min="15" max="16384" width="9.69140625" style="4"/>
  </cols>
  <sheetData>
    <row r="2" spans="1:16" s="2" customFormat="1" ht="174.5" customHeight="1" x14ac:dyDescent="0.3">
      <c r="A2" s="1" t="s">
        <v>151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5" spans="1:16" ht="15.5" x14ac:dyDescent="0.3">
      <c r="A5" s="99" t="s">
        <v>0</v>
      </c>
      <c r="B5" s="99"/>
      <c r="C5" s="100">
        <f>BPU!C4</f>
        <v>0</v>
      </c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</row>
    <row r="6" spans="1:16" ht="15.5" x14ac:dyDescent="0.3">
      <c r="A6" s="99" t="s">
        <v>1</v>
      </c>
      <c r="B6" s="99"/>
      <c r="C6" s="100">
        <f>BPU!C5</f>
        <v>0</v>
      </c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</row>
    <row r="7" spans="1:16" ht="15.5" x14ac:dyDescent="0.3">
      <c r="A7" s="99" t="s">
        <v>2</v>
      </c>
      <c r="B7" s="99"/>
      <c r="C7" s="100">
        <f>BPU!C6</f>
        <v>0</v>
      </c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</row>
    <row r="8" spans="1:16" ht="15.5" x14ac:dyDescent="0.3">
      <c r="A8" s="99" t="s">
        <v>152</v>
      </c>
      <c r="B8" s="99"/>
      <c r="C8" s="101"/>
      <c r="D8" s="101"/>
    </row>
    <row r="9" spans="1:16" ht="15.5" x14ac:dyDescent="0.3">
      <c r="A9" s="99" t="s">
        <v>153</v>
      </c>
      <c r="B9" s="99"/>
      <c r="C9" s="7"/>
      <c r="D9" s="6"/>
    </row>
    <row r="10" spans="1:16" ht="15.5" x14ac:dyDescent="0.3">
      <c r="A10" s="102"/>
      <c r="B10" s="101"/>
      <c r="C10" s="101"/>
      <c r="D10" s="101"/>
    </row>
    <row r="11" spans="1:16" ht="15.5" x14ac:dyDescent="0.3">
      <c r="A11" s="103"/>
      <c r="B11" s="6"/>
      <c r="C11" s="7"/>
      <c r="D11" s="6"/>
    </row>
    <row r="12" spans="1:16" ht="15.5" x14ac:dyDescent="0.3">
      <c r="A12" s="104" t="s">
        <v>154</v>
      </c>
      <c r="B12" s="104"/>
      <c r="C12" s="101"/>
      <c r="D12" s="101"/>
    </row>
    <row r="13" spans="1:16" ht="14" x14ac:dyDescent="0.3">
      <c r="A13" s="105"/>
      <c r="B13" s="106"/>
      <c r="C13" s="82"/>
      <c r="D13" s="106"/>
      <c r="E13" s="106"/>
      <c r="F13" s="106"/>
      <c r="G13" s="82"/>
      <c r="H13" s="82"/>
    </row>
    <row r="14" spans="1:16" ht="14" x14ac:dyDescent="0.3">
      <c r="A14" s="11" t="s">
        <v>155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1:16" ht="14" x14ac:dyDescent="0.3">
      <c r="A15" s="13" t="s">
        <v>5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1:16" ht="15" thickBot="1" x14ac:dyDescent="0.35"/>
    <row r="17" spans="1:16" ht="15" thickBot="1" x14ac:dyDescent="0.35">
      <c r="A17" s="15" t="s">
        <v>6</v>
      </c>
      <c r="B17" s="16"/>
      <c r="C17" s="16"/>
      <c r="D17" s="16"/>
      <c r="E17" s="16"/>
      <c r="F17" s="16"/>
      <c r="G17" s="107" t="s">
        <v>7</v>
      </c>
      <c r="H17" s="108" t="s">
        <v>8</v>
      </c>
      <c r="I17" s="109"/>
      <c r="J17" s="110"/>
      <c r="K17" s="111" t="s">
        <v>9</v>
      </c>
      <c r="L17" s="112"/>
      <c r="M17" s="113"/>
      <c r="N17" s="111" t="s">
        <v>156</v>
      </c>
      <c r="O17" s="112"/>
      <c r="P17" s="113"/>
    </row>
    <row r="18" spans="1:16" ht="15" thickBot="1" x14ac:dyDescent="0.35">
      <c r="A18" s="114"/>
      <c r="B18" s="115"/>
      <c r="C18" s="115"/>
      <c r="D18" s="115"/>
      <c r="E18" s="115"/>
      <c r="F18" s="115"/>
      <c r="G18" s="116"/>
      <c r="H18" s="117" t="s">
        <v>157</v>
      </c>
      <c r="I18" s="26" t="s">
        <v>10</v>
      </c>
      <c r="J18" s="118" t="s">
        <v>11</v>
      </c>
      <c r="K18" s="117" t="s">
        <v>157</v>
      </c>
      <c r="L18" s="26" t="s">
        <v>10</v>
      </c>
      <c r="M18" s="118" t="s">
        <v>11</v>
      </c>
      <c r="N18" s="117" t="s">
        <v>157</v>
      </c>
      <c r="O18" s="119" t="s">
        <v>10</v>
      </c>
      <c r="P18" s="118" t="s">
        <v>11</v>
      </c>
    </row>
    <row r="19" spans="1:16" x14ac:dyDescent="0.3">
      <c r="A19" s="27" t="s">
        <v>12</v>
      </c>
      <c r="B19" s="28" t="s">
        <v>13</v>
      </c>
      <c r="C19" s="29"/>
      <c r="D19" s="30"/>
      <c r="E19" s="31"/>
      <c r="F19" s="120"/>
      <c r="G19" s="121"/>
      <c r="H19" s="33"/>
      <c r="I19" s="34"/>
      <c r="J19" s="122"/>
      <c r="K19" s="33"/>
      <c r="L19" s="34"/>
      <c r="M19" s="122"/>
      <c r="N19" s="121"/>
      <c r="O19" s="34"/>
      <c r="P19" s="122"/>
    </row>
    <row r="20" spans="1:16" ht="40" customHeight="1" x14ac:dyDescent="0.3">
      <c r="A20" s="35" t="s">
        <v>14</v>
      </c>
      <c r="B20" s="123" t="s">
        <v>15</v>
      </c>
      <c r="C20" s="37"/>
      <c r="D20" s="38"/>
      <c r="E20" s="38"/>
      <c r="F20" s="124"/>
      <c r="G20" s="125"/>
      <c r="H20" s="40"/>
      <c r="I20" s="41"/>
      <c r="J20" s="126"/>
      <c r="K20" s="40"/>
      <c r="L20" s="41"/>
      <c r="M20" s="126"/>
      <c r="N20" s="125"/>
      <c r="O20" s="41"/>
      <c r="P20" s="126"/>
    </row>
    <row r="21" spans="1:16" ht="24.5" customHeight="1" x14ac:dyDescent="0.3">
      <c r="A21" s="35"/>
      <c r="B21" s="123"/>
      <c r="C21" s="127" t="s">
        <v>16</v>
      </c>
      <c r="D21" s="128" t="s">
        <v>17</v>
      </c>
      <c r="E21" s="129" t="s">
        <v>18</v>
      </c>
      <c r="F21" s="130" t="s">
        <v>19</v>
      </c>
      <c r="G21" s="131" t="s">
        <v>20</v>
      </c>
      <c r="H21" s="132"/>
      <c r="I21" s="133"/>
      <c r="J21" s="134"/>
      <c r="K21" s="135">
        <v>400</v>
      </c>
      <c r="L21" s="77">
        <f>BPU!J15</f>
        <v>0</v>
      </c>
      <c r="M21" s="136">
        <f t="shared" ref="M21" si="0">L21*1.2</f>
        <v>0</v>
      </c>
      <c r="N21" s="125"/>
      <c r="O21" s="137"/>
      <c r="P21" s="134"/>
    </row>
    <row r="22" spans="1:16" ht="25" customHeight="1" x14ac:dyDescent="0.3">
      <c r="A22" s="35"/>
      <c r="B22" s="123"/>
      <c r="C22" s="127"/>
      <c r="D22" s="138"/>
      <c r="E22" s="128"/>
      <c r="F22" s="130" t="s">
        <v>21</v>
      </c>
      <c r="G22" s="131" t="s">
        <v>20</v>
      </c>
      <c r="H22" s="135">
        <f>60*48</f>
        <v>2880</v>
      </c>
      <c r="I22" s="77">
        <f>BPU!H16</f>
        <v>0</v>
      </c>
      <c r="J22" s="136">
        <f>I22*1.2</f>
        <v>0</v>
      </c>
      <c r="K22" s="139"/>
      <c r="L22" s="140"/>
      <c r="M22" s="134"/>
      <c r="N22" s="141"/>
      <c r="O22" s="137"/>
      <c r="P22" s="134"/>
    </row>
    <row r="23" spans="1:16" ht="26" customHeight="1" x14ac:dyDescent="0.3">
      <c r="A23" s="35"/>
      <c r="B23" s="123"/>
      <c r="C23" s="127"/>
      <c r="D23" s="138"/>
      <c r="E23" s="128"/>
      <c r="F23" s="130" t="s">
        <v>158</v>
      </c>
      <c r="G23" s="131" t="s">
        <v>20</v>
      </c>
      <c r="H23" s="135">
        <v>100</v>
      </c>
      <c r="I23" s="77">
        <f>BPU!H17</f>
        <v>0</v>
      </c>
      <c r="J23" s="136">
        <f>I23*1.2</f>
        <v>0</v>
      </c>
      <c r="K23" s="139"/>
      <c r="L23" s="133"/>
      <c r="M23" s="142"/>
      <c r="N23" s="141"/>
      <c r="O23" s="137"/>
      <c r="P23" s="134"/>
    </row>
    <row r="24" spans="1:16" x14ac:dyDescent="0.3">
      <c r="A24" s="143"/>
      <c r="B24" s="63"/>
      <c r="C24" s="144"/>
    </row>
    <row r="25" spans="1:16" ht="29.5" customHeight="1" thickBot="1" x14ac:dyDescent="0.35">
      <c r="A25" s="145" t="s">
        <v>159</v>
      </c>
      <c r="B25" s="146"/>
      <c r="C25" s="146"/>
      <c r="D25" s="146"/>
      <c r="E25" s="147"/>
      <c r="F25" s="148">
        <f>M21+J22+J23</f>
        <v>0</v>
      </c>
      <c r="G25" s="149"/>
      <c r="H25" s="149"/>
      <c r="I25" s="149"/>
      <c r="J25" s="149"/>
      <c r="K25" s="149"/>
      <c r="L25" s="149"/>
      <c r="M25" s="149"/>
      <c r="N25" s="149"/>
      <c r="O25" s="149"/>
      <c r="P25" s="149"/>
    </row>
    <row r="26" spans="1:16" x14ac:dyDescent="0.3">
      <c r="A26" s="143"/>
      <c r="B26" s="63"/>
      <c r="C26" s="144"/>
    </row>
    <row r="27" spans="1:16" ht="27.5" customHeight="1" x14ac:dyDescent="0.3">
      <c r="A27" s="150" t="s">
        <v>160</v>
      </c>
      <c r="B27" s="151"/>
      <c r="C27" s="151"/>
      <c r="D27" s="151"/>
      <c r="E27" s="151"/>
      <c r="F27" s="152"/>
      <c r="G27" s="153"/>
      <c r="H27" s="153"/>
      <c r="I27" s="154"/>
      <c r="J27" s="155"/>
      <c r="K27" s="156">
        <f>'BORDEREAU FRAIS DE DEPLACEMENTS'!E56</f>
        <v>0</v>
      </c>
      <c r="L27" s="156"/>
      <c r="M27" s="157"/>
      <c r="N27" s="158">
        <f>'BORDEREAU FRAIS DE DEPLACEMENTS'!F56</f>
        <v>0</v>
      </c>
      <c r="O27" s="158"/>
      <c r="P27" s="158"/>
    </row>
    <row r="28" spans="1:16" x14ac:dyDescent="0.3">
      <c r="A28" s="143"/>
      <c r="B28" s="63"/>
      <c r="C28" s="144"/>
    </row>
    <row r="29" spans="1:16" s="159" customFormat="1" ht="26" customHeight="1" thickBot="1" x14ac:dyDescent="0.3">
      <c r="A29" s="145" t="s">
        <v>161</v>
      </c>
      <c r="B29" s="146"/>
      <c r="C29" s="146"/>
      <c r="D29" s="146" t="e">
        <f>D28+#REF!+#REF!</f>
        <v>#REF!</v>
      </c>
      <c r="E29" s="147" t="e">
        <v>#REF!</v>
      </c>
      <c r="F29" s="148">
        <f>F25+N27</f>
        <v>0</v>
      </c>
      <c r="G29" s="149"/>
      <c r="H29" s="149"/>
      <c r="I29" s="149"/>
      <c r="J29" s="149"/>
      <c r="K29" s="149"/>
      <c r="L29" s="149"/>
      <c r="M29" s="149"/>
      <c r="N29" s="149"/>
      <c r="O29" s="149"/>
      <c r="P29" s="149"/>
    </row>
    <row r="30" spans="1:16" x14ac:dyDescent="0.3">
      <c r="A30" s="143"/>
      <c r="B30" s="63"/>
      <c r="C30" s="144"/>
    </row>
    <row r="31" spans="1:16" x14ac:dyDescent="0.3">
      <c r="A31" s="143"/>
      <c r="B31" s="63"/>
      <c r="C31" s="144"/>
    </row>
    <row r="32" spans="1:16" ht="215" customHeight="1" x14ac:dyDescent="0.3">
      <c r="A32" s="160" t="s">
        <v>162</v>
      </c>
      <c r="B32" s="161"/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2"/>
    </row>
  </sheetData>
  <sheetProtection algorithmName="SHA-512" hashValue="lQESmOS7Hn8JBkGxnzseEoclaKYRRyejwvegy0SCbri/PyFlwz9ECsXVNMDXq9rtH+ZdVcwilKAKgpKSb+l1lg==" saltValue="Ft1rVq+GZ9EpXvd+NyhR0g==" spinCount="100000" sheet="1" objects="1" scenarios="1"/>
  <mergeCells count="25">
    <mergeCell ref="A29:E29"/>
    <mergeCell ref="F29:P29"/>
    <mergeCell ref="A32:P32"/>
    <mergeCell ref="A25:E25"/>
    <mergeCell ref="F25:P25"/>
    <mergeCell ref="A27:E27"/>
    <mergeCell ref="I27:J27"/>
    <mergeCell ref="K27:M27"/>
    <mergeCell ref="N27:P27"/>
    <mergeCell ref="A8:B8"/>
    <mergeCell ref="A9:B9"/>
    <mergeCell ref="A12:B12"/>
    <mergeCell ref="A14:P14"/>
    <mergeCell ref="A15:P15"/>
    <mergeCell ref="A17:F17"/>
    <mergeCell ref="H17:J17"/>
    <mergeCell ref="K17:M17"/>
    <mergeCell ref="N17:P17"/>
    <mergeCell ref="A2:P2"/>
    <mergeCell ref="A5:B5"/>
    <mergeCell ref="C5:P5"/>
    <mergeCell ref="A6:B6"/>
    <mergeCell ref="C6:P6"/>
    <mergeCell ref="A7:B7"/>
    <mergeCell ref="C7:P7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BORDEREAU FRAIS DE DEPLACEMENTS</vt:lpstr>
      <vt:lpstr>DQE</vt:lpstr>
    </vt:vector>
  </TitlesOfParts>
  <Company>France Travail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BOUCA Christophe</dc:creator>
  <cp:lastModifiedBy>BOUCA Christophe</cp:lastModifiedBy>
  <dcterms:created xsi:type="dcterms:W3CDTF">2025-03-05T13:38:24Z</dcterms:created>
  <dcterms:modified xsi:type="dcterms:W3CDTF">2025-03-05T14:02:54Z</dcterms:modified>
</cp:coreProperties>
</file>