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.boyer5\Desktop\AC CCN\DCE\DCE\AnnexesFinan à retravailler\"/>
    </mc:Choice>
  </mc:AlternateContent>
  <bookViews>
    <workbookView xWindow="0" yWindow="0" windowWidth="28800" windowHeight="12300"/>
  </bookViews>
  <sheets>
    <sheet name="BPF LOT 1" sheetId="1" r:id="rId1"/>
  </sheets>
  <definedNames>
    <definedName name="_Toc77230509" localSheetId="0">'BPF LOT 1'!#REF!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7" i="1" l="1"/>
  <c r="G106" i="1" l="1"/>
  <c r="G75" i="1"/>
  <c r="G35" i="1"/>
  <c r="F49" i="1" l="1"/>
  <c r="F11" i="1" l="1"/>
  <c r="F22" i="1" l="1"/>
  <c r="F23" i="1" l="1"/>
  <c r="G23" i="1" l="1"/>
  <c r="G30" i="1"/>
  <c r="F84" i="1" l="1"/>
  <c r="F87" i="1"/>
  <c r="F81" i="1"/>
  <c r="F80" i="1"/>
  <c r="F79" i="1"/>
  <c r="F78" i="1"/>
  <c r="F77" i="1"/>
  <c r="F68" i="1"/>
  <c r="F67" i="1"/>
  <c r="F64" i="1"/>
  <c r="F63" i="1"/>
  <c r="F62" i="1"/>
  <c r="F61" i="1"/>
  <c r="F58" i="1"/>
  <c r="F55" i="1"/>
  <c r="F46" i="1"/>
  <c r="G47" i="1" s="1"/>
  <c r="F43" i="1"/>
  <c r="F40" i="1"/>
  <c r="F39" i="1"/>
  <c r="F38" i="1"/>
  <c r="F37" i="1"/>
  <c r="F26" i="1"/>
  <c r="F25" i="1"/>
  <c r="F19" i="1"/>
  <c r="F18" i="1"/>
  <c r="F17" i="1"/>
  <c r="F16" i="1"/>
  <c r="F15" i="1"/>
  <c r="F14" i="1"/>
  <c r="F13" i="1"/>
  <c r="F12" i="1"/>
  <c r="F8" i="1"/>
  <c r="F7" i="1"/>
  <c r="F94" i="1"/>
  <c r="G97" i="1"/>
  <c r="F97" i="1"/>
  <c r="F106" i="1"/>
  <c r="G100" i="1"/>
  <c r="F100" i="1"/>
  <c r="G103" i="1"/>
  <c r="F103" i="1"/>
  <c r="G111" i="1"/>
  <c r="F111" i="1"/>
  <c r="G114" i="1"/>
  <c r="F114" i="1"/>
  <c r="G82" i="1" l="1"/>
  <c r="G20" i="1"/>
  <c r="G65" i="1"/>
  <c r="F69" i="1"/>
  <c r="G69" i="1"/>
  <c r="F56" i="1"/>
  <c r="G56" i="1"/>
  <c r="F59" i="1"/>
  <c r="G59" i="1"/>
  <c r="F41" i="1"/>
  <c r="G41" i="1"/>
  <c r="F88" i="1"/>
  <c r="G88" i="1"/>
  <c r="F47" i="1"/>
  <c r="F50" i="1"/>
  <c r="G50" i="1"/>
  <c r="F85" i="1"/>
  <c r="G85" i="1"/>
  <c r="F9" i="1"/>
  <c r="G9" i="1"/>
  <c r="G27" i="1"/>
  <c r="F44" i="1"/>
  <c r="G44" i="1"/>
  <c r="G94" i="1"/>
  <c r="F82" i="1"/>
  <c r="F20" i="1"/>
  <c r="F27" i="1"/>
  <c r="F65" i="1"/>
  <c r="G115" i="1"/>
  <c r="G51" i="1" l="1"/>
  <c r="G89" i="1"/>
  <c r="G117" i="1" l="1"/>
</calcChain>
</file>

<file path=xl/sharedStrings.xml><?xml version="1.0" encoding="utf-8"?>
<sst xmlns="http://schemas.openxmlformats.org/spreadsheetml/2006/main" count="206" uniqueCount="145">
  <si>
    <t>§CCTP</t>
  </si>
  <si>
    <t>Sites</t>
  </si>
  <si>
    <t>Nombre d'interventions
annuelles et périodicités souhaitées
(b)</t>
  </si>
  <si>
    <t>Zone technique</t>
  </si>
  <si>
    <t>1 / AN
(avril)</t>
  </si>
  <si>
    <t>Superficie/Quantité 
(a)
m²/ml / unité
+ OU -10%</t>
  </si>
  <si>
    <t>Superficie/Quantité totale Annuelle
(axb)</t>
  </si>
  <si>
    <t>Prix forfaitaire Annuel H.T pour les superficies/quantités totales</t>
  </si>
  <si>
    <t>Lignes</t>
  </si>
  <si>
    <t>Montant total forfaitaire annuel en € HT (postes 1 + 2+ 3 + 4)</t>
  </si>
  <si>
    <t>Massifs poste de commandement + acceuil</t>
  </si>
  <si>
    <t>poste commandement + accueil</t>
  </si>
  <si>
    <t>POSTE 3 -  ZONE 1 - NARBONNE  - EAR</t>
  </si>
  <si>
    <t>Pourtour des batiments</t>
  </si>
  <si>
    <t>cloture</t>
  </si>
  <si>
    <t>2/AN (juin/novembre)</t>
  </si>
  <si>
    <t>poste 41 et 49 zone vie poste commandement</t>
  </si>
  <si>
    <t>2/ AN
(juin/novembre)</t>
  </si>
  <si>
    <t>Zone vie BCC et entree du quartier</t>
  </si>
  <si>
    <t>Zone 1.1</t>
  </si>
  <si>
    <t>Zone 5.4.1 Chenil / Ring</t>
  </si>
  <si>
    <t>SOUS-TOTAL ( A )</t>
  </si>
  <si>
    <t>( B ) FAUCHAGE (M²)</t>
  </si>
  <si>
    <t>Zone 1.2</t>
  </si>
  <si>
    <t>Zone HF plats d'antennes (3 antennes)</t>
  </si>
  <si>
    <t>Zone 2.1 Nord et Zone 2.2 Sud</t>
  </si>
  <si>
    <t>Zone 5.2.1 HF plats d'antennes (18 antennes)</t>
  </si>
  <si>
    <t>Zone 5.2.2 HF extérieur antennes</t>
  </si>
  <si>
    <t>Zone 5.3 Inter-zones</t>
  </si>
  <si>
    <t>Zone 5.4.2 Extérieur chenil</t>
  </si>
  <si>
    <t>SOUS-TOTAL ( B )</t>
  </si>
  <si>
    <t xml:space="preserve">Totalité zone 5 </t>
  </si>
  <si>
    <t>SOUS-TOTAL ( C )</t>
  </si>
  <si>
    <t>( D ) TAILLE DES HAIES (Ml)</t>
  </si>
  <si>
    <t xml:space="preserve">Totalité zone 1 </t>
  </si>
  <si>
    <t xml:space="preserve">Totalité zone 2 </t>
  </si>
  <si>
    <t>SOUS-TOTAL  ( D )</t>
  </si>
  <si>
    <t>Totalité zone 1</t>
  </si>
  <si>
    <t>Totalité zone 2 
"clôture domaniale"</t>
  </si>
  <si>
    <t>Totalité zone 5</t>
  </si>
  <si>
    <t xml:space="preserve">Zone 5.4.1 </t>
  </si>
  <si>
    <t>SOUS-TOTAL ( E )</t>
  </si>
  <si>
    <t>SOUS-TOTAL ( F )</t>
  </si>
  <si>
    <t>Zone 5.4 chenil / cynotechnique</t>
  </si>
  <si>
    <t>Zone 5.5 périmètre ZDHS</t>
  </si>
  <si>
    <t>SOUS-TOTAL ( I )</t>
  </si>
  <si>
    <t>7 nichoirs 10 conifères / 10 pièges</t>
  </si>
  <si>
    <t>11 conifères / 11 pièges</t>
  </si>
  <si>
    <t>2 nichoirs 20 conifères / 20 pièges</t>
  </si>
  <si>
    <t>SOUS-TOTAL ( J )</t>
  </si>
  <si>
    <t>SOUS-TOTAL (A)</t>
  </si>
  <si>
    <t>SOUS-TOTAL (B)</t>
  </si>
  <si>
    <r>
      <t>( C ) DESHERBAGE (M</t>
    </r>
    <r>
      <rPr>
        <b/>
        <vertAlign val="superscript"/>
        <sz val="12"/>
        <color theme="0"/>
        <rFont val="Calibri"/>
        <family val="2"/>
      </rPr>
      <t>2</t>
    </r>
    <r>
      <rPr>
        <b/>
        <sz val="12"/>
        <color theme="0"/>
        <rFont val="Calibri"/>
        <family val="2"/>
      </rPr>
      <t>)</t>
    </r>
  </si>
  <si>
    <r>
      <t>Totalité zone 2</t>
    </r>
    <r>
      <rPr>
        <sz val="12"/>
        <color rgb="FFFF0000"/>
        <rFont val="Calibri"/>
        <family val="2"/>
      </rPr>
      <t xml:space="preserve"> </t>
    </r>
  </si>
  <si>
    <t>Totalité zone 3</t>
  </si>
  <si>
    <t>SOUS-TOTAL  (D)</t>
  </si>
  <si>
    <r>
      <t>Totalité zone 3</t>
    </r>
    <r>
      <rPr>
        <sz val="12"/>
        <color rgb="FFFF0000"/>
        <rFont val="Calibri"/>
        <family val="2"/>
      </rPr>
      <t xml:space="preserve"> </t>
    </r>
  </si>
  <si>
    <r>
      <t>Totalité zone 5</t>
    </r>
    <r>
      <rPr>
        <sz val="12"/>
        <color rgb="FFFF0000"/>
        <rFont val="Calibri"/>
        <family val="2"/>
      </rPr>
      <t xml:space="preserve"> </t>
    </r>
  </si>
  <si>
    <r>
      <t>Totalité zone 4</t>
    </r>
    <r>
      <rPr>
        <sz val="12"/>
        <color rgb="FFFF0000"/>
        <rFont val="Calibri"/>
        <family val="2"/>
      </rPr>
      <t xml:space="preserve"> </t>
    </r>
    <r>
      <rPr>
        <sz val="12"/>
        <color theme="1"/>
        <rFont val="Calibri"/>
        <family val="2"/>
      </rPr>
      <t/>
    </r>
  </si>
  <si>
    <t>SOUS-TOTAL (G)</t>
  </si>
  <si>
    <t>Zone 5.3 ZDHS LZT</t>
  </si>
  <si>
    <r>
      <t>Totalité zone 5</t>
    </r>
    <r>
      <rPr>
        <sz val="12"/>
        <color rgb="FFFF0000"/>
        <rFont val="Calibri"/>
        <family val="2"/>
      </rPr>
      <t xml:space="preserve"> </t>
    </r>
    <r>
      <rPr>
        <sz val="12"/>
        <color theme="1"/>
        <rFont val="Calibri"/>
        <family val="2"/>
      </rPr>
      <t>"Clôture domaniale"</t>
    </r>
  </si>
  <si>
    <t>8 conifères / 8 pièges</t>
  </si>
  <si>
    <t>5 nichoirs 30 conifères / 25 pièges</t>
  </si>
  <si>
    <t>2 nichoirs</t>
  </si>
  <si>
    <t>6 nichoirs</t>
  </si>
  <si>
    <t>2/AN
(Septembre-Mars)</t>
  </si>
  <si>
    <t>1 / AN
(Juin)</t>
  </si>
  <si>
    <t>1 / AN
(Aout)</t>
  </si>
  <si>
    <t>6.14</t>
  </si>
  <si>
    <t>( A) DEBROUSSAILLAGE (M²)</t>
  </si>
  <si>
    <t>(A) DESHERBAGE (M²)</t>
  </si>
  <si>
    <t>(B) TAILLE DES HAIES  (Ml)</t>
  </si>
  <si>
    <t>( A ) TONTE DES ZONES ENGAZONNEES (M²)</t>
  </si>
  <si>
    <t>( A )TONTE DES ZONES ENGAZONNEES (M²)</t>
  </si>
  <si>
    <t>( D ) ENTRETIEN ET TAILLE DES HAIES (Ml)</t>
  </si>
  <si>
    <t>place d'arme et parking</t>
  </si>
  <si>
    <t>1 / AN
(FIN JUIN / PERIODE PROPICE PIEGE PHEROMONES)</t>
  </si>
  <si>
    <t>1 / AN
(FIN JUIN PERIODE PROPICE PIEGE PHEROMONES))</t>
  </si>
  <si>
    <t>1 / AN
(FIN JUIN PERIODE PROPICE PIEGE PHEROMONES)</t>
  </si>
  <si>
    <t>1 / AN
(FIN JUIN  / PERIODE PROPICE PIEGE PHEROMONES)</t>
  </si>
  <si>
    <t>1 / AN
(Mai)</t>
  </si>
  <si>
    <t>Zone 5.1.2 Zone hors antenne</t>
  </si>
  <si>
    <t>Zone 5.1.1 - Antenne</t>
  </si>
  <si>
    <t>1 / AN
(mars)</t>
  </si>
  <si>
    <t>1 / AN
(mai)</t>
  </si>
  <si>
    <t>3 / AN
(fevrier, mai, septembre)</t>
  </si>
  <si>
    <t>SOUS-TOTAL POSTE 1 (A+B+C+D+E+F+G+H+I+J)</t>
  </si>
  <si>
    <t>SOUS-TOTAL (E)</t>
  </si>
  <si>
    <t>( G ) ENTRETIEN DES CLOTURES (Ml)</t>
  </si>
  <si>
    <t>SOUS-TOTAL POSTE 2 (A+B+C+D+E+F+G+H)</t>
  </si>
  <si>
    <t>SOUS-TOTAL FAUCHAGE ( B )</t>
  </si>
  <si>
    <t>SOUS-TOTAL DEBROUSSAILLAGE ( A )</t>
  </si>
  <si>
    <t>SOUS-TOTAL POSTE 3 (A+B+C+D+E)</t>
  </si>
  <si>
    <t>POSTE 4 - ZONE 2 -  EAR - BCC - Montmorency</t>
  </si>
  <si>
    <t>SOUS-TOTAL  DESHERBAGE ( A )</t>
  </si>
  <si>
    <t>SOUS-TOTAL ENTRETIEN ET TAILLE DES HAIES ( B )</t>
  </si>
  <si>
    <t xml:space="preserve">SOUS-TOTAL POSTE 4 (A+B) </t>
  </si>
  <si>
    <t>1/AN (fin mai)</t>
  </si>
  <si>
    <t>6.3</t>
  </si>
  <si>
    <t>6.4</t>
  </si>
  <si>
    <t>6.10.2</t>
  </si>
  <si>
    <t>6.9.2</t>
  </si>
  <si>
    <t>6.19</t>
  </si>
  <si>
    <t>6.22</t>
  </si>
  <si>
    <t>6.20</t>
  </si>
  <si>
    <t>6.13</t>
  </si>
  <si>
    <t>6.6</t>
  </si>
  <si>
    <t>6.17</t>
  </si>
  <si>
    <t>6.1</t>
  </si>
  <si>
    <t>6.9.1</t>
  </si>
  <si>
    <t>ZONE PARTICULIERE       VOIR DETAILS  EN ANNEXE CCTP</t>
  </si>
  <si>
    <t>ZONE PARTICULIERE      VOIR DETAILS  EN ANNEXE CCTP</t>
  </si>
  <si>
    <t>4/AN
(Septembre-Décembre-Mars-Juin)</t>
  </si>
  <si>
    <t>4/AN
(Juillet-Octobre-Janvier-Avril)</t>
  </si>
  <si>
    <r>
      <t>4/AN
(Aout-Novembre-Février-Mai)</t>
    </r>
    <r>
      <rPr>
        <b/>
        <sz val="12"/>
        <color rgb="FFFF0000"/>
        <rFont val="Calibri"/>
        <family val="2"/>
      </rPr>
      <t xml:space="preserve"> </t>
    </r>
  </si>
  <si>
    <t>4/AN
(Aout-Novembre-Février-Mai)</t>
  </si>
  <si>
    <t>4/AN
(Janvier-Mars-Mai-Septembre)</t>
  </si>
  <si>
    <t xml:space="preserve">Bordereau de prix forfaitaires (BPF) des prestations continues  
Annexe 1 à l'acte d'engagement - DAF 2024 001702
LOT 1 - Prestations d'entretien des espaces extérieurs au profit des organismes 
situés dans le département 11 (Aude)
</t>
  </si>
  <si>
    <t>Le soumissionnaire renseigne  la colonne "Prix forfaitaire annuel en €  HT"
 ainsi que la case taux de T.V.A Applicable.</t>
  </si>
  <si>
    <t>POSTE 2 - BRAM / CTM Zone 2 France Sud antenne La Lauzette Villepinte</t>
  </si>
  <si>
    <t>POSTE 1 - BRAM / CTM Zone 1 France Sud antenne La Régine-Villemagne</t>
  </si>
  <si>
    <t>Taux de TVA Applicable</t>
  </si>
  <si>
    <t>1/AN
(Novembre)</t>
  </si>
  <si>
    <t>4/AN
(Activation avec  préavis un mois)</t>
  </si>
  <si>
    <t>12/AN
 (1/mois)</t>
  </si>
  <si>
    <t>( E ) ELAGAGE DES ARBRES (Unité)</t>
  </si>
  <si>
    <t>( F) TRAITEMENT CONTRE LES CHENILLES PROCESSIONNAIRES (Unité)</t>
  </si>
  <si>
    <t>( G ) ENTRETIEN DES CLOTURES  (Ml)</t>
  </si>
  <si>
    <t>SOUS-TOTAL ( G )</t>
  </si>
  <si>
    <t>( H ) ENTRETIEN PERIMETRE ZDHS (Ml)</t>
  </si>
  <si>
    <t>SOUS-TOTAL  ( H )</t>
  </si>
  <si>
    <t>( I ) NETTOYAGE / ENTRETIEN, ABORDS BATIMENTS ET VOIRIES (Ml)</t>
  </si>
  <si>
    <t>( J ) ENTRETIEN DES BASSINS DE RETENTION (Unité)</t>
  </si>
  <si>
    <t>( E) TRAITEMENT CONTRE LES CHENILLES PROCESSIONNAIRES (Unité)</t>
  </si>
  <si>
    <t>( F ) ENTRETIEN DES FOSSES (Ml)</t>
  </si>
  <si>
    <t>SOUS-TOTAL (F)</t>
  </si>
  <si>
    <t>( H) ENTRETIEN PERIMETRE ZDHS (Ml)</t>
  </si>
  <si>
    <t>SOUS-TOTAL  (H)</t>
  </si>
  <si>
    <t>( C ) DESHERBAGE</t>
  </si>
  <si>
    <t>SOUS-TOTAL DESHERBAGE (C)</t>
  </si>
  <si>
    <t>( D ) ENTRETIEN ET TAILLES D'ARBUSTES  (Unité)</t>
  </si>
  <si>
    <t>SOUS-TOTAL ENTRETIEN DES ARBUSTES ( D )</t>
  </si>
  <si>
    <t>( E ) ENTRETIEN DES MASSIFS (M²)</t>
  </si>
  <si>
    <t>SOUS-TOTAL  ENTRETIEN MASSIFS ( E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</si>
</sst>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</font>
    <font>
      <b/>
      <sz val="16"/>
      <name val="Calibri"/>
      <family val="2"/>
    </font>
    <font>
      <b/>
      <sz val="12"/>
      <color theme="0"/>
      <name val="Calibri"/>
      <family val="2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sz val="12"/>
      <name val="Calibri"/>
      <family val="2"/>
    </font>
    <font>
      <sz val="10"/>
      <name val="Arial"/>
      <family val="2"/>
    </font>
    <font>
      <b/>
      <sz val="12"/>
      <color indexed="8"/>
      <name val="Calibri"/>
      <family val="2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FF0000"/>
      <name val="Calibri"/>
      <family val="2"/>
    </font>
    <font>
      <sz val="12"/>
      <color theme="1"/>
      <name val="Calibri"/>
      <family val="2"/>
    </font>
    <font>
      <b/>
      <vertAlign val="superscript"/>
      <sz val="12"/>
      <color theme="0"/>
      <name val="Calibri"/>
      <family val="2"/>
    </font>
    <font>
      <sz val="12"/>
      <color rgb="FFFF0000"/>
      <name val="Calibri"/>
      <family val="2"/>
    </font>
    <font>
      <b/>
      <sz val="12"/>
      <color theme="1"/>
      <name val="Calibri"/>
      <family val="2"/>
    </font>
    <font>
      <sz val="7"/>
      <color rgb="FF000000"/>
      <name val="Times New Roman"/>
      <family val="1"/>
    </font>
    <font>
      <b/>
      <sz val="14"/>
      <color rgb="FF0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rgb="FFFFFF00"/>
        <bgColor indexed="31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5">
    <xf numFmtId="0" fontId="0" fillId="0" borderId="0"/>
    <xf numFmtId="0" fontId="6" fillId="0" borderId="0"/>
    <xf numFmtId="0" fontId="9" fillId="0" borderId="0" applyNumberFormat="0" applyFill="0" applyBorder="0" applyProtection="0"/>
    <xf numFmtId="0" fontId="9" fillId="0" borderId="0" applyNumberFormat="0" applyFill="0" applyBorder="0" applyProtection="0"/>
    <xf numFmtId="44" fontId="1" fillId="0" borderId="0" applyFon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3" fontId="3" fillId="6" borderId="18" xfId="2" applyNumberFormat="1" applyFont="1" applyFill="1" applyBorder="1" applyAlignment="1" applyProtection="1">
      <alignment horizontal="center" vertical="center"/>
    </xf>
    <xf numFmtId="44" fontId="3" fillId="6" borderId="29" xfId="4" applyFont="1" applyFill="1" applyBorder="1" applyAlignment="1">
      <alignment horizontal="center" vertical="center"/>
    </xf>
    <xf numFmtId="44" fontId="3" fillId="6" borderId="19" xfId="4" applyFont="1" applyFill="1" applyBorder="1" applyAlignment="1">
      <alignment horizontal="center" vertical="center"/>
    </xf>
    <xf numFmtId="44" fontId="3" fillId="7" borderId="19" xfId="4" applyFont="1" applyFill="1" applyBorder="1" applyAlignment="1">
      <alignment horizontal="center" vertical="center"/>
    </xf>
    <xf numFmtId="44" fontId="2" fillId="0" borderId="0" xfId="0" applyNumberFormat="1" applyFont="1"/>
    <xf numFmtId="0" fontId="10" fillId="0" borderId="13" xfId="0" applyFont="1" applyBorder="1" applyAlignment="1">
      <alignment horizontal="center" vertical="center"/>
    </xf>
    <xf numFmtId="44" fontId="3" fillId="9" borderId="41" xfId="1" applyNumberFormat="1" applyFont="1" applyFill="1" applyBorder="1" applyAlignment="1">
      <alignment horizontal="right" vertical="center" wrapText="1" shrinkToFit="1"/>
    </xf>
    <xf numFmtId="0" fontId="3" fillId="2" borderId="11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vertical="center" wrapText="1"/>
    </xf>
    <xf numFmtId="3" fontId="8" fillId="5" borderId="32" xfId="0" applyNumberFormat="1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 wrapText="1"/>
    </xf>
    <xf numFmtId="0" fontId="8" fillId="2" borderId="13" xfId="2" applyNumberFormat="1" applyFont="1" applyFill="1" applyBorder="1" applyAlignment="1" applyProtection="1">
      <alignment vertical="center" wrapText="1"/>
    </xf>
    <xf numFmtId="0" fontId="8" fillId="2" borderId="16" xfId="2" applyNumberFormat="1" applyFont="1" applyFill="1" applyBorder="1" applyAlignment="1" applyProtection="1">
      <alignment horizontal="left" vertical="center"/>
    </xf>
    <xf numFmtId="0" fontId="8" fillId="2" borderId="13" xfId="2" applyNumberFormat="1" applyFont="1" applyFill="1" applyBorder="1" applyAlignment="1" applyProtection="1">
      <alignment horizontal="left" vertical="center"/>
    </xf>
    <xf numFmtId="0" fontId="7" fillId="4" borderId="24" xfId="1" applyFont="1" applyFill="1" applyBorder="1" applyAlignment="1">
      <alignment horizontal="left" vertical="center" wrapText="1"/>
    </xf>
    <xf numFmtId="3" fontId="8" fillId="4" borderId="24" xfId="0" applyNumberFormat="1" applyFont="1" applyFill="1" applyBorder="1" applyAlignment="1">
      <alignment horizontal="center" vertical="center" wrapText="1"/>
    </xf>
    <xf numFmtId="3" fontId="8" fillId="4" borderId="30" xfId="0" applyNumberFormat="1" applyFont="1" applyFill="1" applyBorder="1" applyAlignment="1">
      <alignment horizontal="center" vertical="center" wrapText="1"/>
    </xf>
    <xf numFmtId="3" fontId="3" fillId="6" borderId="39" xfId="2" applyNumberFormat="1" applyFont="1" applyFill="1" applyBorder="1" applyAlignment="1" applyProtection="1">
      <alignment horizontal="center" vertical="center"/>
    </xf>
    <xf numFmtId="0" fontId="3" fillId="0" borderId="24" xfId="0" applyFont="1" applyBorder="1" applyAlignment="1">
      <alignment horizontal="center" vertical="center"/>
    </xf>
    <xf numFmtId="3" fontId="3" fillId="6" borderId="52" xfId="2" applyNumberFormat="1" applyFont="1" applyFill="1" applyBorder="1" applyAlignment="1" applyProtection="1">
      <alignment horizontal="center" vertical="center"/>
    </xf>
    <xf numFmtId="0" fontId="8" fillId="0" borderId="13" xfId="2" applyNumberFormat="1" applyFont="1" applyFill="1" applyBorder="1" applyAlignment="1" applyProtection="1">
      <alignment vertical="center"/>
    </xf>
    <xf numFmtId="0" fontId="8" fillId="0" borderId="13" xfId="0" applyFont="1" applyFill="1" applyBorder="1" applyAlignment="1">
      <alignment horizontal="center" vertical="center" wrapText="1"/>
    </xf>
    <xf numFmtId="3" fontId="8" fillId="0" borderId="32" xfId="0" applyNumberFormat="1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center" vertical="center" wrapText="1"/>
    </xf>
    <xf numFmtId="3" fontId="8" fillId="0" borderId="42" xfId="0" applyNumberFormat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16" xfId="2" applyNumberFormat="1" applyFont="1" applyFill="1" applyBorder="1" applyAlignment="1" applyProtection="1">
      <alignment horizontal="left" vertical="center"/>
    </xf>
    <xf numFmtId="0" fontId="7" fillId="4" borderId="56" xfId="1" applyFont="1" applyFill="1" applyBorder="1" applyAlignment="1">
      <alignment horizontal="left" vertical="center" wrapText="1"/>
    </xf>
    <xf numFmtId="3" fontId="8" fillId="4" borderId="56" xfId="0" applyNumberFormat="1" applyFont="1" applyFill="1" applyBorder="1" applyAlignment="1">
      <alignment horizontal="center" vertical="center" wrapText="1"/>
    </xf>
    <xf numFmtId="3" fontId="8" fillId="4" borderId="57" xfId="0" applyNumberFormat="1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8" fillId="2" borderId="32" xfId="2" applyNumberFormat="1" applyFont="1" applyFill="1" applyBorder="1" applyAlignment="1" applyProtection="1">
      <alignment vertical="center"/>
    </xf>
    <xf numFmtId="0" fontId="10" fillId="0" borderId="24" xfId="0" applyFont="1" applyBorder="1" applyAlignment="1">
      <alignment horizontal="center" vertical="center"/>
    </xf>
    <xf numFmtId="3" fontId="8" fillId="0" borderId="13" xfId="0" applyNumberFormat="1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left"/>
    </xf>
    <xf numFmtId="0" fontId="15" fillId="0" borderId="32" xfId="2" applyNumberFormat="1" applyFont="1" applyFill="1" applyBorder="1" applyAlignment="1" applyProtection="1">
      <alignment horizontal="left" vertical="center"/>
    </xf>
    <xf numFmtId="0" fontId="15" fillId="0" borderId="32" xfId="2" applyNumberFormat="1" applyFont="1" applyFill="1" applyBorder="1" applyAlignment="1" applyProtection="1">
      <alignment vertical="center"/>
    </xf>
    <xf numFmtId="0" fontId="7" fillId="0" borderId="32" xfId="1" applyFont="1" applyFill="1" applyBorder="1" applyAlignment="1">
      <alignment horizontal="left" vertical="center" wrapText="1" shrinkToFit="1"/>
    </xf>
    <xf numFmtId="0" fontId="7" fillId="0" borderId="60" xfId="1" applyFont="1" applyFill="1" applyBorder="1" applyAlignment="1">
      <alignment horizontal="left" vertical="center" wrapText="1" shrinkToFit="1"/>
    </xf>
    <xf numFmtId="3" fontId="8" fillId="0" borderId="48" xfId="0" applyNumberFormat="1" applyFont="1" applyFill="1" applyBorder="1" applyAlignment="1">
      <alignment horizontal="center" vertical="center" wrapText="1"/>
    </xf>
    <xf numFmtId="3" fontId="8" fillId="0" borderId="36" xfId="0" applyNumberFormat="1" applyFont="1" applyFill="1" applyBorder="1" applyAlignment="1">
      <alignment horizontal="center" vertical="center" wrapText="1"/>
    </xf>
    <xf numFmtId="0" fontId="7" fillId="0" borderId="61" xfId="1" applyFont="1" applyFill="1" applyBorder="1" applyAlignment="1">
      <alignment horizontal="left" vertical="center" wrapText="1" shrinkToFit="1"/>
    </xf>
    <xf numFmtId="3" fontId="8" fillId="0" borderId="0" xfId="0" applyNumberFormat="1" applyFont="1" applyFill="1" applyBorder="1" applyAlignment="1">
      <alignment horizontal="center" vertical="center" wrapText="1"/>
    </xf>
    <xf numFmtId="0" fontId="15" fillId="0" borderId="13" xfId="2" applyNumberFormat="1" applyFont="1" applyFill="1" applyBorder="1" applyAlignment="1" applyProtection="1">
      <alignment vertical="center"/>
    </xf>
    <xf numFmtId="0" fontId="8" fillId="0" borderId="42" xfId="0" applyFont="1" applyFill="1" applyBorder="1" applyAlignment="1">
      <alignment horizontal="center" vertical="center" wrapText="1"/>
    </xf>
    <xf numFmtId="0" fontId="3" fillId="0" borderId="63" xfId="0" applyFont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42" xfId="2" applyNumberFormat="1" applyFont="1" applyFill="1" applyBorder="1" applyAlignment="1" applyProtection="1">
      <alignment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42" xfId="2" applyNumberFormat="1" applyFont="1" applyFill="1" applyBorder="1" applyAlignment="1" applyProtection="1">
      <alignment vertical="center" wrapText="1"/>
    </xf>
    <xf numFmtId="3" fontId="7" fillId="0" borderId="42" xfId="0" applyNumberFormat="1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left" vertical="center"/>
    </xf>
    <xf numFmtId="3" fontId="8" fillId="0" borderId="42" xfId="1" applyNumberFormat="1" applyFont="1" applyFill="1" applyBorder="1" applyAlignment="1">
      <alignment horizontal="center" vertical="center" wrapText="1"/>
    </xf>
    <xf numFmtId="0" fontId="8" fillId="0" borderId="32" xfId="2" applyNumberFormat="1" applyFont="1" applyFill="1" applyBorder="1" applyAlignment="1" applyProtection="1">
      <alignment vertical="center"/>
    </xf>
    <xf numFmtId="0" fontId="8" fillId="0" borderId="24" xfId="0" applyFont="1" applyFill="1" applyBorder="1" applyAlignment="1">
      <alignment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3" fontId="8" fillId="0" borderId="16" xfId="0" applyNumberFormat="1" applyFont="1" applyFill="1" applyBorder="1" applyAlignment="1">
      <alignment horizontal="center" vertical="center" wrapText="1"/>
    </xf>
    <xf numFmtId="0" fontId="3" fillId="2" borderId="68" xfId="0" applyFont="1" applyFill="1" applyBorder="1" applyAlignment="1">
      <alignment horizontal="center" vertical="center"/>
    </xf>
    <xf numFmtId="0" fontId="8" fillId="0" borderId="32" xfId="2" applyNumberFormat="1" applyFont="1" applyFill="1" applyBorder="1" applyAlignment="1" applyProtection="1">
      <alignment horizontal="left" vertical="center"/>
    </xf>
    <xf numFmtId="0" fontId="3" fillId="2" borderId="49" xfId="0" applyFont="1" applyFill="1" applyBorder="1" applyAlignment="1">
      <alignment horizontal="center" vertical="center"/>
    </xf>
    <xf numFmtId="0" fontId="8" fillId="0" borderId="48" xfId="2" applyNumberFormat="1" applyFont="1" applyFill="1" applyBorder="1" applyAlignment="1" applyProtection="1">
      <alignment horizontal="left" vertical="center"/>
    </xf>
    <xf numFmtId="0" fontId="3" fillId="2" borderId="58" xfId="0" applyFont="1" applyFill="1" applyBorder="1" applyAlignment="1">
      <alignment horizontal="center" vertical="center"/>
    </xf>
    <xf numFmtId="44" fontId="3" fillId="6" borderId="70" xfId="4" applyFont="1" applyFill="1" applyBorder="1" applyAlignment="1">
      <alignment horizontal="center" vertical="center"/>
    </xf>
    <xf numFmtId="0" fontId="3" fillId="4" borderId="55" xfId="0" applyFont="1" applyFill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center" vertical="center" wrapText="1"/>
    </xf>
    <xf numFmtId="0" fontId="8" fillId="0" borderId="72" xfId="2" applyNumberFormat="1" applyFont="1" applyFill="1" applyBorder="1" applyAlignment="1" applyProtection="1">
      <alignment vertical="center"/>
    </xf>
    <xf numFmtId="0" fontId="8" fillId="0" borderId="51" xfId="0" applyFont="1" applyFill="1" applyBorder="1" applyAlignment="1">
      <alignment horizontal="center" vertical="center" wrapText="1"/>
    </xf>
    <xf numFmtId="3" fontId="8" fillId="0" borderId="24" xfId="0" applyNumberFormat="1" applyFont="1" applyFill="1" applyBorder="1" applyAlignment="1">
      <alignment horizontal="center" vertical="center" wrapText="1"/>
    </xf>
    <xf numFmtId="3" fontId="8" fillId="0" borderId="30" xfId="0" applyNumberFormat="1" applyFont="1" applyFill="1" applyBorder="1" applyAlignment="1">
      <alignment horizontal="center" vertical="center" wrapText="1"/>
    </xf>
    <xf numFmtId="0" fontId="8" fillId="0" borderId="32" xfId="2" applyNumberFormat="1" applyFont="1" applyFill="1" applyBorder="1" applyAlignment="1" applyProtection="1">
      <alignment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8" fillId="6" borderId="12" xfId="0" applyFont="1" applyFill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center" vertical="center"/>
    </xf>
    <xf numFmtId="0" fontId="15" fillId="0" borderId="48" xfId="0" applyFont="1" applyFill="1" applyBorder="1" applyAlignment="1">
      <alignment horizontal="center" vertical="center" wrapText="1"/>
    </xf>
    <xf numFmtId="0" fontId="15" fillId="0" borderId="36" xfId="0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18" fillId="10" borderId="67" xfId="0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5" fillId="0" borderId="55" xfId="0" applyFont="1" applyFill="1" applyBorder="1" applyAlignment="1">
      <alignment horizontal="center" vertical="center" wrapText="1"/>
    </xf>
    <xf numFmtId="0" fontId="15" fillId="0" borderId="24" xfId="0" applyNumberFormat="1" applyFont="1" applyFill="1" applyBorder="1" applyAlignment="1">
      <alignment horizontal="center" vertical="center" wrapText="1"/>
    </xf>
    <xf numFmtId="44" fontId="18" fillId="0" borderId="41" xfId="4" applyFont="1" applyFill="1" applyBorder="1" applyAlignment="1">
      <alignment horizontal="center" vertical="center"/>
    </xf>
    <xf numFmtId="0" fontId="15" fillId="2" borderId="24" xfId="0" applyNumberFormat="1" applyFont="1" applyFill="1" applyBorder="1" applyAlignment="1">
      <alignment horizontal="center" vertical="center" wrapText="1"/>
    </xf>
    <xf numFmtId="0" fontId="15" fillId="0" borderId="56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44" fontId="0" fillId="0" borderId="35" xfId="4" applyFont="1" applyFill="1" applyBorder="1" applyProtection="1">
      <protection locked="0"/>
    </xf>
    <xf numFmtId="44" fontId="8" fillId="0" borderId="22" xfId="4" applyFont="1" applyFill="1" applyBorder="1" applyAlignment="1" applyProtection="1">
      <alignment horizontal="center" vertical="center" wrapText="1"/>
      <protection locked="0"/>
    </xf>
    <xf numFmtId="44" fontId="8" fillId="0" borderId="22" xfId="4" applyFont="1" applyFill="1" applyBorder="1" applyAlignment="1" applyProtection="1">
      <alignment vertical="center" wrapText="1"/>
      <protection locked="0"/>
    </xf>
    <xf numFmtId="44" fontId="7" fillId="0" borderId="14" xfId="4" applyFont="1" applyFill="1" applyBorder="1" applyAlignment="1" applyProtection="1">
      <alignment horizontal="center" vertical="center" wrapText="1"/>
      <protection locked="0"/>
    </xf>
    <xf numFmtId="44" fontId="7" fillId="0" borderId="50" xfId="4" applyFont="1" applyFill="1" applyBorder="1" applyAlignment="1" applyProtection="1">
      <alignment horizontal="center" vertical="center" wrapText="1"/>
      <protection locked="0"/>
    </xf>
    <xf numFmtId="44" fontId="7" fillId="0" borderId="22" xfId="4" applyFont="1" applyFill="1" applyBorder="1" applyAlignment="1" applyProtection="1">
      <alignment vertical="center" wrapText="1"/>
      <protection locked="0"/>
    </xf>
    <xf numFmtId="44" fontId="7" fillId="0" borderId="22" xfId="4" applyFont="1" applyFill="1" applyBorder="1" applyAlignment="1" applyProtection="1">
      <alignment vertical="center"/>
      <protection locked="0"/>
    </xf>
    <xf numFmtId="44" fontId="8" fillId="0" borderId="21" xfId="4" applyFont="1" applyFill="1" applyBorder="1" applyAlignment="1" applyProtection="1">
      <alignment vertical="center" wrapText="1"/>
      <protection locked="0"/>
    </xf>
    <xf numFmtId="44" fontId="8" fillId="0" borderId="21" xfId="4" applyFont="1" applyFill="1" applyBorder="1" applyAlignment="1" applyProtection="1">
      <alignment horizontal="center" vertical="center" wrapText="1"/>
      <protection locked="0"/>
    </xf>
    <xf numFmtId="44" fontId="10" fillId="0" borderId="22" xfId="4" applyFont="1" applyFill="1" applyBorder="1" applyAlignment="1" applyProtection="1">
      <alignment vertical="center" wrapText="1"/>
      <protection locked="0"/>
    </xf>
    <xf numFmtId="44" fontId="10" fillId="0" borderId="14" xfId="4" applyFont="1" applyFill="1" applyBorder="1" applyAlignment="1" applyProtection="1">
      <alignment vertical="center" wrapText="1"/>
      <protection locked="0"/>
    </xf>
    <xf numFmtId="44" fontId="10" fillId="0" borderId="69" xfId="4" applyFont="1" applyFill="1" applyBorder="1" applyAlignment="1" applyProtection="1">
      <alignment vertical="center" wrapText="1"/>
      <protection locked="0"/>
    </xf>
    <xf numFmtId="44" fontId="10" fillId="0" borderId="23" xfId="4" applyFont="1" applyFill="1" applyBorder="1" applyAlignment="1" applyProtection="1">
      <alignment vertical="center" wrapText="1"/>
      <protection locked="0"/>
    </xf>
    <xf numFmtId="44" fontId="10" fillId="0" borderId="50" xfId="4" applyFont="1" applyFill="1" applyBorder="1" applyAlignment="1" applyProtection="1">
      <alignment vertical="center" wrapText="1"/>
      <protection locked="0"/>
    </xf>
    <xf numFmtId="44" fontId="0" fillId="2" borderId="10" xfId="4" applyFont="1" applyFill="1" applyBorder="1" applyAlignment="1" applyProtection="1">
      <alignment vertical="center"/>
      <protection locked="0"/>
    </xf>
    <xf numFmtId="44" fontId="0" fillId="2" borderId="50" xfId="4" applyFont="1" applyFill="1" applyBorder="1" applyProtection="1">
      <protection locked="0"/>
    </xf>
    <xf numFmtId="44" fontId="0" fillId="2" borderId="35" xfId="4" applyFont="1" applyFill="1" applyBorder="1" applyAlignment="1" applyProtection="1">
      <alignment horizontal="center" vertical="center"/>
      <protection locked="0"/>
    </xf>
    <xf numFmtId="44" fontId="10" fillId="2" borderId="14" xfId="4" applyFont="1" applyFill="1" applyBorder="1" applyAlignment="1" applyProtection="1">
      <alignment horizontal="center" vertical="center" wrapText="1"/>
      <protection locked="0"/>
    </xf>
    <xf numFmtId="44" fontId="8" fillId="2" borderId="21" xfId="4" applyFont="1" applyFill="1" applyBorder="1" applyAlignment="1" applyProtection="1">
      <alignment horizontal="center" vertical="center" wrapText="1"/>
      <protection locked="0"/>
    </xf>
    <xf numFmtId="44" fontId="7" fillId="2" borderId="22" xfId="4" applyFont="1" applyFill="1" applyBorder="1" applyAlignment="1" applyProtection="1">
      <alignment vertical="center" wrapText="1"/>
      <protection locked="0"/>
    </xf>
    <xf numFmtId="44" fontId="7" fillId="2" borderId="14" xfId="4" applyFont="1" applyFill="1" applyBorder="1" applyAlignment="1" applyProtection="1">
      <alignment horizontal="center" vertical="center" wrapText="1"/>
      <protection locked="0"/>
    </xf>
    <xf numFmtId="0" fontId="3" fillId="12" borderId="1" xfId="0" applyFont="1" applyFill="1" applyBorder="1" applyAlignment="1">
      <alignment horizontal="center" vertical="center"/>
    </xf>
    <xf numFmtId="0" fontId="3" fillId="12" borderId="2" xfId="0" applyFont="1" applyFill="1" applyBorder="1" applyAlignment="1">
      <alignment horizontal="center" vertical="center"/>
    </xf>
    <xf numFmtId="0" fontId="3" fillId="12" borderId="2" xfId="0" applyFont="1" applyFill="1" applyBorder="1" applyAlignment="1">
      <alignment horizontal="center" vertical="center" wrapText="1"/>
    </xf>
    <xf numFmtId="0" fontId="3" fillId="12" borderId="31" xfId="0" applyFont="1" applyFill="1" applyBorder="1" applyAlignment="1">
      <alignment horizontal="center" vertical="center" wrapText="1"/>
    </xf>
    <xf numFmtId="0" fontId="3" fillId="12" borderId="3" xfId="0" applyFont="1" applyFill="1" applyBorder="1" applyAlignment="1">
      <alignment horizontal="center" vertical="center" wrapText="1"/>
    </xf>
    <xf numFmtId="0" fontId="3" fillId="12" borderId="4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center" vertical="center" wrapText="1"/>
    </xf>
    <xf numFmtId="0" fontId="15" fillId="0" borderId="54" xfId="0" applyFont="1" applyFill="1" applyBorder="1" applyAlignment="1">
      <alignment horizontal="center" vertical="center" wrapText="1"/>
    </xf>
    <xf numFmtId="0" fontId="8" fillId="0" borderId="55" xfId="0" applyFont="1" applyFill="1" applyBorder="1" applyAlignment="1">
      <alignment horizontal="center" vertical="center" wrapText="1"/>
    </xf>
    <xf numFmtId="0" fontId="8" fillId="0" borderId="51" xfId="0" applyFont="1" applyFill="1" applyBorder="1" applyAlignment="1">
      <alignment horizontal="center" vertical="center" wrapText="1"/>
    </xf>
    <xf numFmtId="0" fontId="8" fillId="0" borderId="59" xfId="0" applyFont="1" applyFill="1" applyBorder="1" applyAlignment="1">
      <alignment horizontal="center" vertical="center" wrapText="1"/>
    </xf>
    <xf numFmtId="0" fontId="8" fillId="0" borderId="81" xfId="0" applyFont="1" applyFill="1" applyBorder="1" applyAlignment="1">
      <alignment horizontal="center" vertical="center" wrapText="1"/>
    </xf>
    <xf numFmtId="0" fontId="15" fillId="2" borderId="82" xfId="0" applyNumberFormat="1" applyFont="1" applyFill="1" applyBorder="1" applyAlignment="1">
      <alignment horizontal="center" vertical="center" wrapText="1"/>
    </xf>
    <xf numFmtId="0" fontId="15" fillId="2" borderId="59" xfId="0" applyNumberFormat="1" applyFont="1" applyFill="1" applyBorder="1" applyAlignment="1">
      <alignment horizontal="center" vertical="center" wrapText="1"/>
    </xf>
    <xf numFmtId="0" fontId="15" fillId="2" borderId="62" xfId="0" applyNumberFormat="1" applyFont="1" applyFill="1" applyBorder="1" applyAlignment="1">
      <alignment horizontal="center" vertical="center" wrapText="1"/>
    </xf>
    <xf numFmtId="0" fontId="15" fillId="2" borderId="48" xfId="0" applyNumberFormat="1" applyFont="1" applyFill="1" applyBorder="1" applyAlignment="1">
      <alignment horizontal="center" vertical="center" wrapText="1"/>
    </xf>
    <xf numFmtId="0" fontId="15" fillId="2" borderId="71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62" xfId="0" applyFont="1" applyFill="1" applyBorder="1" applyAlignment="1">
      <alignment horizontal="center" vertical="center"/>
    </xf>
    <xf numFmtId="0" fontId="18" fillId="0" borderId="51" xfId="0" applyFont="1" applyBorder="1" applyAlignment="1">
      <alignment horizontal="center" vertical="center"/>
    </xf>
    <xf numFmtId="0" fontId="18" fillId="0" borderId="59" xfId="0" applyFont="1" applyBorder="1" applyAlignment="1">
      <alignment horizontal="center" vertical="center"/>
    </xf>
    <xf numFmtId="0" fontId="18" fillId="0" borderId="62" xfId="0" applyFont="1" applyBorder="1" applyAlignment="1">
      <alignment horizontal="center" vertical="center"/>
    </xf>
    <xf numFmtId="0" fontId="3" fillId="7" borderId="37" xfId="1" applyFont="1" applyFill="1" applyBorder="1" applyAlignment="1">
      <alignment horizontal="right" vertical="center" wrapText="1" shrinkToFit="1"/>
    </xf>
    <xf numFmtId="0" fontId="3" fillId="7" borderId="38" xfId="1" applyFont="1" applyFill="1" applyBorder="1" applyAlignment="1">
      <alignment horizontal="right" vertical="center" wrapText="1" shrinkToFit="1"/>
    </xf>
    <xf numFmtId="0" fontId="3" fillId="7" borderId="39" xfId="1" applyFont="1" applyFill="1" applyBorder="1" applyAlignment="1">
      <alignment horizontal="right" vertical="center" wrapText="1" shrinkToFit="1"/>
    </xf>
    <xf numFmtId="44" fontId="3" fillId="9" borderId="5" xfId="1" applyNumberFormat="1" applyFont="1" applyFill="1" applyBorder="1" applyAlignment="1">
      <alignment horizontal="right" vertical="center" wrapText="1" shrinkToFit="1"/>
    </xf>
    <xf numFmtId="0" fontId="3" fillId="9" borderId="6" xfId="1" applyFont="1" applyFill="1" applyBorder="1" applyAlignment="1">
      <alignment horizontal="right" vertical="center" wrapText="1" shrinkToFit="1"/>
    </xf>
    <xf numFmtId="0" fontId="3" fillId="0" borderId="24" xfId="0" applyFont="1" applyFill="1" applyBorder="1" applyAlignment="1">
      <alignment horizontal="center" vertical="center" wrapText="1"/>
    </xf>
    <xf numFmtId="0" fontId="5" fillId="3" borderId="64" xfId="0" applyFont="1" applyFill="1" applyBorder="1" applyAlignment="1">
      <alignment horizontal="center" vertical="center"/>
    </xf>
    <xf numFmtId="0" fontId="5" fillId="3" borderId="65" xfId="0" applyFont="1" applyFill="1" applyBorder="1" applyAlignment="1">
      <alignment horizontal="center" vertical="center"/>
    </xf>
    <xf numFmtId="0" fontId="5" fillId="3" borderId="66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3" fillId="7" borderId="33" xfId="1" applyFont="1" applyFill="1" applyBorder="1" applyAlignment="1">
      <alignment horizontal="right" vertical="center" wrapText="1" shrinkToFit="1"/>
    </xf>
    <xf numFmtId="0" fontId="3" fillId="7" borderId="34" xfId="1" applyFont="1" applyFill="1" applyBorder="1" applyAlignment="1">
      <alignment horizontal="right" vertical="center" wrapText="1" shrinkToFit="1"/>
    </xf>
    <xf numFmtId="0" fontId="3" fillId="7" borderId="40" xfId="1" applyFont="1" applyFill="1" applyBorder="1" applyAlignment="1">
      <alignment horizontal="right" vertical="center" wrapText="1" shrinkToFit="1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3" fillId="7" borderId="80" xfId="1" applyFont="1" applyFill="1" applyBorder="1" applyAlignment="1">
      <alignment horizontal="right" vertical="center" wrapText="1" shrinkToFit="1"/>
    </xf>
    <xf numFmtId="44" fontId="3" fillId="9" borderId="6" xfId="1" applyNumberFormat="1" applyFont="1" applyFill="1" applyBorder="1" applyAlignment="1">
      <alignment horizontal="right" vertical="center" wrapText="1" shrinkToFit="1"/>
    </xf>
    <xf numFmtId="44" fontId="3" fillId="9" borderId="7" xfId="1" applyNumberFormat="1" applyFont="1" applyFill="1" applyBorder="1" applyAlignment="1">
      <alignment horizontal="right" vertical="center" wrapText="1" shrinkToFi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10" fillId="0" borderId="48" xfId="0" applyFont="1" applyBorder="1" applyAlignment="1">
      <alignment horizontal="center" vertical="center"/>
    </xf>
    <xf numFmtId="0" fontId="10" fillId="0" borderId="71" xfId="0" applyFont="1" applyBorder="1" applyAlignment="1">
      <alignment horizontal="center" vertical="center"/>
    </xf>
    <xf numFmtId="0" fontId="18" fillId="4" borderId="12" xfId="0" applyFont="1" applyFill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8" fillId="0" borderId="51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center" vertical="center" wrapText="1"/>
    </xf>
    <xf numFmtId="0" fontId="18" fillId="5" borderId="20" xfId="0" applyFont="1" applyFill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/>
    </xf>
    <xf numFmtId="0" fontId="3" fillId="11" borderId="49" xfId="0" applyFont="1" applyFill="1" applyBorder="1" applyAlignment="1">
      <alignment horizontal="center" vertical="center" wrapText="1"/>
    </xf>
    <xf numFmtId="0" fontId="3" fillId="11" borderId="48" xfId="0" applyFont="1" applyFill="1" applyBorder="1" applyAlignment="1">
      <alignment horizontal="center" vertical="center" wrapText="1"/>
    </xf>
    <xf numFmtId="0" fontId="3" fillId="11" borderId="50" xfId="0" applyFont="1" applyFill="1" applyBorder="1" applyAlignment="1">
      <alignment horizontal="center" vertical="center" wrapText="1"/>
    </xf>
    <xf numFmtId="0" fontId="12" fillId="13" borderId="5" xfId="0" applyFont="1" applyFill="1" applyBorder="1" applyAlignment="1">
      <alignment horizontal="center" vertical="center" wrapText="1"/>
    </xf>
    <xf numFmtId="0" fontId="0" fillId="13" borderId="6" xfId="0" applyFill="1" applyBorder="1" applyAlignment="1">
      <alignment horizontal="center" vertical="center" wrapText="1"/>
    </xf>
    <xf numFmtId="0" fontId="0" fillId="13" borderId="7" xfId="0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3" fillId="14" borderId="5" xfId="0" applyFont="1" applyFill="1" applyBorder="1" applyAlignment="1">
      <alignment horizontal="right" vertical="center"/>
    </xf>
    <xf numFmtId="0" fontId="13" fillId="14" borderId="6" xfId="0" applyFont="1" applyFill="1" applyBorder="1" applyAlignment="1">
      <alignment horizontal="right" vertical="center"/>
    </xf>
    <xf numFmtId="0" fontId="13" fillId="14" borderId="7" xfId="0" applyFont="1" applyFill="1" applyBorder="1" applyAlignment="1">
      <alignment horizontal="right" vertical="center"/>
    </xf>
    <xf numFmtId="0" fontId="4" fillId="8" borderId="73" xfId="0" applyFont="1" applyFill="1" applyBorder="1" applyAlignment="1">
      <alignment horizontal="center" vertical="center" wrapText="1"/>
    </xf>
    <xf numFmtId="0" fontId="4" fillId="8" borderId="74" xfId="0" applyFont="1" applyFill="1" applyBorder="1" applyAlignment="1">
      <alignment horizontal="center" vertical="center" wrapText="1"/>
    </xf>
    <xf numFmtId="0" fontId="4" fillId="8" borderId="76" xfId="0" applyFont="1" applyFill="1" applyBorder="1" applyAlignment="1">
      <alignment horizontal="center" vertical="center" wrapText="1"/>
    </xf>
    <xf numFmtId="0" fontId="5" fillId="3" borderId="4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31" xfId="0" applyFont="1" applyFill="1" applyBorder="1" applyAlignment="1">
      <alignment horizontal="center" vertical="center"/>
    </xf>
    <xf numFmtId="0" fontId="5" fillId="3" borderId="47" xfId="0" applyFont="1" applyFill="1" applyBorder="1" applyAlignment="1">
      <alignment horizontal="center" vertical="center"/>
    </xf>
    <xf numFmtId="0" fontId="5" fillId="3" borderId="43" xfId="0" applyFont="1" applyFill="1" applyBorder="1" applyAlignment="1">
      <alignment horizontal="center" vertical="center"/>
    </xf>
    <xf numFmtId="0" fontId="5" fillId="3" borderId="44" xfId="0" applyFont="1" applyFill="1" applyBorder="1" applyAlignment="1">
      <alignment horizontal="center" vertical="center"/>
    </xf>
    <xf numFmtId="0" fontId="5" fillId="3" borderId="45" xfId="0" applyFont="1" applyFill="1" applyBorder="1" applyAlignment="1">
      <alignment horizontal="center" vertical="center"/>
    </xf>
    <xf numFmtId="0" fontId="3" fillId="11" borderId="15" xfId="0" applyFont="1" applyFill="1" applyBorder="1" applyAlignment="1">
      <alignment horizontal="center" vertical="center" wrapText="1"/>
    </xf>
    <xf numFmtId="0" fontId="3" fillId="11" borderId="17" xfId="0" applyFont="1" applyFill="1" applyBorder="1" applyAlignment="1">
      <alignment horizontal="center" vertical="center" wrapText="1"/>
    </xf>
    <xf numFmtId="0" fontId="3" fillId="11" borderId="23" xfId="0" applyFont="1" applyFill="1" applyBorder="1" applyAlignment="1">
      <alignment horizontal="center" vertical="center" wrapText="1"/>
    </xf>
    <xf numFmtId="0" fontId="3" fillId="7" borderId="73" xfId="1" applyFont="1" applyFill="1" applyBorder="1" applyAlignment="1">
      <alignment horizontal="right" vertical="center" wrapText="1" shrinkToFit="1"/>
    </xf>
    <xf numFmtId="0" fontId="3" fillId="7" borderId="74" xfId="1" applyFont="1" applyFill="1" applyBorder="1" applyAlignment="1">
      <alignment horizontal="right" vertical="center" wrapText="1" shrinkToFit="1"/>
    </xf>
    <xf numFmtId="0" fontId="3" fillId="7" borderId="75" xfId="1" applyFont="1" applyFill="1" applyBorder="1" applyAlignment="1">
      <alignment horizontal="right" vertical="center" wrapText="1" shrinkToFit="1"/>
    </xf>
    <xf numFmtId="0" fontId="3" fillId="0" borderId="72" xfId="0" applyFont="1" applyFill="1" applyBorder="1" applyAlignment="1">
      <alignment horizontal="center" vertical="center" wrapText="1"/>
    </xf>
    <xf numFmtId="0" fontId="3" fillId="0" borderId="78" xfId="0" applyFont="1" applyFill="1" applyBorder="1" applyAlignment="1">
      <alignment horizontal="center" vertical="center"/>
    </xf>
    <xf numFmtId="0" fontId="3" fillId="0" borderId="79" xfId="0" applyFont="1" applyFill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5" fillId="3" borderId="5" xfId="0" applyFont="1" applyFill="1" applyBorder="1" applyAlignment="1">
      <alignment horizontal="center" vertical="center"/>
    </xf>
    <xf numFmtId="0" fontId="2" fillId="0" borderId="31" xfId="0" applyFont="1" applyBorder="1" applyAlignment="1">
      <alignment horizontal="center"/>
    </xf>
    <xf numFmtId="0" fontId="20" fillId="14" borderId="46" xfId="0" applyFont="1" applyFill="1" applyBorder="1" applyAlignment="1">
      <alignment horizontal="center" vertical="center" wrapText="1"/>
    </xf>
    <xf numFmtId="0" fontId="20" fillId="14" borderId="31" xfId="0" applyFont="1" applyFill="1" applyBorder="1" applyAlignment="1">
      <alignment horizontal="center" vertical="center" wrapText="1"/>
    </xf>
    <xf numFmtId="0" fontId="20" fillId="14" borderId="47" xfId="0" applyFont="1" applyFill="1" applyBorder="1" applyAlignment="1">
      <alignment horizontal="center" vertical="center" wrapText="1"/>
    </xf>
    <xf numFmtId="0" fontId="20" fillId="14" borderId="37" xfId="0" applyFont="1" applyFill="1" applyBorder="1" applyAlignment="1">
      <alignment horizontal="center" vertical="center" wrapText="1"/>
    </xf>
    <xf numFmtId="0" fontId="20" fillId="14" borderId="38" xfId="0" applyFont="1" applyFill="1" applyBorder="1" applyAlignment="1">
      <alignment horizontal="center" vertical="center" wrapText="1"/>
    </xf>
    <xf numFmtId="0" fontId="20" fillId="14" borderId="77" xfId="0" applyFont="1" applyFill="1" applyBorder="1" applyAlignment="1">
      <alignment horizontal="center" vertical="center" wrapText="1"/>
    </xf>
    <xf numFmtId="9" fontId="19" fillId="0" borderId="4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7" xfId="0" applyFont="1" applyFill="1" applyBorder="1" applyAlignment="1" applyProtection="1">
      <alignment horizontal="center" vertical="center" wrapText="1"/>
      <protection locked="0"/>
    </xf>
  </cellXfs>
  <cellStyles count="5">
    <cellStyle name="Monétaire 2" xfId="4"/>
    <cellStyle name="Normal" xfId="0" builtinId="0"/>
    <cellStyle name="Normal 2" xfId="2"/>
    <cellStyle name="Normal 3" xfId="1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tabSelected="1" workbookViewId="0">
      <selection activeCell="G7" sqref="G7"/>
    </sheetView>
  </sheetViews>
  <sheetFormatPr baseColWidth="10" defaultRowHeight="15" x14ac:dyDescent="0.25"/>
  <cols>
    <col min="1" max="1" width="6.85546875" customWidth="1"/>
    <col min="2" max="2" width="7.85546875" customWidth="1"/>
    <col min="3" max="3" width="37.28515625" customWidth="1"/>
    <col min="4" max="4" width="17.28515625" customWidth="1"/>
    <col min="5" max="5" width="25.42578125" customWidth="1"/>
    <col min="6" max="6" width="21.28515625" customWidth="1"/>
    <col min="7" max="7" width="22.140625" customWidth="1"/>
  </cols>
  <sheetData>
    <row r="1" spans="1:7" ht="120.75" customHeight="1" thickBot="1" x14ac:dyDescent="0.3">
      <c r="A1" s="192" t="s">
        <v>118</v>
      </c>
      <c r="B1" s="193"/>
      <c r="C1" s="193"/>
      <c r="D1" s="193"/>
      <c r="E1" s="193"/>
      <c r="F1" s="193"/>
      <c r="G1" s="194"/>
    </row>
    <row r="2" spans="1:7" ht="79.5" thickBot="1" x14ac:dyDescent="0.3">
      <c r="A2" s="125" t="s">
        <v>8</v>
      </c>
      <c r="B2" s="126" t="s">
        <v>0</v>
      </c>
      <c r="C2" s="127" t="s">
        <v>1</v>
      </c>
      <c r="D2" s="127" t="s">
        <v>5</v>
      </c>
      <c r="E2" s="128" t="s">
        <v>2</v>
      </c>
      <c r="F2" s="129" t="s">
        <v>6</v>
      </c>
      <c r="G2" s="130" t="s">
        <v>7</v>
      </c>
    </row>
    <row r="3" spans="1:7" s="1" customFormat="1" ht="43.5" customHeight="1" thickBot="1" x14ac:dyDescent="0.3">
      <c r="A3" s="179" t="s">
        <v>119</v>
      </c>
      <c r="B3" s="180"/>
      <c r="C3" s="180"/>
      <c r="D3" s="180"/>
      <c r="E3" s="180"/>
      <c r="F3" s="180"/>
      <c r="G3" s="181"/>
    </row>
    <row r="4" spans="1:7" ht="35.25" customHeight="1" thickBot="1" x14ac:dyDescent="0.3">
      <c r="A4" s="170" t="s">
        <v>121</v>
      </c>
      <c r="B4" s="171"/>
      <c r="C4" s="171"/>
      <c r="D4" s="171"/>
      <c r="E4" s="171"/>
      <c r="F4" s="171"/>
      <c r="G4" s="172"/>
    </row>
    <row r="5" spans="1:7" s="1" customFormat="1" ht="16.5" customHeight="1" thickBot="1" x14ac:dyDescent="0.3">
      <c r="A5" s="211" t="s">
        <v>111</v>
      </c>
      <c r="B5" s="212"/>
      <c r="C5" s="212"/>
      <c r="D5" s="212"/>
      <c r="E5" s="212"/>
      <c r="F5" s="212"/>
      <c r="G5" s="213"/>
    </row>
    <row r="6" spans="1:7" ht="40.5" customHeight="1" x14ac:dyDescent="0.25">
      <c r="A6" s="164" t="s">
        <v>73</v>
      </c>
      <c r="B6" s="165"/>
      <c r="C6" s="165"/>
      <c r="D6" s="165"/>
      <c r="E6" s="165"/>
      <c r="F6" s="165"/>
      <c r="G6" s="166"/>
    </row>
    <row r="7" spans="1:7" ht="47.25" x14ac:dyDescent="0.25">
      <c r="A7" s="2">
        <v>1</v>
      </c>
      <c r="B7" s="177" t="s">
        <v>99</v>
      </c>
      <c r="C7" s="35" t="s">
        <v>19</v>
      </c>
      <c r="D7" s="46">
        <v>12792</v>
      </c>
      <c r="E7" s="95" t="s">
        <v>113</v>
      </c>
      <c r="F7" s="33">
        <f>D7*4</f>
        <v>51168</v>
      </c>
      <c r="G7" s="104"/>
    </row>
    <row r="8" spans="1:7" s="1" customFormat="1" ht="31.5" x14ac:dyDescent="0.25">
      <c r="A8" s="3">
        <v>2</v>
      </c>
      <c r="B8" s="178"/>
      <c r="C8" s="47" t="s">
        <v>20</v>
      </c>
      <c r="D8" s="46">
        <v>14714</v>
      </c>
      <c r="E8" s="134" t="s">
        <v>125</v>
      </c>
      <c r="F8" s="33">
        <f>D8*12</f>
        <v>176568</v>
      </c>
      <c r="G8" s="104"/>
    </row>
    <row r="9" spans="1:7" s="1" customFormat="1" ht="16.5" customHeight="1" thickBot="1" x14ac:dyDescent="0.3">
      <c r="A9" s="149" t="s">
        <v>21</v>
      </c>
      <c r="B9" s="150"/>
      <c r="C9" s="150"/>
      <c r="D9" s="150"/>
      <c r="E9" s="151"/>
      <c r="F9" s="6">
        <f>F7+F8</f>
        <v>227736</v>
      </c>
      <c r="G9" s="9">
        <f>G7+G8</f>
        <v>0</v>
      </c>
    </row>
    <row r="10" spans="1:7" ht="31.5" customHeight="1" x14ac:dyDescent="0.25">
      <c r="A10" s="164" t="s">
        <v>22</v>
      </c>
      <c r="B10" s="174"/>
      <c r="C10" s="165"/>
      <c r="D10" s="165"/>
      <c r="E10" s="165"/>
      <c r="F10" s="165"/>
      <c r="G10" s="166"/>
    </row>
    <row r="11" spans="1:7" ht="47.25" x14ac:dyDescent="0.25">
      <c r="A11" s="43">
        <v>3</v>
      </c>
      <c r="B11" s="182" t="s">
        <v>100</v>
      </c>
      <c r="C11" s="48" t="s">
        <v>23</v>
      </c>
      <c r="D11" s="46">
        <v>9500</v>
      </c>
      <c r="E11" s="95" t="s">
        <v>113</v>
      </c>
      <c r="F11" s="33">
        <f>D11*4</f>
        <v>38000</v>
      </c>
      <c r="G11" s="105"/>
    </row>
    <row r="12" spans="1:7" s="1" customFormat="1" ht="47.25" x14ac:dyDescent="0.25">
      <c r="A12" s="3">
        <v>4</v>
      </c>
      <c r="B12" s="183"/>
      <c r="C12" s="48" t="s">
        <v>24</v>
      </c>
      <c r="D12" s="46">
        <v>1000</v>
      </c>
      <c r="E12" s="135" t="s">
        <v>124</v>
      </c>
      <c r="F12" s="33">
        <f>D12*4</f>
        <v>4000</v>
      </c>
      <c r="G12" s="106"/>
    </row>
    <row r="13" spans="1:7" ht="47.25" x14ac:dyDescent="0.25">
      <c r="A13" s="3">
        <v>5</v>
      </c>
      <c r="B13" s="183"/>
      <c r="C13" s="49" t="s">
        <v>25</v>
      </c>
      <c r="D13" s="46">
        <v>29169</v>
      </c>
      <c r="E13" s="95" t="s">
        <v>114</v>
      </c>
      <c r="F13" s="33">
        <f>D13*4</f>
        <v>116676</v>
      </c>
      <c r="G13" s="106"/>
    </row>
    <row r="14" spans="1:7" ht="47.25" x14ac:dyDescent="0.25">
      <c r="A14" s="3">
        <v>6</v>
      </c>
      <c r="B14" s="183"/>
      <c r="C14" s="50" t="s">
        <v>83</v>
      </c>
      <c r="D14" s="46">
        <v>450381</v>
      </c>
      <c r="E14" s="135" t="s">
        <v>124</v>
      </c>
      <c r="F14" s="33">
        <f>D14</f>
        <v>450381</v>
      </c>
      <c r="G14" s="106"/>
    </row>
    <row r="15" spans="1:7" ht="47.25" x14ac:dyDescent="0.25">
      <c r="A15" s="3">
        <v>7</v>
      </c>
      <c r="B15" s="183"/>
      <c r="C15" s="51" t="s">
        <v>82</v>
      </c>
      <c r="D15" s="33">
        <v>234520</v>
      </c>
      <c r="E15" s="135" t="s">
        <v>124</v>
      </c>
      <c r="F15" s="33">
        <f>D15*4</f>
        <v>938080</v>
      </c>
      <c r="G15" s="106"/>
    </row>
    <row r="16" spans="1:7" ht="47.25" x14ac:dyDescent="0.25">
      <c r="A16" s="3">
        <v>8</v>
      </c>
      <c r="B16" s="183"/>
      <c r="C16" s="48" t="s">
        <v>26</v>
      </c>
      <c r="D16" s="52">
        <v>6000</v>
      </c>
      <c r="E16" s="135" t="s">
        <v>124</v>
      </c>
      <c r="F16" s="53">
        <f>D16*4</f>
        <v>24000</v>
      </c>
      <c r="G16" s="106"/>
    </row>
    <row r="17" spans="1:7" ht="47.25" x14ac:dyDescent="0.25">
      <c r="A17" s="3">
        <v>9</v>
      </c>
      <c r="B17" s="183"/>
      <c r="C17" s="48" t="s">
        <v>27</v>
      </c>
      <c r="D17" s="52">
        <v>218039</v>
      </c>
      <c r="E17" s="135" t="s">
        <v>124</v>
      </c>
      <c r="F17" s="53">
        <f>D17*4</f>
        <v>872156</v>
      </c>
      <c r="G17" s="106"/>
    </row>
    <row r="18" spans="1:7" ht="47.25" x14ac:dyDescent="0.25">
      <c r="A18" s="3">
        <v>10</v>
      </c>
      <c r="B18" s="183"/>
      <c r="C18" s="54" t="s">
        <v>28</v>
      </c>
      <c r="D18" s="52">
        <v>135128</v>
      </c>
      <c r="E18" s="95" t="s">
        <v>115</v>
      </c>
      <c r="F18" s="53">
        <f>D18*4</f>
        <v>540512</v>
      </c>
      <c r="G18" s="106"/>
    </row>
    <row r="19" spans="1:7" ht="47.25" x14ac:dyDescent="0.25">
      <c r="A19" s="3">
        <v>11</v>
      </c>
      <c r="B19" s="184"/>
      <c r="C19" s="51" t="s">
        <v>29</v>
      </c>
      <c r="D19" s="52">
        <v>27159</v>
      </c>
      <c r="E19" s="95" t="s">
        <v>116</v>
      </c>
      <c r="F19" s="55">
        <f>D19*4</f>
        <v>108636</v>
      </c>
      <c r="G19" s="106"/>
    </row>
    <row r="20" spans="1:7" ht="16.5" customHeight="1" thickBot="1" x14ac:dyDescent="0.3">
      <c r="A20" s="161" t="s">
        <v>30</v>
      </c>
      <c r="B20" s="150"/>
      <c r="C20" s="162"/>
      <c r="D20" s="162"/>
      <c r="E20" s="163"/>
      <c r="F20" s="6">
        <f>SUM(F11:F19)</f>
        <v>3092441</v>
      </c>
      <c r="G20" s="9">
        <f>SUM(G11:G19)</f>
        <v>0</v>
      </c>
    </row>
    <row r="21" spans="1:7" ht="18" x14ac:dyDescent="0.25">
      <c r="A21" s="164" t="s">
        <v>52</v>
      </c>
      <c r="B21" s="165"/>
      <c r="C21" s="165"/>
      <c r="D21" s="165"/>
      <c r="E21" s="165"/>
      <c r="F21" s="165"/>
      <c r="G21" s="166"/>
    </row>
    <row r="22" spans="1:7" ht="31.5" x14ac:dyDescent="0.25">
      <c r="A22" s="13">
        <v>12</v>
      </c>
      <c r="B22" s="11" t="s">
        <v>107</v>
      </c>
      <c r="C22" s="31" t="s">
        <v>34</v>
      </c>
      <c r="D22" s="46">
        <v>3500</v>
      </c>
      <c r="E22" s="134" t="s">
        <v>125</v>
      </c>
      <c r="F22" s="84">
        <f>D22*12</f>
        <v>42000</v>
      </c>
      <c r="G22" s="109"/>
    </row>
    <row r="23" spans="1:7" ht="16.5" thickBot="1" x14ac:dyDescent="0.3">
      <c r="A23" s="161" t="s">
        <v>32</v>
      </c>
      <c r="B23" s="162"/>
      <c r="C23" s="162"/>
      <c r="D23" s="162"/>
      <c r="E23" s="163"/>
      <c r="F23" s="85">
        <f>F22</f>
        <v>42000</v>
      </c>
      <c r="G23" s="8">
        <f>G22</f>
        <v>0</v>
      </c>
    </row>
    <row r="24" spans="1:7" s="1" customFormat="1" ht="15.75" x14ac:dyDescent="0.25">
      <c r="A24" s="164" t="s">
        <v>33</v>
      </c>
      <c r="B24" s="165"/>
      <c r="C24" s="165"/>
      <c r="D24" s="165"/>
      <c r="E24" s="165"/>
      <c r="F24" s="165"/>
      <c r="G24" s="166"/>
    </row>
    <row r="25" spans="1:7" s="1" customFormat="1" ht="31.5" x14ac:dyDescent="0.25">
      <c r="A25" s="58">
        <v>13</v>
      </c>
      <c r="B25" s="175" t="s">
        <v>102</v>
      </c>
      <c r="C25" s="31" t="s">
        <v>34</v>
      </c>
      <c r="D25" s="59">
        <v>50</v>
      </c>
      <c r="E25" s="87" t="s">
        <v>66</v>
      </c>
      <c r="F25" s="59">
        <f>D25*2</f>
        <v>100</v>
      </c>
      <c r="G25" s="107"/>
    </row>
    <row r="26" spans="1:7" s="1" customFormat="1" ht="31.5" x14ac:dyDescent="0.25">
      <c r="A26" s="29">
        <v>14</v>
      </c>
      <c r="B26" s="188"/>
      <c r="C26" s="60" t="s">
        <v>35</v>
      </c>
      <c r="D26" s="61">
        <v>200</v>
      </c>
      <c r="E26" s="133" t="s">
        <v>66</v>
      </c>
      <c r="F26" s="61">
        <f>D26*2</f>
        <v>400</v>
      </c>
      <c r="G26" s="108"/>
    </row>
    <row r="27" spans="1:7" s="1" customFormat="1" ht="15.75" customHeight="1" thickBot="1" x14ac:dyDescent="0.3">
      <c r="A27" s="149" t="s">
        <v>36</v>
      </c>
      <c r="B27" s="162"/>
      <c r="C27" s="162"/>
      <c r="D27" s="150"/>
      <c r="E27" s="151"/>
      <c r="F27" s="30">
        <f>F25+F26</f>
        <v>500</v>
      </c>
      <c r="G27" s="9">
        <f>G25+G26</f>
        <v>0</v>
      </c>
    </row>
    <row r="28" spans="1:7" ht="15.75" x14ac:dyDescent="0.25">
      <c r="A28" s="164" t="s">
        <v>126</v>
      </c>
      <c r="B28" s="165"/>
      <c r="C28" s="165"/>
      <c r="D28" s="165"/>
      <c r="E28" s="174"/>
      <c r="F28" s="165"/>
      <c r="G28" s="166"/>
    </row>
    <row r="29" spans="1:7" ht="31.5" x14ac:dyDescent="0.25">
      <c r="A29" s="93">
        <v>15</v>
      </c>
      <c r="B29" s="94" t="s">
        <v>101</v>
      </c>
      <c r="C29" s="56" t="s">
        <v>31</v>
      </c>
      <c r="D29" s="57">
        <v>5</v>
      </c>
      <c r="E29" s="95" t="s">
        <v>123</v>
      </c>
      <c r="F29" s="33">
        <v>5</v>
      </c>
      <c r="G29" s="104"/>
    </row>
    <row r="30" spans="1:7" s="1" customFormat="1" ht="16.5" customHeight="1" thickBot="1" x14ac:dyDescent="0.3">
      <c r="A30" s="161" t="s">
        <v>41</v>
      </c>
      <c r="B30" s="162"/>
      <c r="C30" s="162"/>
      <c r="D30" s="162"/>
      <c r="E30" s="163"/>
      <c r="F30" s="6">
        <v>5</v>
      </c>
      <c r="G30" s="9">
        <f>G29</f>
        <v>0</v>
      </c>
    </row>
    <row r="31" spans="1:7" ht="16.5" customHeight="1" x14ac:dyDescent="0.25">
      <c r="A31" s="173" t="s">
        <v>127</v>
      </c>
      <c r="B31" s="174"/>
      <c r="C31" s="165"/>
      <c r="D31" s="165"/>
      <c r="E31" s="165"/>
      <c r="F31" s="165"/>
      <c r="G31" s="166"/>
    </row>
    <row r="32" spans="1:7" ht="63" x14ac:dyDescent="0.25">
      <c r="A32" s="71">
        <v>16</v>
      </c>
      <c r="B32" s="146" t="s">
        <v>106</v>
      </c>
      <c r="C32" s="72" t="s">
        <v>34</v>
      </c>
      <c r="D32" s="32" t="s">
        <v>46</v>
      </c>
      <c r="E32" s="88" t="s">
        <v>77</v>
      </c>
      <c r="F32" s="32" t="s">
        <v>46</v>
      </c>
      <c r="G32" s="113"/>
    </row>
    <row r="33" spans="1:7" ht="63" x14ac:dyDescent="0.25">
      <c r="A33" s="73">
        <v>17</v>
      </c>
      <c r="B33" s="147"/>
      <c r="C33" s="74" t="s">
        <v>35</v>
      </c>
      <c r="D33" s="36" t="s">
        <v>47</v>
      </c>
      <c r="E33" s="88" t="s">
        <v>80</v>
      </c>
      <c r="F33" s="36" t="s">
        <v>47</v>
      </c>
      <c r="G33" s="114"/>
    </row>
    <row r="34" spans="1:7" ht="63" x14ac:dyDescent="0.25">
      <c r="A34" s="75">
        <v>18</v>
      </c>
      <c r="B34" s="148"/>
      <c r="C34" s="56" t="s">
        <v>39</v>
      </c>
      <c r="D34" s="32" t="s">
        <v>48</v>
      </c>
      <c r="E34" s="88" t="s">
        <v>80</v>
      </c>
      <c r="F34" s="32" t="s">
        <v>48</v>
      </c>
      <c r="G34" s="115"/>
    </row>
    <row r="35" spans="1:7" ht="16.5" customHeight="1" thickBot="1" x14ac:dyDescent="0.3">
      <c r="A35" s="149" t="s">
        <v>42</v>
      </c>
      <c r="B35" s="150"/>
      <c r="C35" s="150"/>
      <c r="D35" s="150"/>
      <c r="E35" s="150"/>
      <c r="F35" s="167"/>
      <c r="G35" s="76">
        <f>SUM(G32:G34)</f>
        <v>0</v>
      </c>
    </row>
    <row r="36" spans="1:7" s="1" customFormat="1" ht="15.75" x14ac:dyDescent="0.25">
      <c r="A36" s="164" t="s">
        <v>128</v>
      </c>
      <c r="B36" s="165"/>
      <c r="C36" s="165"/>
      <c r="D36" s="165"/>
      <c r="E36" s="174"/>
      <c r="F36" s="165"/>
      <c r="G36" s="166"/>
    </row>
    <row r="37" spans="1:7" ht="47.25" x14ac:dyDescent="0.25">
      <c r="A37" s="4">
        <v>19</v>
      </c>
      <c r="B37" s="185" t="s">
        <v>103</v>
      </c>
      <c r="C37" s="31" t="s">
        <v>37</v>
      </c>
      <c r="D37" s="57">
        <v>850</v>
      </c>
      <c r="E37" s="96" t="s">
        <v>113</v>
      </c>
      <c r="F37" s="33">
        <f>D37*4</f>
        <v>3400</v>
      </c>
      <c r="G37" s="109"/>
    </row>
    <row r="38" spans="1:7" ht="47.25" x14ac:dyDescent="0.25">
      <c r="A38" s="4">
        <v>20</v>
      </c>
      <c r="B38" s="186"/>
      <c r="C38" s="62" t="s">
        <v>38</v>
      </c>
      <c r="D38" s="63">
        <v>750</v>
      </c>
      <c r="E38" s="96" t="s">
        <v>113</v>
      </c>
      <c r="F38" s="33">
        <f>D38*4</f>
        <v>3000</v>
      </c>
      <c r="G38" s="109"/>
    </row>
    <row r="39" spans="1:7" ht="47.25" x14ac:dyDescent="0.25">
      <c r="A39" s="4">
        <v>21</v>
      </c>
      <c r="B39" s="186"/>
      <c r="C39" s="56" t="s">
        <v>39</v>
      </c>
      <c r="D39" s="63">
        <v>1500</v>
      </c>
      <c r="E39" s="96" t="s">
        <v>113</v>
      </c>
      <c r="F39" s="33">
        <f>D39*4</f>
        <v>6000</v>
      </c>
      <c r="G39" s="109"/>
    </row>
    <row r="40" spans="1:7" ht="47.25" x14ac:dyDescent="0.25">
      <c r="A40" s="4">
        <v>22</v>
      </c>
      <c r="B40" s="187"/>
      <c r="C40" s="64" t="s">
        <v>40</v>
      </c>
      <c r="D40" s="65">
        <v>300</v>
      </c>
      <c r="E40" s="96" t="s">
        <v>113</v>
      </c>
      <c r="F40" s="33">
        <f>D40*4</f>
        <v>1200</v>
      </c>
      <c r="G40" s="109"/>
    </row>
    <row r="41" spans="1:7" ht="16.5" customHeight="1" thickBot="1" x14ac:dyDescent="0.3">
      <c r="A41" s="161" t="s">
        <v>129</v>
      </c>
      <c r="B41" s="162"/>
      <c r="C41" s="162"/>
      <c r="D41" s="162"/>
      <c r="E41" s="151"/>
      <c r="F41" s="6">
        <f>SUM(F37:F40)</f>
        <v>13600</v>
      </c>
      <c r="G41" s="9">
        <f>G37+G38+G39+G40</f>
        <v>0</v>
      </c>
    </row>
    <row r="42" spans="1:7" ht="16.5" thickBot="1" x14ac:dyDescent="0.3">
      <c r="A42" s="155" t="s">
        <v>130</v>
      </c>
      <c r="B42" s="156"/>
      <c r="C42" s="156"/>
      <c r="D42" s="156"/>
      <c r="E42" s="156"/>
      <c r="F42" s="156"/>
      <c r="G42" s="157"/>
    </row>
    <row r="43" spans="1:7" ht="47.25" x14ac:dyDescent="0.25">
      <c r="A43" s="69">
        <v>23</v>
      </c>
      <c r="B43" s="90" t="s">
        <v>105</v>
      </c>
      <c r="C43" s="39" t="s">
        <v>44</v>
      </c>
      <c r="D43" s="70">
        <v>4600</v>
      </c>
      <c r="E43" s="96" t="s">
        <v>117</v>
      </c>
      <c r="F43" s="34">
        <f>D43*4</f>
        <v>18400</v>
      </c>
      <c r="G43" s="111"/>
    </row>
    <row r="44" spans="1:7" ht="16.5" customHeight="1" thickBot="1" x14ac:dyDescent="0.3">
      <c r="A44" s="149" t="s">
        <v>131</v>
      </c>
      <c r="B44" s="150"/>
      <c r="C44" s="150"/>
      <c r="D44" s="150"/>
      <c r="E44" s="151"/>
      <c r="F44" s="6">
        <f>F43</f>
        <v>18400</v>
      </c>
      <c r="G44" s="7">
        <f>G43</f>
        <v>0</v>
      </c>
    </row>
    <row r="45" spans="1:7" s="1" customFormat="1" ht="16.5" thickBot="1" x14ac:dyDescent="0.3">
      <c r="A45" s="158" t="s">
        <v>132</v>
      </c>
      <c r="B45" s="159"/>
      <c r="C45" s="159"/>
      <c r="D45" s="159"/>
      <c r="E45" s="159"/>
      <c r="F45" s="159"/>
      <c r="G45" s="160"/>
    </row>
    <row r="46" spans="1:7" s="1" customFormat="1" ht="31.5" x14ac:dyDescent="0.25">
      <c r="A46" s="5">
        <v>24</v>
      </c>
      <c r="B46" s="90" t="s">
        <v>105</v>
      </c>
      <c r="C46" s="56" t="s">
        <v>31</v>
      </c>
      <c r="D46" s="70">
        <v>2000</v>
      </c>
      <c r="E46" s="88" t="s">
        <v>68</v>
      </c>
      <c r="F46" s="70">
        <f>D46</f>
        <v>2000</v>
      </c>
      <c r="G46" s="112"/>
    </row>
    <row r="47" spans="1:7" s="1" customFormat="1" ht="16.5" customHeight="1" thickBot="1" x14ac:dyDescent="0.3">
      <c r="A47" s="161" t="s">
        <v>45</v>
      </c>
      <c r="B47" s="162"/>
      <c r="C47" s="162"/>
      <c r="D47" s="162"/>
      <c r="E47" s="163"/>
      <c r="F47" s="6">
        <f>F46</f>
        <v>2000</v>
      </c>
      <c r="G47" s="7">
        <f>G46</f>
        <v>0</v>
      </c>
    </row>
    <row r="48" spans="1:7" s="1" customFormat="1" ht="16.5" customHeight="1" x14ac:dyDescent="0.25">
      <c r="A48" s="164" t="s">
        <v>133</v>
      </c>
      <c r="B48" s="165"/>
      <c r="C48" s="165"/>
      <c r="D48" s="165"/>
      <c r="E48" s="165"/>
      <c r="F48" s="165"/>
      <c r="G48" s="166"/>
    </row>
    <row r="49" spans="1:7" ht="31.5" x14ac:dyDescent="0.25">
      <c r="A49" s="4">
        <v>25</v>
      </c>
      <c r="B49" s="89" t="s">
        <v>104</v>
      </c>
      <c r="C49" s="67" t="s">
        <v>43</v>
      </c>
      <c r="D49" s="38">
        <v>4</v>
      </c>
      <c r="E49" s="88" t="s">
        <v>67</v>
      </c>
      <c r="F49" s="68">
        <f>D49</f>
        <v>4</v>
      </c>
      <c r="G49" s="110"/>
    </row>
    <row r="50" spans="1:7" ht="16.5" customHeight="1" thickBot="1" x14ac:dyDescent="0.3">
      <c r="A50" s="149" t="s">
        <v>49</v>
      </c>
      <c r="B50" s="150"/>
      <c r="C50" s="150"/>
      <c r="D50" s="150"/>
      <c r="E50" s="151"/>
      <c r="F50" s="6">
        <f>F49</f>
        <v>4</v>
      </c>
      <c r="G50" s="9">
        <f>G49</f>
        <v>0</v>
      </c>
    </row>
    <row r="51" spans="1:7" ht="16.5" thickBot="1" x14ac:dyDescent="0.3">
      <c r="A51" s="152" t="s">
        <v>87</v>
      </c>
      <c r="B51" s="168"/>
      <c r="C51" s="168"/>
      <c r="D51" s="168"/>
      <c r="E51" s="168"/>
      <c r="F51" s="169"/>
      <c r="G51" s="12">
        <f>G23+G47+G44+G50+G41+G27+G30+G20+G9+G35</f>
        <v>0</v>
      </c>
    </row>
    <row r="52" spans="1:7" ht="21.75" customHeight="1" thickBot="1" x14ac:dyDescent="0.3">
      <c r="A52" s="170" t="s">
        <v>120</v>
      </c>
      <c r="B52" s="171"/>
      <c r="C52" s="171"/>
      <c r="D52" s="171"/>
      <c r="E52" s="171"/>
      <c r="F52" s="171"/>
      <c r="G52" s="172"/>
    </row>
    <row r="53" spans="1:7" ht="16.5" thickBot="1" x14ac:dyDescent="0.3">
      <c r="A53" s="189" t="s">
        <v>112</v>
      </c>
      <c r="B53" s="190"/>
      <c r="C53" s="190"/>
      <c r="D53" s="190"/>
      <c r="E53" s="190"/>
      <c r="F53" s="190"/>
      <c r="G53" s="191"/>
    </row>
    <row r="54" spans="1:7" ht="15.75" x14ac:dyDescent="0.25">
      <c r="A54" s="164" t="s">
        <v>74</v>
      </c>
      <c r="B54" s="165"/>
      <c r="C54" s="165"/>
      <c r="D54" s="165"/>
      <c r="E54" s="165"/>
      <c r="F54" s="165"/>
      <c r="G54" s="166"/>
    </row>
    <row r="55" spans="1:7" ht="47.25" x14ac:dyDescent="0.25">
      <c r="A55" s="2">
        <v>1</v>
      </c>
      <c r="B55" s="77" t="s">
        <v>99</v>
      </c>
      <c r="C55" s="35" t="s">
        <v>19</v>
      </c>
      <c r="D55" s="37">
        <v>14408</v>
      </c>
      <c r="E55" s="98" t="s">
        <v>113</v>
      </c>
      <c r="F55" s="33">
        <f>D55*4</f>
        <v>57632</v>
      </c>
      <c r="G55" s="104"/>
    </row>
    <row r="56" spans="1:7" ht="16.5" thickBot="1" x14ac:dyDescent="0.3">
      <c r="A56" s="149" t="s">
        <v>50</v>
      </c>
      <c r="B56" s="150"/>
      <c r="C56" s="150"/>
      <c r="D56" s="150"/>
      <c r="E56" s="151"/>
      <c r="F56" s="6">
        <f>F55</f>
        <v>57632</v>
      </c>
      <c r="G56" s="9">
        <f>G55</f>
        <v>0</v>
      </c>
    </row>
    <row r="57" spans="1:7" ht="15.75" x14ac:dyDescent="0.25">
      <c r="A57" s="164" t="s">
        <v>22</v>
      </c>
      <c r="B57" s="165"/>
      <c r="C57" s="165"/>
      <c r="D57" s="165"/>
      <c r="E57" s="165"/>
      <c r="F57" s="165"/>
      <c r="G57" s="166"/>
    </row>
    <row r="58" spans="1:7" ht="47.25" x14ac:dyDescent="0.25">
      <c r="A58" s="4">
        <v>2</v>
      </c>
      <c r="B58" s="78" t="s">
        <v>100</v>
      </c>
      <c r="C58" s="56" t="s">
        <v>23</v>
      </c>
      <c r="D58" s="46">
        <v>23405</v>
      </c>
      <c r="E58" s="98" t="s">
        <v>113</v>
      </c>
      <c r="F58" s="33">
        <f>D58*4</f>
        <v>93620</v>
      </c>
      <c r="G58" s="105"/>
    </row>
    <row r="59" spans="1:7" ht="16.5" thickBot="1" x14ac:dyDescent="0.3">
      <c r="A59" s="161" t="s">
        <v>51</v>
      </c>
      <c r="B59" s="162"/>
      <c r="C59" s="162"/>
      <c r="D59" s="162"/>
      <c r="E59" s="163"/>
      <c r="F59" s="6">
        <f>F58</f>
        <v>93620</v>
      </c>
      <c r="G59" s="9">
        <f>G58</f>
        <v>0</v>
      </c>
    </row>
    <row r="60" spans="1:7" ht="18" x14ac:dyDescent="0.25">
      <c r="A60" s="173" t="s">
        <v>52</v>
      </c>
      <c r="B60" s="165"/>
      <c r="C60" s="165"/>
      <c r="D60" s="165"/>
      <c r="E60" s="174"/>
      <c r="F60" s="165"/>
      <c r="G60" s="166"/>
    </row>
    <row r="61" spans="1:7" ht="15.75" x14ac:dyDescent="0.25">
      <c r="A61" s="131">
        <v>3</v>
      </c>
      <c r="B61" s="217" t="s">
        <v>107</v>
      </c>
      <c r="C61" s="31" t="s">
        <v>34</v>
      </c>
      <c r="D61" s="37">
        <v>1000</v>
      </c>
      <c r="E61" s="136" t="s">
        <v>125</v>
      </c>
      <c r="F61" s="33">
        <f>D61*12</f>
        <v>12000</v>
      </c>
      <c r="G61" s="104"/>
    </row>
    <row r="62" spans="1:7" ht="15.75" x14ac:dyDescent="0.25">
      <c r="A62" s="131">
        <v>4</v>
      </c>
      <c r="B62" s="218"/>
      <c r="C62" s="31" t="s">
        <v>53</v>
      </c>
      <c r="D62" s="37">
        <v>8000</v>
      </c>
      <c r="E62" s="137"/>
      <c r="F62" s="33">
        <f>D62*12</f>
        <v>96000</v>
      </c>
      <c r="G62" s="104"/>
    </row>
    <row r="63" spans="1:7" ht="15.75" x14ac:dyDescent="0.25">
      <c r="A63" s="131">
        <v>5</v>
      </c>
      <c r="B63" s="218"/>
      <c r="C63" s="31" t="s">
        <v>54</v>
      </c>
      <c r="D63" s="37">
        <v>5000</v>
      </c>
      <c r="E63" s="137"/>
      <c r="F63" s="33">
        <f>D63*12</f>
        <v>60000</v>
      </c>
      <c r="G63" s="104"/>
    </row>
    <row r="64" spans="1:7" ht="15.75" x14ac:dyDescent="0.25">
      <c r="A64" s="131">
        <v>6</v>
      </c>
      <c r="B64" s="219"/>
      <c r="C64" s="31" t="s">
        <v>39</v>
      </c>
      <c r="D64" s="37">
        <v>10000</v>
      </c>
      <c r="E64" s="138"/>
      <c r="F64" s="33">
        <f>D64*12</f>
        <v>120000</v>
      </c>
      <c r="G64" s="104"/>
    </row>
    <row r="65" spans="1:7" ht="16.5" thickBot="1" x14ac:dyDescent="0.3">
      <c r="A65" s="149" t="s">
        <v>32</v>
      </c>
      <c r="B65" s="162"/>
      <c r="C65" s="162"/>
      <c r="D65" s="162"/>
      <c r="E65" s="163"/>
      <c r="F65" s="6">
        <f>SUM(F61:F64)</f>
        <v>288000</v>
      </c>
      <c r="G65" s="9">
        <f>G61+G62+G63+G64</f>
        <v>0</v>
      </c>
    </row>
    <row r="66" spans="1:7" ht="15.75" x14ac:dyDescent="0.25">
      <c r="A66" s="173" t="s">
        <v>75</v>
      </c>
      <c r="B66" s="165"/>
      <c r="C66" s="165"/>
      <c r="D66" s="165"/>
      <c r="E66" s="165"/>
      <c r="F66" s="165"/>
      <c r="G66" s="166"/>
    </row>
    <row r="67" spans="1:7" ht="31.5" customHeight="1" x14ac:dyDescent="0.25">
      <c r="A67" s="29">
        <v>7</v>
      </c>
      <c r="B67" s="175" t="s">
        <v>102</v>
      </c>
      <c r="C67" s="31" t="s">
        <v>34</v>
      </c>
      <c r="D67" s="59">
        <v>200</v>
      </c>
      <c r="E67" s="142" t="s">
        <v>66</v>
      </c>
      <c r="F67" s="59">
        <f>D67*2</f>
        <v>400</v>
      </c>
      <c r="G67" s="107"/>
    </row>
    <row r="68" spans="1:7" ht="31.5" customHeight="1" x14ac:dyDescent="0.25">
      <c r="A68" s="29">
        <v>8</v>
      </c>
      <c r="B68" s="176"/>
      <c r="C68" s="31" t="s">
        <v>53</v>
      </c>
      <c r="D68" s="61">
        <v>100</v>
      </c>
      <c r="E68" s="143"/>
      <c r="F68" s="61">
        <f>D68*2</f>
        <v>200</v>
      </c>
      <c r="G68" s="108"/>
    </row>
    <row r="69" spans="1:7" ht="16.5" thickBot="1" x14ac:dyDescent="0.3">
      <c r="A69" s="149" t="s">
        <v>55</v>
      </c>
      <c r="B69" s="150"/>
      <c r="C69" s="150"/>
      <c r="D69" s="150"/>
      <c r="E69" s="151"/>
      <c r="F69" s="30">
        <f>F67+F68</f>
        <v>600</v>
      </c>
      <c r="G69" s="9">
        <f>G67+G68</f>
        <v>0</v>
      </c>
    </row>
    <row r="70" spans="1:7" ht="15.75" x14ac:dyDescent="0.25">
      <c r="A70" s="173" t="s">
        <v>134</v>
      </c>
      <c r="B70" s="174"/>
      <c r="C70" s="174"/>
      <c r="D70" s="174"/>
      <c r="E70" s="174"/>
      <c r="F70" s="174"/>
      <c r="G70" s="166"/>
    </row>
    <row r="71" spans="1:7" ht="63" x14ac:dyDescent="0.25">
      <c r="A71" s="132">
        <v>9</v>
      </c>
      <c r="B71" s="146" t="s">
        <v>106</v>
      </c>
      <c r="C71" s="79" t="s">
        <v>34</v>
      </c>
      <c r="D71" s="32" t="s">
        <v>62</v>
      </c>
      <c r="E71" s="98" t="s">
        <v>77</v>
      </c>
      <c r="F71" s="32" t="s">
        <v>62</v>
      </c>
      <c r="G71" s="116"/>
    </row>
    <row r="72" spans="1:7" ht="63" x14ac:dyDescent="0.25">
      <c r="A72" s="132">
        <v>10</v>
      </c>
      <c r="B72" s="147"/>
      <c r="C72" s="66" t="s">
        <v>53</v>
      </c>
      <c r="D72" s="32" t="s">
        <v>63</v>
      </c>
      <c r="E72" s="98" t="s">
        <v>78</v>
      </c>
      <c r="F72" s="32" t="s">
        <v>63</v>
      </c>
      <c r="G72" s="117"/>
    </row>
    <row r="73" spans="1:7" ht="63" x14ac:dyDescent="0.25">
      <c r="A73" s="132">
        <v>11</v>
      </c>
      <c r="B73" s="147"/>
      <c r="C73" s="79" t="s">
        <v>56</v>
      </c>
      <c r="D73" s="38" t="s">
        <v>64</v>
      </c>
      <c r="E73" s="98" t="s">
        <v>79</v>
      </c>
      <c r="F73" s="38" t="s">
        <v>64</v>
      </c>
      <c r="G73" s="117"/>
    </row>
    <row r="74" spans="1:7" ht="63" x14ac:dyDescent="0.25">
      <c r="A74" s="132">
        <v>12</v>
      </c>
      <c r="B74" s="148"/>
      <c r="C74" s="66" t="s">
        <v>58</v>
      </c>
      <c r="D74" s="38" t="s">
        <v>65</v>
      </c>
      <c r="E74" s="98" t="s">
        <v>79</v>
      </c>
      <c r="F74" s="38" t="s">
        <v>65</v>
      </c>
      <c r="G74" s="117"/>
    </row>
    <row r="75" spans="1:7" ht="16.5" thickBot="1" x14ac:dyDescent="0.3">
      <c r="A75" s="149" t="s">
        <v>88</v>
      </c>
      <c r="B75" s="150"/>
      <c r="C75" s="150"/>
      <c r="D75" s="150"/>
      <c r="E75" s="151"/>
      <c r="F75" s="30"/>
      <c r="G75" s="8">
        <f>SUM(G71:G74)</f>
        <v>0</v>
      </c>
    </row>
    <row r="76" spans="1:7" ht="15.75" x14ac:dyDescent="0.25">
      <c r="A76" s="173" t="s">
        <v>135</v>
      </c>
      <c r="B76" s="174"/>
      <c r="C76" s="165"/>
      <c r="D76" s="165"/>
      <c r="E76" s="165"/>
      <c r="F76" s="165"/>
      <c r="G76" s="166"/>
    </row>
    <row r="77" spans="1:7" ht="31.5" customHeight="1" x14ac:dyDescent="0.25">
      <c r="A77" s="29">
        <v>13</v>
      </c>
      <c r="B77" s="154" t="s">
        <v>108</v>
      </c>
      <c r="C77" s="79" t="s">
        <v>34</v>
      </c>
      <c r="D77" s="80">
        <v>300</v>
      </c>
      <c r="E77" s="139" t="s">
        <v>81</v>
      </c>
      <c r="F77" s="68">
        <f>D77</f>
        <v>300</v>
      </c>
      <c r="G77" s="110"/>
    </row>
    <row r="78" spans="1:7" ht="31.5" customHeight="1" x14ac:dyDescent="0.25">
      <c r="A78" s="29">
        <v>14</v>
      </c>
      <c r="B78" s="154"/>
      <c r="C78" s="66" t="s">
        <v>53</v>
      </c>
      <c r="D78" s="38">
        <v>500</v>
      </c>
      <c r="E78" s="140"/>
      <c r="F78" s="68">
        <f>D78</f>
        <v>500</v>
      </c>
      <c r="G78" s="110"/>
    </row>
    <row r="79" spans="1:7" ht="31.5" customHeight="1" x14ac:dyDescent="0.25">
      <c r="A79" s="29">
        <v>15</v>
      </c>
      <c r="B79" s="154"/>
      <c r="C79" s="79" t="s">
        <v>54</v>
      </c>
      <c r="D79" s="38">
        <v>500</v>
      </c>
      <c r="E79" s="140"/>
      <c r="F79" s="68">
        <f>D79</f>
        <v>500</v>
      </c>
      <c r="G79" s="110"/>
    </row>
    <row r="80" spans="1:7" ht="31.5" customHeight="1" x14ac:dyDescent="0.25">
      <c r="A80" s="29">
        <v>16</v>
      </c>
      <c r="B80" s="154"/>
      <c r="C80" s="66" t="s">
        <v>58</v>
      </c>
      <c r="D80" s="38">
        <v>500</v>
      </c>
      <c r="E80" s="140"/>
      <c r="F80" s="68">
        <f>D80</f>
        <v>500</v>
      </c>
      <c r="G80" s="110"/>
    </row>
    <row r="81" spans="1:9" ht="31.5" customHeight="1" x14ac:dyDescent="0.25">
      <c r="A81" s="29">
        <v>17</v>
      </c>
      <c r="B81" s="154"/>
      <c r="C81" s="66" t="s">
        <v>57</v>
      </c>
      <c r="D81" s="81">
        <v>1500</v>
      </c>
      <c r="E81" s="141"/>
      <c r="F81" s="82">
        <f>D81</f>
        <v>1500</v>
      </c>
      <c r="G81" s="110"/>
    </row>
    <row r="82" spans="1:9" ht="16.5" thickBot="1" x14ac:dyDescent="0.3">
      <c r="A82" s="149" t="s">
        <v>136</v>
      </c>
      <c r="B82" s="150"/>
      <c r="C82" s="150"/>
      <c r="D82" s="150"/>
      <c r="E82" s="151"/>
      <c r="F82" s="6">
        <f>SUM(F77:F81)</f>
        <v>3300</v>
      </c>
      <c r="G82" s="9">
        <f>G77+G78+G79+G80+G81</f>
        <v>0</v>
      </c>
    </row>
    <row r="83" spans="1:9" ht="16.5" thickBot="1" x14ac:dyDescent="0.3">
      <c r="A83" s="158" t="s">
        <v>89</v>
      </c>
      <c r="B83" s="159"/>
      <c r="C83" s="159"/>
      <c r="D83" s="159"/>
      <c r="E83" s="159"/>
      <c r="F83" s="159"/>
      <c r="G83" s="160"/>
    </row>
    <row r="84" spans="1:9" ht="47.25" x14ac:dyDescent="0.25">
      <c r="A84" s="5">
        <v>18</v>
      </c>
      <c r="B84" s="91" t="s">
        <v>103</v>
      </c>
      <c r="C84" s="83" t="s">
        <v>61</v>
      </c>
      <c r="D84" s="70">
        <v>2700</v>
      </c>
      <c r="E84" s="98" t="s">
        <v>117</v>
      </c>
      <c r="F84" s="70">
        <f>D84*4</f>
        <v>10800</v>
      </c>
      <c r="G84" s="112"/>
    </row>
    <row r="85" spans="1:9" ht="16.5" thickBot="1" x14ac:dyDescent="0.3">
      <c r="A85" s="161" t="s">
        <v>59</v>
      </c>
      <c r="B85" s="162"/>
      <c r="C85" s="162"/>
      <c r="D85" s="162"/>
      <c r="E85" s="163"/>
      <c r="F85" s="6">
        <f>F84</f>
        <v>10800</v>
      </c>
      <c r="G85" s="7">
        <f>G84</f>
        <v>0</v>
      </c>
    </row>
    <row r="86" spans="1:9" ht="16.5" thickBot="1" x14ac:dyDescent="0.3">
      <c r="A86" s="155" t="s">
        <v>137</v>
      </c>
      <c r="B86" s="156"/>
      <c r="C86" s="156"/>
      <c r="D86" s="156"/>
      <c r="E86" s="156"/>
      <c r="F86" s="156"/>
      <c r="G86" s="157"/>
    </row>
    <row r="87" spans="1:9" ht="47.25" x14ac:dyDescent="0.25">
      <c r="A87" s="69">
        <v>19</v>
      </c>
      <c r="B87" s="90" t="s">
        <v>105</v>
      </c>
      <c r="C87" s="39" t="s">
        <v>60</v>
      </c>
      <c r="D87" s="70">
        <v>1000</v>
      </c>
      <c r="E87" s="98" t="s">
        <v>117</v>
      </c>
      <c r="F87" s="34">
        <f>D87*4</f>
        <v>4000</v>
      </c>
      <c r="G87" s="111"/>
    </row>
    <row r="88" spans="1:9" ht="16.5" thickBot="1" x14ac:dyDescent="0.3">
      <c r="A88" s="149" t="s">
        <v>138</v>
      </c>
      <c r="B88" s="150"/>
      <c r="C88" s="150"/>
      <c r="D88" s="150"/>
      <c r="E88" s="151"/>
      <c r="F88" s="6">
        <f>F87</f>
        <v>4000</v>
      </c>
      <c r="G88" s="7">
        <f>G87</f>
        <v>0</v>
      </c>
    </row>
    <row r="89" spans="1:9" ht="16.5" thickBot="1" x14ac:dyDescent="0.3">
      <c r="A89" s="152" t="s">
        <v>90</v>
      </c>
      <c r="B89" s="153"/>
      <c r="C89" s="153"/>
      <c r="D89" s="153"/>
      <c r="E89" s="153"/>
      <c r="F89" s="153"/>
      <c r="G89" s="12">
        <f>G85+G88+G82+G69+G65+G59+G56+G75</f>
        <v>0</v>
      </c>
    </row>
    <row r="90" spans="1:9" ht="31.5" customHeight="1" thickBot="1" x14ac:dyDescent="0.3">
      <c r="A90" s="200" t="s">
        <v>12</v>
      </c>
      <c r="B90" s="201"/>
      <c r="C90" s="201"/>
      <c r="D90" s="201"/>
      <c r="E90" s="201"/>
      <c r="F90" s="201"/>
      <c r="G90" s="202"/>
    </row>
    <row r="91" spans="1:9" ht="16.5" thickBot="1" x14ac:dyDescent="0.3">
      <c r="A91" s="203" t="s">
        <v>70</v>
      </c>
      <c r="B91" s="204"/>
      <c r="C91" s="204"/>
      <c r="D91" s="204"/>
      <c r="E91" s="204"/>
      <c r="F91" s="204"/>
      <c r="G91" s="205"/>
    </row>
    <row r="92" spans="1:9" ht="15.75" x14ac:dyDescent="0.25">
      <c r="A92" s="131">
        <v>1</v>
      </c>
      <c r="B92" s="144" t="s">
        <v>109</v>
      </c>
      <c r="C92" s="40" t="s">
        <v>3</v>
      </c>
      <c r="D92" s="41">
        <v>20000</v>
      </c>
      <c r="E92" s="99" t="s">
        <v>98</v>
      </c>
      <c r="F92" s="42">
        <v>20000</v>
      </c>
      <c r="G92" s="118"/>
      <c r="H92" s="1"/>
      <c r="I92" s="1"/>
    </row>
    <row r="93" spans="1:9" ht="15.75" x14ac:dyDescent="0.25">
      <c r="A93" s="131">
        <v>2</v>
      </c>
      <c r="B93" s="145"/>
      <c r="C93" s="25" t="s">
        <v>14</v>
      </c>
      <c r="D93" s="26">
        <v>3000</v>
      </c>
      <c r="E93" s="100" t="s">
        <v>15</v>
      </c>
      <c r="F93" s="27">
        <v>6000</v>
      </c>
      <c r="G93" s="119"/>
      <c r="H93" s="1"/>
      <c r="I93" s="1"/>
    </row>
    <row r="94" spans="1:9" ht="16.5" thickBot="1" x14ac:dyDescent="0.3">
      <c r="A94" s="214" t="s">
        <v>92</v>
      </c>
      <c r="B94" s="215"/>
      <c r="C94" s="215"/>
      <c r="D94" s="215"/>
      <c r="E94" s="216"/>
      <c r="F94" s="28">
        <f>SUM(F92:F93)</f>
        <v>26000</v>
      </c>
      <c r="G94" s="9">
        <f>G92+G93</f>
        <v>0</v>
      </c>
    </row>
    <row r="95" spans="1:9" ht="15.75" x14ac:dyDescent="0.25">
      <c r="A95" s="203" t="s">
        <v>22</v>
      </c>
      <c r="B95" s="206"/>
      <c r="C95" s="206"/>
      <c r="D95" s="206"/>
      <c r="E95" s="206"/>
      <c r="F95" s="206"/>
      <c r="G95" s="207"/>
    </row>
    <row r="96" spans="1:9" ht="31.5" x14ac:dyDescent="0.25">
      <c r="A96" s="2">
        <v>3</v>
      </c>
      <c r="B96" s="86" t="s">
        <v>100</v>
      </c>
      <c r="C96" s="22" t="s">
        <v>16</v>
      </c>
      <c r="D96" s="21">
        <v>76000</v>
      </c>
      <c r="E96" s="100" t="s">
        <v>17</v>
      </c>
      <c r="F96" s="18">
        <v>152000</v>
      </c>
      <c r="G96" s="120"/>
    </row>
    <row r="97" spans="1:7" ht="16.5" thickBot="1" x14ac:dyDescent="0.3">
      <c r="A97" s="149" t="s">
        <v>91</v>
      </c>
      <c r="B97" s="150"/>
      <c r="C97" s="150"/>
      <c r="D97" s="150"/>
      <c r="E97" s="151"/>
      <c r="F97" s="6">
        <f>SUM(F96)</f>
        <v>152000</v>
      </c>
      <c r="G97" s="9">
        <f>G96</f>
        <v>0</v>
      </c>
    </row>
    <row r="98" spans="1:7" ht="16.5" thickBot="1" x14ac:dyDescent="0.3">
      <c r="A98" s="221" t="s">
        <v>139</v>
      </c>
      <c r="B98" s="204"/>
      <c r="C98" s="204"/>
      <c r="D98" s="204"/>
      <c r="E98" s="204"/>
      <c r="F98" s="204"/>
      <c r="G98" s="205"/>
    </row>
    <row r="99" spans="1:7" ht="31.5" x14ac:dyDescent="0.25">
      <c r="A99" s="5">
        <v>4</v>
      </c>
      <c r="B99" s="20" t="s">
        <v>107</v>
      </c>
      <c r="C99" s="23" t="s">
        <v>76</v>
      </c>
      <c r="D99" s="16">
        <v>8000</v>
      </c>
      <c r="E99" s="102" t="s">
        <v>86</v>
      </c>
      <c r="F99" s="16">
        <v>24000</v>
      </c>
      <c r="G99" s="122"/>
    </row>
    <row r="100" spans="1:7" ht="16.5" thickBot="1" x14ac:dyDescent="0.3">
      <c r="A100" s="161" t="s">
        <v>140</v>
      </c>
      <c r="B100" s="162"/>
      <c r="C100" s="162"/>
      <c r="D100" s="162"/>
      <c r="E100" s="163"/>
      <c r="F100" s="6">
        <f>SUM(F99)</f>
        <v>24000</v>
      </c>
      <c r="G100" s="7">
        <f>G99</f>
        <v>0</v>
      </c>
    </row>
    <row r="101" spans="1:7" ht="15.75" x14ac:dyDescent="0.25">
      <c r="A101" s="164" t="s">
        <v>141</v>
      </c>
      <c r="B101" s="165"/>
      <c r="C101" s="165"/>
      <c r="D101" s="165"/>
      <c r="E101" s="165"/>
      <c r="F101" s="165"/>
      <c r="G101" s="166"/>
    </row>
    <row r="102" spans="1:7" ht="31.5" x14ac:dyDescent="0.25">
      <c r="A102" s="13">
        <v>5</v>
      </c>
      <c r="B102" s="11" t="s">
        <v>110</v>
      </c>
      <c r="C102" s="24" t="s">
        <v>11</v>
      </c>
      <c r="D102" s="15">
        <v>1</v>
      </c>
      <c r="E102" s="103" t="s">
        <v>4</v>
      </c>
      <c r="F102" s="15">
        <v>1</v>
      </c>
      <c r="G102" s="123"/>
    </row>
    <row r="103" spans="1:7" ht="16.5" thickBot="1" x14ac:dyDescent="0.3">
      <c r="A103" s="161" t="s">
        <v>142</v>
      </c>
      <c r="B103" s="162"/>
      <c r="C103" s="162"/>
      <c r="D103" s="162"/>
      <c r="E103" s="163"/>
      <c r="F103" s="6">
        <f>SUM(F102)</f>
        <v>1</v>
      </c>
      <c r="G103" s="8">
        <f>G102</f>
        <v>0</v>
      </c>
    </row>
    <row r="104" spans="1:7" ht="15.75" x14ac:dyDescent="0.25">
      <c r="A104" s="208" t="s">
        <v>143</v>
      </c>
      <c r="B104" s="209"/>
      <c r="C104" s="209"/>
      <c r="D104" s="209"/>
      <c r="E104" s="209"/>
      <c r="F104" s="209"/>
      <c r="G104" s="210"/>
    </row>
    <row r="105" spans="1:7" ht="31.5" x14ac:dyDescent="0.25">
      <c r="A105" s="4">
        <v>6</v>
      </c>
      <c r="B105" s="92" t="s">
        <v>69</v>
      </c>
      <c r="C105" s="22" t="s">
        <v>10</v>
      </c>
      <c r="D105" s="14">
        <v>100</v>
      </c>
      <c r="E105" s="101" t="s">
        <v>84</v>
      </c>
      <c r="F105" s="14">
        <v>100</v>
      </c>
      <c r="G105" s="121"/>
    </row>
    <row r="106" spans="1:7" ht="16.5" thickBot="1" x14ac:dyDescent="0.3">
      <c r="A106" s="161" t="s">
        <v>144</v>
      </c>
      <c r="B106" s="162"/>
      <c r="C106" s="162"/>
      <c r="D106" s="162"/>
      <c r="E106" s="163"/>
      <c r="F106" s="6">
        <f>SUM(F105)</f>
        <v>100</v>
      </c>
      <c r="G106" s="9">
        <f>G105</f>
        <v>0</v>
      </c>
    </row>
    <row r="107" spans="1:7" ht="16.5" thickBot="1" x14ac:dyDescent="0.3">
      <c r="A107" s="152" t="s">
        <v>93</v>
      </c>
      <c r="B107" s="168"/>
      <c r="C107" s="168"/>
      <c r="D107" s="168"/>
      <c r="E107" s="168"/>
      <c r="F107" s="169"/>
      <c r="G107" s="12">
        <f>G94+G97+G100+G103+G106</f>
        <v>0</v>
      </c>
    </row>
    <row r="108" spans="1:7" ht="32.25" customHeight="1" thickBot="1" x14ac:dyDescent="0.3">
      <c r="A108" s="170" t="s">
        <v>94</v>
      </c>
      <c r="B108" s="171"/>
      <c r="C108" s="171"/>
      <c r="D108" s="171"/>
      <c r="E108" s="171"/>
      <c r="F108" s="171"/>
      <c r="G108" s="172"/>
    </row>
    <row r="109" spans="1:7" ht="15.75" x14ac:dyDescent="0.25">
      <c r="A109" s="203" t="s">
        <v>71</v>
      </c>
      <c r="B109" s="206"/>
      <c r="C109" s="206"/>
      <c r="D109" s="206"/>
      <c r="E109" s="206"/>
      <c r="F109" s="206"/>
      <c r="G109" s="207"/>
    </row>
    <row r="110" spans="1:7" ht="31.5" x14ac:dyDescent="0.25">
      <c r="A110" s="43">
        <v>1</v>
      </c>
      <c r="B110" s="45" t="s">
        <v>107</v>
      </c>
      <c r="C110" s="44" t="s">
        <v>13</v>
      </c>
      <c r="D110" s="14">
        <v>100</v>
      </c>
      <c r="E110" s="101" t="s">
        <v>85</v>
      </c>
      <c r="F110" s="14">
        <v>100</v>
      </c>
      <c r="G110" s="124"/>
    </row>
    <row r="111" spans="1:7" ht="16.5" thickBot="1" x14ac:dyDescent="0.3">
      <c r="A111" s="149" t="s">
        <v>95</v>
      </c>
      <c r="B111" s="150"/>
      <c r="C111" s="150"/>
      <c r="D111" s="150"/>
      <c r="E111" s="151"/>
      <c r="F111" s="6">
        <f>SUM(F110)</f>
        <v>100</v>
      </c>
      <c r="G111" s="9">
        <f>G110</f>
        <v>0</v>
      </c>
    </row>
    <row r="112" spans="1:7" ht="15.75" x14ac:dyDescent="0.25">
      <c r="A112" s="208" t="s">
        <v>72</v>
      </c>
      <c r="B112" s="209"/>
      <c r="C112" s="209"/>
      <c r="D112" s="209"/>
      <c r="E112" s="209"/>
      <c r="F112" s="209"/>
      <c r="G112" s="210"/>
    </row>
    <row r="113" spans="1:7" ht="31.5" x14ac:dyDescent="0.25">
      <c r="A113" s="4">
        <v>2</v>
      </c>
      <c r="B113" s="19" t="s">
        <v>102</v>
      </c>
      <c r="C113" s="17" t="s">
        <v>18</v>
      </c>
      <c r="D113" s="15">
        <v>50</v>
      </c>
      <c r="E113" s="101" t="s">
        <v>81</v>
      </c>
      <c r="F113" s="18">
        <v>50</v>
      </c>
      <c r="G113" s="123"/>
    </row>
    <row r="114" spans="1:7" ht="16.5" thickBot="1" x14ac:dyDescent="0.3">
      <c r="A114" s="161" t="s">
        <v>96</v>
      </c>
      <c r="B114" s="162"/>
      <c r="C114" s="162"/>
      <c r="D114" s="162"/>
      <c r="E114" s="163"/>
      <c r="F114" s="6">
        <f>SUM(F113)</f>
        <v>50</v>
      </c>
      <c r="G114" s="9">
        <f>G113</f>
        <v>0</v>
      </c>
    </row>
    <row r="115" spans="1:7" ht="16.5" thickBot="1" x14ac:dyDescent="0.3">
      <c r="A115" s="152" t="s">
        <v>97</v>
      </c>
      <c r="B115" s="168"/>
      <c r="C115" s="168"/>
      <c r="D115" s="168"/>
      <c r="E115" s="168"/>
      <c r="F115" s="169"/>
      <c r="G115" s="12">
        <f>G111+G114</f>
        <v>0</v>
      </c>
    </row>
    <row r="116" spans="1:7" ht="15.75" thickBot="1" x14ac:dyDescent="0.3">
      <c r="A116" s="195"/>
      <c r="B116" s="195"/>
      <c r="C116" s="195"/>
      <c r="D116" s="195"/>
      <c r="E116" s="195"/>
      <c r="F116" s="195"/>
      <c r="G116" s="196"/>
    </row>
    <row r="117" spans="1:7" ht="21.75" thickBot="1" x14ac:dyDescent="0.3">
      <c r="A117" s="197" t="s">
        <v>9</v>
      </c>
      <c r="B117" s="198"/>
      <c r="C117" s="198"/>
      <c r="D117" s="198"/>
      <c r="E117" s="198"/>
      <c r="F117" s="199"/>
      <c r="G117" s="97">
        <f>G115+G107+G89+G51</f>
        <v>0</v>
      </c>
    </row>
    <row r="118" spans="1:7" ht="15.75" thickBot="1" x14ac:dyDescent="0.3">
      <c r="A118" s="222"/>
      <c r="B118" s="222"/>
      <c r="C118" s="222"/>
      <c r="D118" s="10"/>
      <c r="E118" s="1"/>
      <c r="F118" s="1"/>
      <c r="G118" s="1"/>
    </row>
    <row r="119" spans="1:7" ht="18.75" x14ac:dyDescent="0.3">
      <c r="A119" s="220"/>
      <c r="B119" s="220"/>
      <c r="C119" s="220"/>
      <c r="D119" s="223" t="s">
        <v>122</v>
      </c>
      <c r="E119" s="224"/>
      <c r="F119" s="225"/>
      <c r="G119" s="229"/>
    </row>
    <row r="120" spans="1:7" ht="15.75" thickBot="1" x14ac:dyDescent="0.3">
      <c r="D120" s="226"/>
      <c r="E120" s="227"/>
      <c r="F120" s="228"/>
      <c r="G120" s="230"/>
    </row>
  </sheetData>
  <sheetProtection algorithmName="SHA-512" hashValue="fpLnZD+mD8mQQym5tXMvg5bBW4mZ75GqLgrYeK6eOGX6rj3PiWx8Gnf+YqVAlrS1rdnjO+oGewAv+XQUGgmf+w==" saltValue="LzXo/i6z2MZqjQJh19LIzA==" spinCount="100000" sheet="1" selectLockedCells="1"/>
  <mergeCells count="81">
    <mergeCell ref="A119:C119"/>
    <mergeCell ref="A114:E114"/>
    <mergeCell ref="A97:E97"/>
    <mergeCell ref="A104:G104"/>
    <mergeCell ref="A106:E106"/>
    <mergeCell ref="A107:F107"/>
    <mergeCell ref="A98:G98"/>
    <mergeCell ref="A100:E100"/>
    <mergeCell ref="A101:G101"/>
    <mergeCell ref="A103:E103"/>
    <mergeCell ref="A118:C118"/>
    <mergeCell ref="D119:F120"/>
    <mergeCell ref="G119:G120"/>
    <mergeCell ref="A1:G1"/>
    <mergeCell ref="A116:G116"/>
    <mergeCell ref="A117:F117"/>
    <mergeCell ref="A4:G4"/>
    <mergeCell ref="A90:G90"/>
    <mergeCell ref="A91:G91"/>
    <mergeCell ref="A115:F115"/>
    <mergeCell ref="A109:G109"/>
    <mergeCell ref="A111:E111"/>
    <mergeCell ref="A112:G112"/>
    <mergeCell ref="A108:G108"/>
    <mergeCell ref="A5:G5"/>
    <mergeCell ref="A95:G95"/>
    <mergeCell ref="A94:E94"/>
    <mergeCell ref="A60:G60"/>
    <mergeCell ref="B61:B64"/>
    <mergeCell ref="A3:G3"/>
    <mergeCell ref="A47:E47"/>
    <mergeCell ref="B11:B19"/>
    <mergeCell ref="A45:G45"/>
    <mergeCell ref="A27:E27"/>
    <mergeCell ref="A36:G36"/>
    <mergeCell ref="B37:B40"/>
    <mergeCell ref="A41:E41"/>
    <mergeCell ref="A20:E20"/>
    <mergeCell ref="A28:G28"/>
    <mergeCell ref="A30:E30"/>
    <mergeCell ref="A24:G24"/>
    <mergeCell ref="B25:B26"/>
    <mergeCell ref="A42:G42"/>
    <mergeCell ref="A44:E44"/>
    <mergeCell ref="A31:G31"/>
    <mergeCell ref="B67:B68"/>
    <mergeCell ref="A69:E69"/>
    <mergeCell ref="A70:G70"/>
    <mergeCell ref="A6:G6"/>
    <mergeCell ref="B7:B8"/>
    <mergeCell ref="A9:E9"/>
    <mergeCell ref="A10:G10"/>
    <mergeCell ref="B32:B34"/>
    <mergeCell ref="A56:E56"/>
    <mergeCell ref="A57:G57"/>
    <mergeCell ref="A59:E59"/>
    <mergeCell ref="A53:G53"/>
    <mergeCell ref="A54:G54"/>
    <mergeCell ref="A21:G21"/>
    <mergeCell ref="A23:E23"/>
    <mergeCell ref="A35:F35"/>
    <mergeCell ref="A51:F51"/>
    <mergeCell ref="A52:G52"/>
    <mergeCell ref="A48:G48"/>
    <mergeCell ref="A50:E50"/>
    <mergeCell ref="E61:E64"/>
    <mergeCell ref="E77:E81"/>
    <mergeCell ref="E67:E68"/>
    <mergeCell ref="B92:B93"/>
    <mergeCell ref="B71:B74"/>
    <mergeCell ref="A75:E75"/>
    <mergeCell ref="A89:F89"/>
    <mergeCell ref="B77:B81"/>
    <mergeCell ref="A82:E82"/>
    <mergeCell ref="A86:G86"/>
    <mergeCell ref="A88:E88"/>
    <mergeCell ref="A83:G83"/>
    <mergeCell ref="A85:E85"/>
    <mergeCell ref="A76:G76"/>
    <mergeCell ref="A65:E65"/>
    <mergeCell ref="A66:G66"/>
  </mergeCells>
  <pageMargins left="0" right="0" top="0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BPF LOT 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GAVAZZI David TSEF 2E CLASSE DEF</dc:creator>
  <cp:lastModifiedBy>BOYER Emmanuel ADC</cp:lastModifiedBy>
  <cp:lastPrinted>2024-10-23T13:19:32Z</cp:lastPrinted>
  <dcterms:created xsi:type="dcterms:W3CDTF">2023-03-02T12:51:32Z</dcterms:created>
  <dcterms:modified xsi:type="dcterms:W3CDTF">2025-03-13T09:17:42Z</dcterms:modified>
</cp:coreProperties>
</file>