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autoCompressPictures="0"/>
  <mc:AlternateContent xmlns:mc="http://schemas.openxmlformats.org/markup-compatibility/2006">
    <mc:Choice Requires="x15">
      <x15ac:absPath xmlns:x15ac="http://schemas.microsoft.com/office/spreadsheetml/2010/11/ac" url="F:\- BAM - 10 - Consultations\2 - Procédures actives\2024\24_BAM_657_ 101G Clos-couvert\03 VALIDATION DCE\B. PIECES ECRITES\"/>
    </mc:Choice>
  </mc:AlternateContent>
  <xr:revisionPtr revIDLastSave="0" documentId="13_ncr:1_{707F1A5D-89E8-42F3-B94C-7EF83BEC5321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CAP" sheetId="19" r:id="rId1"/>
    <sheet name="DPGF LOT 01" sheetId="18" r:id="rId2"/>
  </sheets>
  <definedNames>
    <definedName name="_Hlk80868541" localSheetId="1">'DPGF LOT 01'!#REF!</definedName>
    <definedName name="_Toc120597772" localSheetId="1">'DPGF LOT 01'!#REF!</definedName>
    <definedName name="_Toc14838231" localSheetId="1">'DPGF LOT 01'!#REF!</definedName>
    <definedName name="_Toc14838232" localSheetId="1">'DPGF LOT 01'!#REF!</definedName>
    <definedName name="_Toc14838239" localSheetId="1">'DPGF LOT 01'!#REF!</definedName>
    <definedName name="_Toc15095732" localSheetId="1">'DPGF LOT 01'!#REF!</definedName>
    <definedName name="_Toc178673710" localSheetId="1">'DPGF LOT 01'!#REF!</definedName>
    <definedName name="_Toc178673720" localSheetId="1">'DPGF LOT 01'!#REF!</definedName>
    <definedName name="_Toc179349326" localSheetId="1">'DPGF LOT 01'!#REF!</definedName>
    <definedName name="_Toc179349387" localSheetId="1">'DPGF LOT 01'!#REF!</definedName>
    <definedName name="_Toc179868459" localSheetId="1">'DPGF LOT 01'!#REF!</definedName>
    <definedName name="_Toc179868465" localSheetId="1">'DPGF LOT 01'!#REF!</definedName>
    <definedName name="_Toc184520705" localSheetId="1">'DPGF LOT 01'!#REF!</definedName>
    <definedName name="_Toc185214265" localSheetId="1">'DPGF LOT 01'!#REF!</definedName>
    <definedName name="_Toc190746490" localSheetId="1">'DPGF LOT 01'!#REF!</definedName>
    <definedName name="_Toc190746491" localSheetId="1">'DPGF LOT 01'!#REF!</definedName>
    <definedName name="_Toc190746683" localSheetId="1">'DPGF LOT 01'!#REF!</definedName>
    <definedName name="_Toc190746684" localSheetId="1">'DPGF LOT 01'!#REF!</definedName>
    <definedName name="_Toc211227989" localSheetId="1">'DPGF LOT 01'!#REF!</definedName>
    <definedName name="_Toc211244146" localSheetId="1">'DPGF LOT 01'!#REF!</definedName>
    <definedName name="_Toc211390094" localSheetId="1">'DPGF LOT 01'!#REF!</definedName>
    <definedName name="_Toc211391218" localSheetId="1">'DPGF LOT 01'!#REF!</definedName>
    <definedName name="_Toc211405018" localSheetId="1">'DPGF LOT 01'!#REF!</definedName>
    <definedName name="_Toc211405022" localSheetId="1">'DPGF LOT 01'!#REF!</definedName>
    <definedName name="_Toc211405028" localSheetId="1">'DPGF LOT 01'!#REF!</definedName>
    <definedName name="_Toc21938273" localSheetId="1">'DPGF LOT 01'!#REF!</definedName>
    <definedName name="_Toc22010853" localSheetId="1">'DPGF LOT 01'!#REF!</definedName>
    <definedName name="_Toc230406113" localSheetId="1">'DPGF LOT 01'!#REF!</definedName>
    <definedName name="_Toc233018421" localSheetId="1">'DPGF LOT 01'!#REF!</definedName>
    <definedName name="_Toc233018424" localSheetId="1">'DPGF LOT 01'!#REF!</definedName>
    <definedName name="_Toc233018425" localSheetId="1">'DPGF LOT 01'!#REF!</definedName>
    <definedName name="_Toc233090815" localSheetId="1">'DPGF LOT 01'!#REF!</definedName>
    <definedName name="_Toc233090818" localSheetId="1">'DPGF LOT 01'!#REF!</definedName>
    <definedName name="_Toc233090819" localSheetId="1">'DPGF LOT 01'!#REF!</definedName>
    <definedName name="_Toc233725663" localSheetId="1">'DPGF LOT 01'!#REF!</definedName>
    <definedName name="_Toc233774814" localSheetId="1">'DPGF LOT 01'!#REF!</definedName>
    <definedName name="_Toc257790673" localSheetId="1">'DPGF LOT 01'!#REF!</definedName>
    <definedName name="_Toc257790674" localSheetId="1">'DPGF LOT 01'!#REF!</definedName>
    <definedName name="_Toc257802721" localSheetId="1">'DPGF LOT 01'!#REF!</definedName>
    <definedName name="_Toc257802722" localSheetId="1">'DPGF LOT 01'!#REF!</definedName>
    <definedName name="_Toc290370680" localSheetId="1">'DPGF LOT 01'!#REF!</definedName>
    <definedName name="_Toc290370681" localSheetId="1">'DPGF LOT 01'!#REF!</definedName>
    <definedName name="_Toc290388168" localSheetId="1">'DPGF LOT 01'!#REF!</definedName>
    <definedName name="_Toc290388172" localSheetId="1">'DPGF LOT 01'!#REF!</definedName>
    <definedName name="_Toc290476214" localSheetId="1">'DPGF LOT 01'!#REF!</definedName>
    <definedName name="_Toc290476217" localSheetId="1">'DPGF LOT 01'!#REF!</definedName>
    <definedName name="_Toc290476218" localSheetId="1">'DPGF LOT 01'!#REF!</definedName>
    <definedName name="_Toc290476220" localSheetId="1">'DPGF LOT 01'!#REF!</definedName>
    <definedName name="_Toc290477685" localSheetId="1">'DPGF LOT 01'!#REF!</definedName>
    <definedName name="_Toc290477686" localSheetId="1">'DPGF LOT 01'!#REF!</definedName>
    <definedName name="_Toc290477687" localSheetId="1">'DPGF LOT 01'!#REF!</definedName>
    <definedName name="_Toc290477688" localSheetId="1">'DPGF LOT 01'!#REF!</definedName>
    <definedName name="_Toc290477689" localSheetId="1">'DPGF LOT 01'!#REF!</definedName>
    <definedName name="_Toc290536727" localSheetId="1">'DPGF LOT 01'!#REF!</definedName>
    <definedName name="_Toc290536729" localSheetId="1">'DPGF LOT 01'!#REF!</definedName>
    <definedName name="_Toc290536731" localSheetId="1">'DPGF LOT 01'!#REF!</definedName>
    <definedName name="_Toc290536733" localSheetId="1">'DPGF LOT 01'!#REF!</definedName>
    <definedName name="_Toc30563030" localSheetId="1">'DPGF LOT 01'!#REF!</definedName>
    <definedName name="_Toc35666114" localSheetId="1">'DPGF LOT 01'!#REF!</definedName>
    <definedName name="_Toc35666460" localSheetId="1">'DPGF LOT 01'!#REF!</definedName>
    <definedName name="_Toc420836994" localSheetId="1">'DPGF LOT 01'!#REF!</definedName>
    <definedName name="_Toc465840700" localSheetId="1">'DPGF LOT 01'!#REF!</definedName>
    <definedName name="_Toc466438125" localSheetId="1">'DPGF LOT 01'!#REF!</definedName>
    <definedName name="_Toc520263064" localSheetId="1">'DPGF LOT 01'!#REF!</definedName>
    <definedName name="_Toc520521314" localSheetId="1">'DPGF LOT 01'!#REF!</definedName>
    <definedName name="_Toc520540252" localSheetId="1">'DPGF LOT 01'!#REF!</definedName>
    <definedName name="_Toc520540253" localSheetId="1">'DPGF LOT 01'!#REF!</definedName>
    <definedName name="_Toc63070828" localSheetId="1">'DPGF LOT 01'!#REF!</definedName>
    <definedName name="_Toc68074338" localSheetId="1">'DPGF LOT 01'!#REF!</definedName>
    <definedName name="_Toc77129291" localSheetId="1">'DPGF LOT 01'!#REF!</definedName>
    <definedName name="_Toc83094142" localSheetId="1">'DPGF LOT 01'!#REF!</definedName>
    <definedName name="_Toc83800717" localSheetId="1">'DPGF LOT 01'!#REF!</definedName>
    <definedName name="_Toc92722518" localSheetId="1">'DPGF LOT 01'!#REF!</definedName>
    <definedName name="_Toc95885879" localSheetId="1">'DPGF LOT 01'!#REF!</definedName>
    <definedName name="_Toc95893996" localSheetId="1">'DPGF LOT 01'!#REF!</definedName>
    <definedName name="ES">#REF!</definedName>
    <definedName name="euro">#REF!</definedName>
    <definedName name="HSP">#REF!</definedName>
    <definedName name="_xlnm.Print_Titles" localSheetId="1">'DPGF LOT 01'!$1:$4</definedName>
    <definedName name="LCL">#REF!</definedName>
    <definedName name="NB">#REF!</definedName>
    <definedName name="NS">#REF!</definedName>
    <definedName name="NV">#REF!</definedName>
    <definedName name="OLE_LINK1" localSheetId="1">'DPGF LOT 01'!#REF!</definedName>
    <definedName name="rev">#REF!</definedName>
    <definedName name="s">#REF!</definedName>
    <definedName name="SB">#REF!</definedName>
    <definedName name="SC">#REF!</definedName>
    <definedName name="SDO">#REF!</definedName>
    <definedName name="SHOB">#REF!</definedName>
    <definedName name="SHON">#REF!</definedName>
    <definedName name="SM">#REF!</definedName>
    <definedName name="ss">#REF!</definedName>
    <definedName name="sss">#REF!</definedName>
    <definedName name="SU">#REF!</definedName>
    <definedName name="_xlnm.Print_Area" localSheetId="1">'DPGF LOT 01'!$A$1:$H$241</definedName>
    <definedName name="_xlnm.Print_Area" localSheetId="0">RECAP!$A$1:$B$21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10" i="19" l="1"/>
  <c r="A8" i="19"/>
  <c r="A3" i="19"/>
  <c r="H233" i="18"/>
  <c r="H232" i="18"/>
  <c r="H231" i="18"/>
  <c r="H230" i="18"/>
  <c r="A230" i="18"/>
  <c r="A237" i="18"/>
  <c r="A236" i="18"/>
  <c r="A235" i="18"/>
  <c r="H228" i="18"/>
  <c r="H227" i="18"/>
  <c r="E227" i="18"/>
  <c r="H226" i="18"/>
  <c r="H225" i="18"/>
  <c r="A225" i="18"/>
  <c r="H224" i="18"/>
  <c r="A224" i="18"/>
  <c r="H223" i="18"/>
  <c r="A223" i="18"/>
  <c r="H222" i="18"/>
  <c r="H221" i="18"/>
  <c r="A221" i="18"/>
  <c r="H220" i="18"/>
  <c r="H219" i="18"/>
  <c r="A219" i="18"/>
  <c r="H218" i="18"/>
  <c r="H217" i="18"/>
  <c r="H216" i="18"/>
  <c r="H215" i="18"/>
  <c r="A215" i="18"/>
  <c r="H214" i="18"/>
  <c r="A214" i="18"/>
  <c r="A213" i="18"/>
  <c r="A212" i="18"/>
  <c r="A112" i="18"/>
  <c r="A113" i="18"/>
  <c r="A116" i="18"/>
  <c r="A117" i="18"/>
  <c r="A118" i="18"/>
  <c r="A121" i="18"/>
  <c r="A122" i="18"/>
  <c r="A125" i="18"/>
  <c r="H236" i="18" l="1"/>
  <c r="B10" i="19" s="1"/>
  <c r="H124" i="18"/>
  <c r="H123" i="18"/>
  <c r="E146" i="18"/>
  <c r="E138" i="18"/>
  <c r="E134" i="18"/>
  <c r="E130" i="18"/>
  <c r="E109" i="18"/>
  <c r="E103" i="18"/>
  <c r="E104" i="18" s="1"/>
  <c r="E106" i="18" s="1"/>
  <c r="E100" i="18"/>
  <c r="E98" i="18"/>
  <c r="A88" i="18"/>
  <c r="A90" i="18"/>
  <c r="A92" i="18"/>
  <c r="A75" i="18"/>
  <c r="A76" i="18"/>
  <c r="A80" i="18"/>
  <c r="E79" i="18"/>
  <c r="E63" i="18"/>
  <c r="E61" i="18"/>
  <c r="A53" i="18"/>
  <c r="A54" i="18"/>
  <c r="A58" i="18"/>
  <c r="A60" i="18"/>
  <c r="E57" i="18"/>
  <c r="E50" i="18"/>
  <c r="E52" i="18" s="1"/>
  <c r="E41" i="18"/>
  <c r="E51" i="18" s="1"/>
  <c r="E56" i="18" s="1"/>
  <c r="E40" i="18"/>
  <c r="E42" i="18" s="1"/>
  <c r="E19" i="18"/>
  <c r="E21" i="18" s="1"/>
  <c r="E20" i="18"/>
  <c r="H14" i="18" l="1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35" i="18"/>
  <c r="H36" i="18"/>
  <c r="H37" i="18"/>
  <c r="H38" i="18"/>
  <c r="H39" i="18"/>
  <c r="H40" i="18"/>
  <c r="H41" i="18"/>
  <c r="H42" i="18"/>
  <c r="H43" i="18"/>
  <c r="H44" i="18"/>
  <c r="H45" i="18"/>
  <c r="H46" i="18"/>
  <c r="H47" i="18"/>
  <c r="H48" i="18"/>
  <c r="H49" i="18"/>
  <c r="H50" i="18"/>
  <c r="H51" i="18"/>
  <c r="H52" i="18"/>
  <c r="H53" i="18"/>
  <c r="H61" i="18"/>
  <c r="H62" i="18"/>
  <c r="H63" i="18"/>
  <c r="H64" i="18"/>
  <c r="H65" i="18"/>
  <c r="H66" i="18"/>
  <c r="H67" i="18"/>
  <c r="H68" i="18"/>
  <c r="H69" i="18"/>
  <c r="H70" i="18"/>
  <c r="H71" i="18"/>
  <c r="H72" i="18"/>
  <c r="H73" i="18"/>
  <c r="H74" i="18"/>
  <c r="H75" i="18"/>
  <c r="H76" i="18"/>
  <c r="H80" i="18"/>
  <c r="H81" i="18"/>
  <c r="H82" i="18"/>
  <c r="H83" i="18"/>
  <c r="H84" i="18"/>
  <c r="H85" i="18"/>
  <c r="H86" i="18"/>
  <c r="H87" i="18"/>
  <c r="H88" i="18"/>
  <c r="H95" i="18"/>
  <c r="H96" i="18"/>
  <c r="H97" i="18"/>
  <c r="H98" i="18"/>
  <c r="H99" i="18"/>
  <c r="H100" i="18"/>
  <c r="H101" i="18"/>
  <c r="H102" i="18"/>
  <c r="H103" i="18"/>
  <c r="H104" i="18"/>
  <c r="H105" i="18"/>
  <c r="H106" i="18"/>
  <c r="H107" i="18"/>
  <c r="H108" i="18"/>
  <c r="H109" i="18"/>
  <c r="H110" i="18"/>
  <c r="H111" i="18"/>
  <c r="H112" i="18"/>
  <c r="H113" i="18"/>
  <c r="H116" i="18"/>
  <c r="H117" i="18"/>
  <c r="H119" i="18"/>
  <c r="H120" i="18"/>
  <c r="H125" i="18"/>
  <c r="H126" i="18"/>
  <c r="H127" i="18"/>
  <c r="H128" i="18"/>
  <c r="H129" i="18"/>
  <c r="H130" i="18"/>
  <c r="H131" i="18"/>
  <c r="H132" i="18"/>
  <c r="H133" i="18"/>
  <c r="H134" i="18"/>
  <c r="H135" i="18"/>
  <c r="H136" i="18"/>
  <c r="H137" i="18"/>
  <c r="H138" i="18"/>
  <c r="H139" i="18"/>
  <c r="H140" i="18"/>
  <c r="H141" i="18"/>
  <c r="H142" i="18"/>
  <c r="H143" i="18"/>
  <c r="H144" i="18"/>
  <c r="H145" i="18"/>
  <c r="H146" i="18"/>
  <c r="H147" i="18"/>
  <c r="H148" i="18"/>
  <c r="H149" i="18"/>
  <c r="H150" i="18"/>
  <c r="H151" i="18"/>
  <c r="H152" i="18"/>
  <c r="H153" i="18"/>
  <c r="H154" i="18"/>
  <c r="H155" i="18"/>
  <c r="H156" i="18"/>
  <c r="H157" i="18"/>
  <c r="H158" i="18"/>
  <c r="H159" i="18"/>
  <c r="H160" i="18"/>
  <c r="H161" i="18"/>
  <c r="H162" i="18"/>
  <c r="H163" i="18"/>
  <c r="H164" i="18"/>
  <c r="H165" i="18"/>
  <c r="H166" i="18"/>
  <c r="H167" i="18"/>
  <c r="H168" i="18"/>
  <c r="H169" i="18"/>
  <c r="H170" i="18"/>
  <c r="H171" i="18"/>
  <c r="H172" i="18"/>
  <c r="H173" i="18"/>
  <c r="H174" i="18"/>
  <c r="H175" i="18"/>
  <c r="H176" i="18"/>
  <c r="H177" i="18"/>
  <c r="H178" i="18"/>
  <c r="H179" i="18"/>
  <c r="H180" i="18"/>
  <c r="H181" i="18"/>
  <c r="H182" i="18"/>
  <c r="H183" i="18"/>
  <c r="H185" i="18"/>
  <c r="H186" i="18"/>
  <c r="H187" i="18"/>
  <c r="H188" i="18"/>
  <c r="H189" i="18"/>
  <c r="H13" i="18"/>
  <c r="A172" i="18"/>
  <c r="A160" i="18"/>
  <c r="A127" i="18" l="1"/>
  <c r="A129" i="18"/>
  <c r="A131" i="18"/>
  <c r="A10" i="18"/>
  <c r="A11" i="18"/>
  <c r="A12" i="18"/>
  <c r="A17" i="18"/>
  <c r="A18" i="18"/>
  <c r="A23" i="18"/>
  <c r="A25" i="18"/>
  <c r="A26" i="18"/>
  <c r="A30" i="18"/>
  <c r="A32" i="18"/>
  <c r="A34" i="18"/>
  <c r="A36" i="18"/>
  <c r="A38" i="18"/>
  <c r="A39" i="18"/>
  <c r="A43" i="18"/>
  <c r="A45" i="18"/>
  <c r="A47" i="18"/>
  <c r="A48" i="18"/>
  <c r="A49" i="18"/>
  <c r="A62" i="18"/>
  <c r="A64" i="18"/>
  <c r="A65" i="18"/>
  <c r="A70" i="18"/>
  <c r="A71" i="18"/>
  <c r="A82" i="18"/>
  <c r="A84" i="18"/>
  <c r="A86" i="18"/>
  <c r="A95" i="18"/>
  <c r="A96" i="18"/>
  <c r="A97" i="18"/>
  <c r="A99" i="18"/>
  <c r="A101" i="18"/>
  <c r="A102" i="18"/>
  <c r="A108" i="18"/>
  <c r="A110" i="18"/>
  <c r="A133" i="18"/>
  <c r="A135" i="18"/>
  <c r="A137" i="18"/>
  <c r="A139" i="18"/>
  <c r="A145" i="18"/>
  <c r="A147" i="18"/>
  <c r="A149" i="18"/>
  <c r="A151" i="18"/>
  <c r="A168" i="18"/>
  <c r="A186" i="18"/>
  <c r="A189" i="18"/>
  <c r="H12" i="18"/>
  <c r="C192" i="18"/>
  <c r="H11" i="18"/>
  <c r="A190" i="18"/>
  <c r="A191" i="18"/>
  <c r="A192" i="18"/>
  <c r="A193" i="18"/>
  <c r="A194" i="18"/>
  <c r="A196" i="18"/>
  <c r="A197" i="18"/>
  <c r="A199" i="18"/>
  <c r="A200" i="18"/>
  <c r="A201" i="18"/>
  <c r="H192" i="18" l="1"/>
  <c r="B8" i="19" s="1"/>
  <c r="B14" i="19" s="1"/>
  <c r="A9" i="18"/>
  <c r="B16" i="19" l="1"/>
  <c r="B19" i="19" s="1"/>
  <c r="A13" i="18"/>
  <c r="A14" i="18" s="1"/>
  <c r="A15" i="18" l="1"/>
  <c r="A16" i="18" l="1"/>
  <c r="A19" i="18" l="1"/>
  <c r="H196" i="18" l="1"/>
  <c r="A20" i="18"/>
  <c r="A21" i="18" l="1"/>
  <c r="A22" i="18" l="1"/>
  <c r="A24" i="18" s="1"/>
  <c r="A27" i="18" s="1"/>
  <c r="A28" i="18" l="1"/>
  <c r="A29" i="18" s="1"/>
  <c r="A31" i="18" l="1"/>
  <c r="A33" i="18" s="1"/>
  <c r="A35" i="18" s="1"/>
  <c r="A37" i="18" s="1"/>
  <c r="A40" i="18" l="1"/>
  <c r="A41" i="18" s="1"/>
  <c r="A42" i="18" s="1"/>
  <c r="A44" i="18" l="1"/>
  <c r="A50" i="18" s="1"/>
  <c r="A51" i="18" s="1"/>
  <c r="A52" i="18" l="1"/>
  <c r="A55" i="18" s="1"/>
  <c r="A56" i="18" s="1"/>
  <c r="A57" i="18" s="1"/>
  <c r="A59" i="18" s="1"/>
  <c r="A61" i="18" s="1"/>
  <c r="A63" i="18" l="1"/>
  <c r="A66" i="18" s="1"/>
  <c r="A67" i="18" s="1"/>
  <c r="A68" i="18" s="1"/>
  <c r="A69" i="18" s="1"/>
  <c r="A72" i="18" s="1"/>
  <c r="A73" i="18" s="1"/>
  <c r="A74" i="18" l="1"/>
  <c r="A77" i="18" s="1"/>
  <c r="A78" i="18" s="1"/>
  <c r="A79" i="18" s="1"/>
  <c r="A81" i="18" s="1"/>
  <c r="A83" i="18" l="1"/>
  <c r="A85" i="18" s="1"/>
  <c r="A87" i="18" s="1"/>
  <c r="A89" i="18" l="1"/>
  <c r="A91" i="18" s="1"/>
  <c r="A93" i="18" s="1"/>
  <c r="A98" i="18" l="1"/>
  <c r="A100" i="18" l="1"/>
  <c r="A103" i="18" s="1"/>
  <c r="A104" i="18" s="1"/>
  <c r="A105" i="18" s="1"/>
  <c r="A106" i="18" s="1"/>
  <c r="A107" i="18" s="1"/>
  <c r="A109" i="18" l="1"/>
  <c r="A111" i="18" s="1"/>
  <c r="A114" i="18" s="1"/>
  <c r="A115" i="18" s="1"/>
  <c r="A119" i="18" s="1"/>
  <c r="A120" i="18" s="1"/>
  <c r="A123" i="18" s="1"/>
  <c r="A124" i="18" s="1"/>
  <c r="A126" i="18" s="1"/>
  <c r="A128" i="18" l="1"/>
  <c r="A130" i="18" l="1"/>
  <c r="A132" i="18" l="1"/>
  <c r="A134" i="18" s="1"/>
  <c r="A136" i="18" s="1"/>
  <c r="A138" i="18" s="1"/>
  <c r="A140" i="18" s="1"/>
  <c r="A142" i="18" l="1"/>
  <c r="A144" i="18" s="1"/>
  <c r="H197" i="18"/>
  <c r="H199" i="18" s="1"/>
  <c r="A146" i="18" l="1"/>
  <c r="A148" i="18" s="1"/>
  <c r="A153" i="18" s="1"/>
  <c r="A155" i="18" s="1"/>
  <c r="A157" i="18" s="1"/>
  <c r="A162" i="18" l="1"/>
  <c r="A164" i="18" s="1"/>
  <c r="A167" i="18" s="1"/>
  <c r="A169" i="18" s="1"/>
  <c r="A174" i="18" l="1"/>
  <c r="A176" i="18" s="1"/>
  <c r="A178" i="18" s="1"/>
  <c r="A180" i="18" s="1"/>
  <c r="A182" i="18" s="1"/>
  <c r="A187" i="18" s="1"/>
  <c r="A188" i="18" l="1"/>
  <c r="A216" i="18" s="1"/>
  <c r="A217" i="18" s="1"/>
  <c r="A218" i="18" s="1"/>
  <c r="A220" i="18" s="1"/>
  <c r="A222" i="18" s="1"/>
  <c r="A226" i="18" s="1"/>
  <c r="A227" i="18" s="1"/>
  <c r="A228" i="18" s="1"/>
  <c r="A231" i="18" s="1"/>
  <c r="A232" i="18" s="1"/>
  <c r="A233" i="18" s="1"/>
</calcChain>
</file>

<file path=xl/sharedStrings.xml><?xml version="1.0" encoding="utf-8"?>
<sst xmlns="http://schemas.openxmlformats.org/spreadsheetml/2006/main" count="324" uniqueCount="185">
  <si>
    <t>Unit.</t>
  </si>
  <si>
    <t>DÉSIGNATION DES OUVRAGES</t>
  </si>
  <si>
    <t>U</t>
  </si>
  <si>
    <t>INSTALLATION DE CHANTIER</t>
  </si>
  <si>
    <t>État des lieux</t>
  </si>
  <si>
    <t>Pour amenée du matériel et 1ère installation</t>
  </si>
  <si>
    <t>m²</t>
  </si>
  <si>
    <t xml:space="preserve">Location mensuelle et entretien </t>
  </si>
  <si>
    <t>mois</t>
  </si>
  <si>
    <t xml:space="preserve">Pour dépose, repli et remise en état des lieux </t>
  </si>
  <si>
    <t>Plus value treuil de levage</t>
  </si>
  <si>
    <t>Ens.</t>
  </si>
  <si>
    <t>ml</t>
  </si>
  <si>
    <t>RESTAURATION DES FAÇADES</t>
  </si>
  <si>
    <t>Nettoyage de l'ensemble des parements</t>
  </si>
  <si>
    <t xml:space="preserve">Calfeutrement au pourtour des menuiseries </t>
  </si>
  <si>
    <t>Ens</t>
  </si>
  <si>
    <t>Application d’un produit biocide au niveau des soubassements, balcons et corniches</t>
  </si>
  <si>
    <t>Lingettes et contrôles des installations</t>
  </si>
  <si>
    <t>TVA 20%</t>
  </si>
  <si>
    <t>Restauration des bancs en pierre</t>
  </si>
  <si>
    <t>Réfection des bornes en pierre</t>
  </si>
  <si>
    <t>SOUCHES DE CHEMINÉE</t>
  </si>
  <si>
    <t>………………………………………………………………………………………………</t>
  </si>
  <si>
    <t>…………………………………………………………………………</t>
  </si>
  <si>
    <t>Pré-nettoyage par aspiration contrôlée par filtration absolue</t>
  </si>
  <si>
    <t>Nettoyage par injection-extraction</t>
  </si>
  <si>
    <t>Contrôle des teneurs en plomb</t>
  </si>
  <si>
    <t xml:space="preserve">Nettoyage par gel PH neutre et rinçage  </t>
  </si>
  <si>
    <t xml:space="preserve">TOTAL H.T. </t>
  </si>
  <si>
    <t xml:space="preserve">TOTAL T.T.C. </t>
  </si>
  <si>
    <t>m3</t>
  </si>
  <si>
    <t>Parapluie</t>
  </si>
  <si>
    <t xml:space="preserve">ECHAFAUDAGES ET PROTECTIONS </t>
  </si>
  <si>
    <t xml:space="preserve">Tranchées d’engravure et solin au mortier de chaux </t>
  </si>
  <si>
    <t xml:space="preserve">Nettoyage complémentaire par micro-gommage </t>
  </si>
  <si>
    <t>Bouchons en pierre neuve</t>
  </si>
  <si>
    <t>Patine d'harmonisation</t>
  </si>
  <si>
    <t>Descellement / scellement des menuiseries et ouvrages métalliques</t>
  </si>
  <si>
    <t>DIVERS</t>
  </si>
  <si>
    <t>SUJÉTIONS PRÉSENCE DE PLOMB</t>
  </si>
  <si>
    <t>LOT 01 - INSTALLATION DE CHANTIER / ECHAFAUDAGES / MACONNERIE / PIERRE DE TAILLE</t>
  </si>
  <si>
    <t>3.1</t>
  </si>
  <si>
    <t>3.1.1</t>
  </si>
  <si>
    <t>REF.</t>
  </si>
  <si>
    <t>CCTP</t>
  </si>
  <si>
    <t>Clôture de chantier</t>
  </si>
  <si>
    <t>Au portour de la zone chantier dans la cour</t>
  </si>
  <si>
    <t>En pieds d'échafaudages</t>
  </si>
  <si>
    <t>Plus value pour portes et portails</t>
  </si>
  <si>
    <t>3.1.2</t>
  </si>
  <si>
    <t>Dévoiement provisoire des cheminements piétons</t>
  </si>
  <si>
    <t>3.1.3</t>
  </si>
  <si>
    <t>3.1.4</t>
  </si>
  <si>
    <t>3.1.5</t>
  </si>
  <si>
    <t>3.1.6</t>
  </si>
  <si>
    <t>Base vie</t>
  </si>
  <si>
    <t>Installation électrique de chantier</t>
  </si>
  <si>
    <t>Branchement d'eau - Évacuation</t>
  </si>
  <si>
    <t>Panneau de Chantier - Panneau d'Information</t>
  </si>
  <si>
    <t>3.1.7</t>
  </si>
  <si>
    <t>Protection du sol</t>
  </si>
  <si>
    <t>3.1.8</t>
  </si>
  <si>
    <t>3.2</t>
  </si>
  <si>
    <t>3.2.1</t>
  </si>
  <si>
    <t>3.2.2</t>
  </si>
  <si>
    <t>3.2.3</t>
  </si>
  <si>
    <t>3.2.8</t>
  </si>
  <si>
    <t>Alarme filaire sur échafaudage</t>
  </si>
  <si>
    <t>Bâches micro-perforées sur cadre</t>
  </si>
  <si>
    <t>Echafaudages de pieds</t>
  </si>
  <si>
    <t>3.2.4</t>
  </si>
  <si>
    <t xml:space="preserve">Protections des baies </t>
  </si>
  <si>
    <t>Escaliers d'accès</t>
  </si>
  <si>
    <t xml:space="preserve">Réception des échafaudages </t>
  </si>
  <si>
    <t>3.2.9</t>
  </si>
  <si>
    <t>3.2.5</t>
  </si>
  <si>
    <t>Sapines d'approvisionnement compris treuil</t>
  </si>
  <si>
    <t>3.2.6</t>
  </si>
  <si>
    <t>Passage protégé pour piétons</t>
  </si>
  <si>
    <t>3.2.7</t>
  </si>
  <si>
    <t>Signalisation / balisage</t>
  </si>
  <si>
    <t>3.3</t>
  </si>
  <si>
    <t>3.3.1</t>
  </si>
  <si>
    <t>3.3.2</t>
  </si>
  <si>
    <t>3.3.3</t>
  </si>
  <si>
    <t>3.3.3.1</t>
  </si>
  <si>
    <t>3.3.3.2</t>
  </si>
  <si>
    <t>3.3.3.3</t>
  </si>
  <si>
    <t>3.3.3.4</t>
  </si>
  <si>
    <t>3.4</t>
  </si>
  <si>
    <t>3.4.1</t>
  </si>
  <si>
    <t>3.4.2</t>
  </si>
  <si>
    <t>3.4.3</t>
  </si>
  <si>
    <t>3.5</t>
  </si>
  <si>
    <t>3.3.17</t>
  </si>
  <si>
    <t>3.3.16</t>
  </si>
  <si>
    <t>3.3.15</t>
  </si>
  <si>
    <t>3.3.14</t>
  </si>
  <si>
    <t>3.3.13</t>
  </si>
  <si>
    <t>3.3.10</t>
  </si>
  <si>
    <t>3.3.11</t>
  </si>
  <si>
    <t>Dépose de pierre en conservation</t>
  </si>
  <si>
    <t>Dépose de pierre par abattage - recoupement - évidement - refouillement</t>
  </si>
  <si>
    <t>Taille de pierre neuve</t>
  </si>
  <si>
    <t>Parements unis</t>
  </si>
  <si>
    <t>Parments moulurés</t>
  </si>
  <si>
    <t>Fourniture de pierre neuve en blocs</t>
  </si>
  <si>
    <t>Pose de pierre neuve en blocs</t>
  </si>
  <si>
    <t>Retaille des lits et joints sur pierres vieilles</t>
  </si>
  <si>
    <t>Pose de pierre vielles</t>
  </si>
  <si>
    <t>TPM</t>
  </si>
  <si>
    <t>TPU</t>
  </si>
  <si>
    <t>3.3.4</t>
  </si>
  <si>
    <t>3.3.5</t>
  </si>
  <si>
    <t>3.3.6</t>
  </si>
  <si>
    <t>3.3.7</t>
  </si>
  <si>
    <t>3.3.8</t>
  </si>
  <si>
    <t>3.3.9</t>
  </si>
  <si>
    <t>3.6</t>
  </si>
  <si>
    <t>N° Art.</t>
  </si>
  <si>
    <t>Restauration des souches de cheminée</t>
  </si>
  <si>
    <t>Remplacement des mitrons amiantés</t>
  </si>
  <si>
    <t>3.2.10</t>
  </si>
  <si>
    <t>Traitement par compresses pour allègement des sels</t>
  </si>
  <si>
    <t>3.3.12</t>
  </si>
  <si>
    <t>Rejointoiement en recherche</t>
  </si>
  <si>
    <t xml:space="preserve">Ragréages au mortier </t>
  </si>
  <si>
    <t>Rejingot</t>
  </si>
  <si>
    <t>Retaille de feuillures</t>
  </si>
  <si>
    <t>3.3.18</t>
  </si>
  <si>
    <t>3.3.19</t>
  </si>
  <si>
    <t>Plaque gravée sur le bandeau du Porche</t>
  </si>
  <si>
    <t>3.5.1</t>
  </si>
  <si>
    <t>3.5.2</t>
  </si>
  <si>
    <t>ÉVACUATION DES GRAVOIS AUX DÉCHARGES PUBLIQUES</t>
  </si>
  <si>
    <t>3.7</t>
  </si>
  <si>
    <t>3.8</t>
  </si>
  <si>
    <t>TRAVAUX DIVERS D'ACCOMPAGNEMENT</t>
  </si>
  <si>
    <t>3.8.1</t>
  </si>
  <si>
    <t>Travaux de finition intérieurs</t>
  </si>
  <si>
    <t>3.8.2</t>
  </si>
  <si>
    <t>Travaux de finition sur faux-plafond</t>
  </si>
  <si>
    <t>3.8.3</t>
  </si>
  <si>
    <t>Dépose / repose de carrelage</t>
  </si>
  <si>
    <t>3.8.4</t>
  </si>
  <si>
    <t>Réouvertures des baies bouchées</t>
  </si>
  <si>
    <t>3.8.5</t>
  </si>
  <si>
    <t>Dépose des spots et réseaux obsolètes, compris intégration des éléments apparents</t>
  </si>
  <si>
    <t>3.9</t>
  </si>
  <si>
    <t>TRAVAUX EN DÉPENSES CONTROLÉES</t>
  </si>
  <si>
    <t>Heures de tailleur de pierre</t>
  </si>
  <si>
    <t>Heures d'Aide</t>
  </si>
  <si>
    <t>H</t>
  </si>
  <si>
    <t>Quantités MOE</t>
  </si>
  <si>
    <t>Quantités entreprise</t>
  </si>
  <si>
    <t>Prix Unitaires
h.t</t>
  </si>
  <si>
    <t>Sommes
h.t</t>
  </si>
  <si>
    <t>Les quantités indiquées dans le cadre de décomposition du prix global et forfaitaire ci-dessus sont fixées par le Maître d'Œuvre, elles sont données à titre indicatif et ne revêtent pas un caractère contratuel. Il appartient à l'entrepreneur, préalablement à la remise de son offre, de vérifier celles-ci et éventuellement de les modifier en fonction de ses propres calculs.</t>
  </si>
  <si>
    <t>A,                                   Le,</t>
  </si>
  <si>
    <t>L'entrepreneur</t>
  </si>
  <si>
    <t>Echafaudages sur couverture</t>
  </si>
  <si>
    <t>Echafaudages des souches de cheminée</t>
  </si>
  <si>
    <t xml:space="preserve">Protection des couvertures </t>
  </si>
  <si>
    <t>Protections au droit des guérites et grilles dans la cour</t>
  </si>
  <si>
    <t>Protections diverses</t>
  </si>
  <si>
    <t>Roche franche fine de saint Maximin</t>
  </si>
  <si>
    <t>Liais de saint Maximin</t>
  </si>
  <si>
    <t>SOLUTION DE BASE</t>
  </si>
  <si>
    <t>4.1</t>
  </si>
  <si>
    <t>Au pourtour des installations de chantier</t>
  </si>
  <si>
    <t>Base vie dans la cour</t>
  </si>
  <si>
    <t>RÉCAPITULATION GÉNÉRALE</t>
  </si>
  <si>
    <t>Montant Total</t>
  </si>
  <si>
    <t>TOTAL HT</t>
  </si>
  <si>
    <t>T.V.A. 20%</t>
  </si>
  <si>
    <t>TOTAL TTC</t>
  </si>
  <si>
    <t>Entretien</t>
  </si>
  <si>
    <r>
      <t xml:space="preserve">Prestation Supplémentaire Éventuelle (PSE) </t>
    </r>
    <r>
      <rPr>
        <b/>
        <sz val="10"/>
        <color rgb="FFFF0000"/>
        <rFont val="Arial"/>
        <family val="2"/>
      </rPr>
      <t>Obligatoire</t>
    </r>
  </si>
  <si>
    <r>
      <t xml:space="preserve">TOTAL H.T. - Prestation Supplémentaire Éventuelle (PSE) </t>
    </r>
    <r>
      <rPr>
        <b/>
        <sz val="10"/>
        <color rgb="FFFF0000"/>
        <rFont val="Arial"/>
        <family val="2"/>
      </rPr>
      <t>Obligatoire</t>
    </r>
  </si>
  <si>
    <t>4.1.1</t>
  </si>
  <si>
    <t>4.1.4</t>
  </si>
  <si>
    <t>4.1.5</t>
  </si>
  <si>
    <t>4.1.2</t>
  </si>
  <si>
    <t>4.1.3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</si>
</sst>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_€_-;\-* #,##0\ _€_-;_-* &quot;-&quot;\ _€_-;_-@_-"/>
    <numFmt numFmtId="165" formatCode="_-* #,##0.00\ _F_-;\-* #,##0.00\ _F_-;_-* &quot;-&quot;??\ _F_-;_-@_-"/>
    <numFmt numFmtId="166" formatCode="#,##0.000"/>
    <numFmt numFmtId="167" formatCode="#,##0.00;[Red]#,##0.00"/>
    <numFmt numFmtId="168" formatCode="#,##0.00\ _€"/>
    <numFmt numFmtId="169" formatCode="0.000"/>
  </numFmts>
  <fonts count="30" x14ac:knownFonts="1">
    <font>
      <sz val="10"/>
      <name val="Arial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color rgb="FF0070C0"/>
      <name val="Arial"/>
      <family val="2"/>
    </font>
    <font>
      <b/>
      <sz val="9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0"/>
      <color rgb="FFFF000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65">
    <xf numFmtId="0" fontId="0" fillId="0" borderId="0"/>
    <xf numFmtId="165" fontId="5" fillId="0" borderId="0" applyFont="0" applyFill="0" applyBorder="0" applyAlignment="0" applyProtection="0"/>
    <xf numFmtId="166" fontId="5" fillId="0" borderId="0" applyBorder="0">
      <alignment horizontal="center"/>
    </xf>
    <xf numFmtId="0" fontId="6" fillId="0" borderId="0">
      <alignment horizontal="left" wrapText="1" indent="1" shrinkToFit="1"/>
    </xf>
    <xf numFmtId="4" fontId="5" fillId="0" borderId="0" applyBorder="0">
      <alignment horizontal="center"/>
    </xf>
    <xf numFmtId="1" fontId="5" fillId="0" borderId="0" applyBorder="0">
      <alignment horizontal="center"/>
    </xf>
    <xf numFmtId="0" fontId="5" fillId="0" borderId="0">
      <alignment horizontal="left" wrapText="1" indent="1" shrinkToFit="1"/>
    </xf>
    <xf numFmtId="16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6" fillId="33" borderId="4" applyNumberFormat="0" applyProtection="0">
      <alignment horizontal="center" wrapText="1" shrinkToFit="1"/>
    </xf>
    <xf numFmtId="0" fontId="6" fillId="34" borderId="15" applyNumberFormat="0" applyProtection="0">
      <alignment horizontal="center" wrapText="1" shrinkToFit="1"/>
    </xf>
    <xf numFmtId="0" fontId="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9" applyNumberFormat="0" applyAlignment="0" applyProtection="0"/>
    <xf numFmtId="0" fontId="14" fillId="6" borderId="10" applyNumberFormat="0" applyAlignment="0" applyProtection="0"/>
    <xf numFmtId="0" fontId="15" fillId="6" borderId="9" applyNumberFormat="0" applyAlignment="0" applyProtection="0"/>
    <xf numFmtId="0" fontId="16" fillId="0" borderId="11" applyNumberFormat="0" applyFill="0" applyAlignment="0" applyProtection="0"/>
    <xf numFmtId="0" fontId="17" fillId="7" borderId="12" applyNumberFormat="0" applyAlignment="0" applyProtection="0"/>
    <xf numFmtId="0" fontId="18" fillId="0" borderId="0" applyNumberFormat="0" applyFill="0" applyBorder="0" applyAlignment="0" applyProtection="0"/>
    <xf numFmtId="0" fontId="7" fillId="8" borderId="13" applyNumberFormat="0" applyFont="0" applyAlignment="0" applyProtection="0"/>
    <xf numFmtId="0" fontId="19" fillId="0" borderId="14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5" fillId="0" borderId="0" applyBorder="0">
      <alignment horizontal="center" wrapText="1" shrinkToFit="1"/>
    </xf>
    <xf numFmtId="0" fontId="5" fillId="0" borderId="0"/>
    <xf numFmtId="0" fontId="21" fillId="0" borderId="0"/>
    <xf numFmtId="0" fontId="22" fillId="0" borderId="0"/>
    <xf numFmtId="0" fontId="3" fillId="0" borderId="0"/>
    <xf numFmtId="0" fontId="21" fillId="0" borderId="0"/>
    <xf numFmtId="165" fontId="21" fillId="0" borderId="0" applyFont="0" applyFill="0" applyBorder="0" applyAlignment="0" applyProtection="0"/>
    <xf numFmtId="1" fontId="21" fillId="0" borderId="0" applyBorder="0">
      <alignment horizontal="center"/>
    </xf>
    <xf numFmtId="4" fontId="21" fillId="0" borderId="0" applyBorder="0">
      <alignment horizontal="center"/>
    </xf>
    <xf numFmtId="0" fontId="21" fillId="0" borderId="0" applyBorder="0">
      <alignment horizontal="center" wrapText="1" shrinkToFit="1"/>
    </xf>
    <xf numFmtId="9" fontId="2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0" fontId="5" fillId="0" borderId="0"/>
  </cellStyleXfs>
  <cellXfs count="162">
    <xf numFmtId="0" fontId="0" fillId="0" borderId="0" xfId="0"/>
    <xf numFmtId="0" fontId="21" fillId="0" borderId="0" xfId="0" applyFont="1" applyAlignment="1">
      <alignment vertical="center"/>
    </xf>
    <xf numFmtId="0" fontId="21" fillId="0" borderId="0" xfId="0" applyFont="1"/>
    <xf numFmtId="0" fontId="21" fillId="0" borderId="0" xfId="3" applyFont="1">
      <alignment horizontal="left" wrapText="1" indent="1" shrinkToFit="1"/>
    </xf>
    <xf numFmtId="0" fontId="21" fillId="0" borderId="0" xfId="3" applyFont="1" applyAlignment="1">
      <alignment horizontal="center"/>
    </xf>
    <xf numFmtId="0" fontId="6" fillId="0" borderId="1" xfId="3" applyBorder="1">
      <alignment horizontal="left" wrapText="1" indent="1" shrinkToFit="1"/>
    </xf>
    <xf numFmtId="0" fontId="6" fillId="0" borderId="1" xfId="0" applyFont="1" applyBorder="1" applyAlignment="1">
      <alignment horizontal="left" vertical="top" wrapText="1" indent="1"/>
    </xf>
    <xf numFmtId="0" fontId="21" fillId="0" borderId="0" xfId="0" applyFont="1" applyAlignment="1">
      <alignment horizontal="center"/>
    </xf>
    <xf numFmtId="0" fontId="6" fillId="35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 indent="1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left" wrapText="1" indent="1"/>
    </xf>
    <xf numFmtId="0" fontId="6" fillId="0" borderId="20" xfId="0" applyFont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0" fontId="6" fillId="0" borderId="3" xfId="0" applyFont="1" applyBorder="1" applyAlignment="1">
      <alignment horizontal="left" wrapText="1" indent="1"/>
    </xf>
    <xf numFmtId="0" fontId="6" fillId="0" borderId="0" xfId="0" applyFont="1" applyAlignment="1">
      <alignment horizontal="left" wrapText="1" indent="1"/>
    </xf>
    <xf numFmtId="0" fontId="6" fillId="0" borderId="0" xfId="0" applyFont="1" applyAlignment="1">
      <alignment horizontal="center"/>
    </xf>
    <xf numFmtId="0" fontId="23" fillId="0" borderId="1" xfId="56" applyFont="1" applyBorder="1" applyAlignment="1">
      <alignment horizontal="center" vertical="top" wrapText="1"/>
    </xf>
    <xf numFmtId="0" fontId="23" fillId="0" borderId="2" xfId="56" applyFont="1" applyBorder="1" applyAlignment="1">
      <alignment horizontal="center" vertical="top" wrapText="1"/>
    </xf>
    <xf numFmtId="0" fontId="23" fillId="0" borderId="3" xfId="56" applyFont="1" applyBorder="1" applyAlignment="1">
      <alignment horizontal="center" vertical="top" wrapText="1"/>
    </xf>
    <xf numFmtId="0" fontId="6" fillId="0" borderId="24" xfId="0" applyFont="1" applyBorder="1" applyAlignment="1">
      <alignment horizontal="center"/>
    </xf>
    <xf numFmtId="167" fontId="6" fillId="0" borderId="1" xfId="0" applyNumberFormat="1" applyFont="1" applyBorder="1" applyAlignment="1">
      <alignment horizontal="right" indent="1"/>
    </xf>
    <xf numFmtId="0" fontId="6" fillId="0" borderId="1" xfId="3" applyBorder="1" applyAlignment="1">
      <alignment horizontal="left" vertical="top" wrapText="1" indent="1" shrinkToFit="1"/>
    </xf>
    <xf numFmtId="0" fontId="6" fillId="0" borderId="1" xfId="0" applyFont="1" applyBorder="1" applyAlignment="1">
      <alignment horizontal="left" vertical="top" indent="1"/>
    </xf>
    <xf numFmtId="0" fontId="6" fillId="0" borderId="5" xfId="0" applyFont="1" applyBorder="1" applyAlignment="1">
      <alignment horizontal="left" vertical="top" indent="1"/>
    </xf>
    <xf numFmtId="0" fontId="23" fillId="0" borderId="5" xfId="56" applyFont="1" applyBorder="1" applyAlignment="1">
      <alignment horizontal="center" vertical="top" wrapText="1"/>
    </xf>
    <xf numFmtId="167" fontId="6" fillId="0" borderId="1" xfId="0" applyNumberFormat="1" applyFont="1" applyBorder="1" applyAlignment="1">
      <alignment horizontal="right"/>
    </xf>
    <xf numFmtId="0" fontId="6" fillId="35" borderId="17" xfId="3" applyFill="1" applyBorder="1" applyAlignment="1">
      <alignment horizontal="left" vertical="top" wrapText="1" shrinkToFit="1"/>
    </xf>
    <xf numFmtId="49" fontId="6" fillId="35" borderId="3" xfId="3" applyNumberFormat="1" applyFill="1" applyBorder="1" applyAlignment="1">
      <alignment horizontal="left" vertical="center" wrapText="1" indent="1"/>
    </xf>
    <xf numFmtId="0" fontId="6" fillId="35" borderId="3" xfId="51" applyFont="1" applyFill="1" applyBorder="1">
      <alignment horizontal="center" wrapText="1" shrinkToFit="1"/>
    </xf>
    <xf numFmtId="4" fontId="6" fillId="35" borderId="3" xfId="4" applyFont="1" applyFill="1" applyBorder="1">
      <alignment horizontal="center"/>
    </xf>
    <xf numFmtId="0" fontId="6" fillId="35" borderId="5" xfId="3" applyFill="1" applyBorder="1" applyAlignment="1">
      <alignment horizontal="center" vertical="top"/>
    </xf>
    <xf numFmtId="49" fontId="6" fillId="35" borderId="1" xfId="3" applyNumberFormat="1" applyFill="1" applyBorder="1" applyAlignment="1">
      <alignment horizontal="center" vertical="center" wrapText="1"/>
    </xf>
    <xf numFmtId="0" fontId="6" fillId="35" borderId="1" xfId="51" applyFont="1" applyFill="1" applyBorder="1">
      <alignment horizontal="center" wrapText="1" shrinkToFit="1"/>
    </xf>
    <xf numFmtId="0" fontId="6" fillId="35" borderId="6" xfId="3" applyFill="1" applyBorder="1" applyAlignment="1">
      <alignment horizontal="center" vertical="top"/>
    </xf>
    <xf numFmtId="49" fontId="6" fillId="35" borderId="2" xfId="3" applyNumberFormat="1" applyFill="1" applyBorder="1" applyAlignment="1">
      <alignment horizontal="center" vertical="center" wrapText="1"/>
    </xf>
    <xf numFmtId="0" fontId="6" fillId="35" borderId="2" xfId="51" applyFont="1" applyFill="1" applyBorder="1">
      <alignment horizontal="center" wrapText="1" shrinkToFit="1"/>
    </xf>
    <xf numFmtId="4" fontId="6" fillId="35" borderId="2" xfId="4" applyFont="1" applyFill="1" applyBorder="1">
      <alignment horizontal="center"/>
    </xf>
    <xf numFmtId="0" fontId="6" fillId="0" borderId="1" xfId="0" applyFont="1" applyBorder="1" applyAlignment="1">
      <alignment horizontal="right" vertical="center" wrapText="1" indent="1"/>
    </xf>
    <xf numFmtId="0" fontId="6" fillId="0" borderId="5" xfId="0" applyFont="1" applyBorder="1" applyAlignment="1">
      <alignment horizontal="left" vertical="top" wrapText="1" indent="1"/>
    </xf>
    <xf numFmtId="0" fontId="6" fillId="0" borderId="6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4" fontId="6" fillId="0" borderId="19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19" xfId="0" applyFont="1" applyBorder="1" applyAlignment="1">
      <alignment horizontal="left" wrapText="1" indent="1"/>
    </xf>
    <xf numFmtId="0" fontId="6" fillId="0" borderId="19" xfId="0" applyFont="1" applyBorder="1" applyAlignment="1">
      <alignment horizontal="right" wrapText="1" indent="1"/>
    </xf>
    <xf numFmtId="0" fontId="6" fillId="0" borderId="19" xfId="0" applyFont="1" applyBorder="1" applyAlignment="1">
      <alignment horizontal="right" vertical="center" wrapText="1"/>
    </xf>
    <xf numFmtId="0" fontId="6" fillId="0" borderId="24" xfId="0" applyFont="1" applyBorder="1" applyAlignment="1">
      <alignment horizontal="left" wrapText="1" indent="1"/>
    </xf>
    <xf numFmtId="0" fontId="23" fillId="0" borderId="22" xfId="56" applyFont="1" applyBorder="1" applyAlignment="1">
      <alignment horizontal="center" vertical="top" wrapText="1"/>
    </xf>
    <xf numFmtId="0" fontId="6" fillId="0" borderId="25" xfId="0" applyFont="1" applyBorder="1" applyAlignment="1">
      <alignment horizontal="left" wrapText="1" indent="1"/>
    </xf>
    <xf numFmtId="0" fontId="23" fillId="0" borderId="17" xfId="56" applyFont="1" applyBorder="1" applyAlignment="1">
      <alignment horizontal="center" vertical="top" wrapText="1"/>
    </xf>
    <xf numFmtId="0" fontId="23" fillId="0" borderId="26" xfId="56" applyFont="1" applyBorder="1" applyAlignment="1">
      <alignment horizontal="center" vertical="top" wrapText="1"/>
    </xf>
    <xf numFmtId="0" fontId="6" fillId="0" borderId="1" xfId="0" applyFont="1" applyBorder="1" applyAlignment="1">
      <alignment horizontal="left" indent="1"/>
    </xf>
    <xf numFmtId="0" fontId="26" fillId="0" borderId="1" xfId="56" applyFont="1" applyBorder="1" applyAlignment="1">
      <alignment horizontal="center" vertical="top" wrapText="1"/>
    </xf>
    <xf numFmtId="0" fontId="26" fillId="0" borderId="5" xfId="56" applyFont="1" applyBorder="1" applyAlignment="1">
      <alignment horizontal="center" vertical="top" wrapText="1"/>
    </xf>
    <xf numFmtId="0" fontId="26" fillId="0" borderId="3" xfId="56" applyFont="1" applyBorder="1" applyAlignment="1">
      <alignment horizontal="center" vertical="top" wrapText="1"/>
    </xf>
    <xf numFmtId="0" fontId="26" fillId="0" borderId="2" xfId="56" applyFont="1" applyBorder="1" applyAlignment="1">
      <alignment horizontal="center" vertical="top" wrapText="1"/>
    </xf>
    <xf numFmtId="0" fontId="26" fillId="0" borderId="16" xfId="56" applyFont="1" applyBorder="1" applyAlignment="1">
      <alignment horizontal="center" vertical="top" wrapText="1"/>
    </xf>
    <xf numFmtId="0" fontId="26" fillId="0" borderId="0" xfId="56" applyFont="1" applyAlignment="1">
      <alignment horizontal="center" vertical="top" wrapText="1"/>
    </xf>
    <xf numFmtId="0" fontId="26" fillId="0" borderId="23" xfId="56" applyFont="1" applyBorder="1" applyAlignment="1">
      <alignment horizontal="center" vertical="top" wrapText="1"/>
    </xf>
    <xf numFmtId="0" fontId="6" fillId="35" borderId="5" xfId="3" applyFill="1" applyBorder="1" applyAlignment="1">
      <alignment horizontal="center" vertical="top" wrapText="1"/>
    </xf>
    <xf numFmtId="0" fontId="5" fillId="0" borderId="17" xfId="3" applyFont="1" applyBorder="1" applyAlignment="1">
      <alignment horizontal="center" vertical="top"/>
    </xf>
    <xf numFmtId="0" fontId="6" fillId="0" borderId="17" xfId="3" applyBorder="1" applyAlignment="1">
      <alignment horizontal="center" vertical="top"/>
    </xf>
    <xf numFmtId="49" fontId="5" fillId="0" borderId="3" xfId="3" applyNumberFormat="1" applyFont="1" applyBorder="1" applyAlignment="1">
      <alignment horizontal="center" vertical="center" wrapText="1"/>
    </xf>
    <xf numFmtId="0" fontId="5" fillId="0" borderId="3" xfId="51" applyBorder="1">
      <alignment horizontal="center" wrapText="1" shrinkToFit="1"/>
    </xf>
    <xf numFmtId="4" fontId="5" fillId="0" borderId="3" xfId="4" applyBorder="1">
      <alignment horizontal="center"/>
    </xf>
    <xf numFmtId="4" fontId="5" fillId="0" borderId="3" xfId="0" applyNumberFormat="1" applyFont="1" applyBorder="1" applyAlignment="1">
      <alignment horizontal="center"/>
    </xf>
    <xf numFmtId="4" fontId="5" fillId="0" borderId="0" xfId="4" applyBorder="1">
      <alignment horizontal="center"/>
    </xf>
    <xf numFmtId="0" fontId="5" fillId="0" borderId="1" xfId="51" applyBorder="1">
      <alignment horizontal="center" wrapText="1" shrinkToFit="1"/>
    </xf>
    <xf numFmtId="4" fontId="5" fillId="0" borderId="1" xfId="4" applyBorder="1">
      <alignment horizontal="center"/>
    </xf>
    <xf numFmtId="4" fontId="5" fillId="0" borderId="1" xfId="0" applyNumberFormat="1" applyFont="1" applyBorder="1" applyAlignment="1">
      <alignment horizontal="center"/>
    </xf>
    <xf numFmtId="49" fontId="5" fillId="0" borderId="5" xfId="3" applyNumberFormat="1" applyFont="1" applyBorder="1" applyAlignment="1">
      <alignment horizontal="center" vertical="top"/>
    </xf>
    <xf numFmtId="49" fontId="6" fillId="0" borderId="5" xfId="3" applyNumberFormat="1" applyBorder="1" applyAlignment="1">
      <alignment horizontal="center" vertical="top"/>
    </xf>
    <xf numFmtId="4" fontId="5" fillId="0" borderId="1" xfId="0" applyNumberFormat="1" applyFont="1" applyBorder="1" applyAlignment="1" applyProtection="1">
      <alignment horizontal="center"/>
      <protection locked="0"/>
    </xf>
    <xf numFmtId="3" fontId="5" fillId="0" borderId="1" xfId="4" applyNumberFormat="1" applyBorder="1">
      <alignment horizontal="center"/>
    </xf>
    <xf numFmtId="165" fontId="5" fillId="0" borderId="1" xfId="57" applyFont="1" applyFill="1" applyBorder="1" applyAlignment="1">
      <alignment horizontal="center"/>
    </xf>
    <xf numFmtId="165" fontId="5" fillId="0" borderId="1" xfId="57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168" fontId="5" fillId="0" borderId="1" xfId="57" applyNumberFormat="1" applyFont="1" applyBorder="1" applyAlignment="1">
      <alignment horizontal="right"/>
    </xf>
    <xf numFmtId="0" fontId="5" fillId="0" borderId="1" xfId="3" applyFont="1" applyBorder="1" applyAlignment="1">
      <alignment horizontal="left" vertical="top" wrapText="1" indent="2" shrinkToFit="1"/>
    </xf>
    <xf numFmtId="2" fontId="5" fillId="0" borderId="1" xfId="53" applyNumberFormat="1" applyFont="1" applyBorder="1" applyAlignment="1">
      <alignment horizontal="center"/>
    </xf>
    <xf numFmtId="2" fontId="5" fillId="0" borderId="19" xfId="0" applyNumberFormat="1" applyFont="1" applyBorder="1" applyAlignment="1">
      <alignment horizontal="center"/>
    </xf>
    <xf numFmtId="3" fontId="5" fillId="0" borderId="19" xfId="4" applyNumberFormat="1" applyBorder="1">
      <alignment horizontal="center"/>
    </xf>
    <xf numFmtId="0" fontId="5" fillId="0" borderId="1" xfId="0" applyFont="1" applyBorder="1" applyAlignment="1">
      <alignment horizontal="left" vertical="top" wrapText="1" indent="1"/>
    </xf>
    <xf numFmtId="0" fontId="5" fillId="0" borderId="1" xfId="0" applyFont="1" applyBorder="1" applyAlignment="1">
      <alignment horizontal="left" vertical="top" wrapText="1" indent="2"/>
    </xf>
    <xf numFmtId="1" fontId="5" fillId="0" borderId="19" xfId="0" applyNumberFormat="1" applyFont="1" applyBorder="1" applyAlignment="1">
      <alignment horizontal="center"/>
    </xf>
    <xf numFmtId="0" fontId="5" fillId="0" borderId="1" xfId="0" applyFont="1" applyBorder="1" applyAlignment="1">
      <alignment horizontal="left" vertical="top" indent="2"/>
    </xf>
    <xf numFmtId="169" fontId="5" fillId="0" borderId="19" xfId="0" applyNumberFormat="1" applyFont="1" applyBorder="1" applyAlignment="1">
      <alignment horizontal="center"/>
    </xf>
    <xf numFmtId="0" fontId="5" fillId="0" borderId="5" xfId="0" applyFont="1" applyBorder="1" applyAlignment="1">
      <alignment horizontal="left" vertical="top" wrapText="1" indent="1"/>
    </xf>
    <xf numFmtId="165" fontId="5" fillId="0" borderId="5" xfId="57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5" fontId="5" fillId="0" borderId="5" xfId="57" applyFont="1" applyFill="1" applyBorder="1" applyAlignment="1">
      <alignment horizontal="center"/>
    </xf>
    <xf numFmtId="0" fontId="5" fillId="0" borderId="1" xfId="0" applyFont="1" applyBorder="1" applyAlignment="1">
      <alignment horizontal="left" wrapText="1" indent="1"/>
    </xf>
    <xf numFmtId="167" fontId="5" fillId="0" borderId="1" xfId="0" applyNumberFormat="1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6" xfId="0" applyFont="1" applyBorder="1"/>
    <xf numFmtId="4" fontId="5" fillId="0" borderId="25" xfId="0" applyNumberFormat="1" applyFont="1" applyBorder="1" applyAlignment="1">
      <alignment horizontal="center"/>
    </xf>
    <xf numFmtId="167" fontId="5" fillId="0" borderId="3" xfId="0" applyNumberFormat="1" applyFont="1" applyBorder="1" applyAlignment="1">
      <alignment horizontal="center"/>
    </xf>
    <xf numFmtId="167" fontId="5" fillId="0" borderId="2" xfId="0" applyNumberFormat="1" applyFont="1" applyBorder="1" applyAlignment="1">
      <alignment horizontal="center"/>
    </xf>
    <xf numFmtId="0" fontId="5" fillId="0" borderId="0" xfId="0" applyFont="1"/>
    <xf numFmtId="4" fontId="5" fillId="0" borderId="19" xfId="0" applyNumberFormat="1" applyFont="1" applyBorder="1" applyAlignment="1">
      <alignment horizontal="center"/>
    </xf>
    <xf numFmtId="167" fontId="5" fillId="0" borderId="21" xfId="0" applyNumberFormat="1" applyFont="1" applyBorder="1" applyAlignment="1">
      <alignment horizontal="center"/>
    </xf>
    <xf numFmtId="167" fontId="5" fillId="0" borderId="0" xfId="0" applyNumberFormat="1" applyFont="1" applyAlignment="1">
      <alignment horizontal="center"/>
    </xf>
    <xf numFmtId="0" fontId="5" fillId="0" borderId="0" xfId="3" applyFont="1" applyAlignment="1">
      <alignment horizontal="left" vertical="top" wrapText="1" shrinkToFit="1"/>
    </xf>
    <xf numFmtId="0" fontId="6" fillId="0" borderId="0" xfId="3" applyAlignment="1">
      <alignment horizontal="left" vertical="top" wrapText="1" shrinkToFit="1"/>
    </xf>
    <xf numFmtId="49" fontId="5" fillId="0" borderId="0" xfId="3" applyNumberFormat="1" applyFont="1" applyAlignment="1">
      <alignment horizontal="left" vertical="center" wrapText="1" indent="1"/>
    </xf>
    <xf numFmtId="0" fontId="5" fillId="0" borderId="0" xfId="51" applyBorder="1">
      <alignment horizontal="center" wrapText="1" shrinkToFit="1"/>
    </xf>
    <xf numFmtId="4" fontId="5" fillId="0" borderId="0" xfId="0" applyNumberFormat="1" applyFont="1" applyAlignment="1" applyProtection="1">
      <alignment horizontal="center"/>
      <protection locked="0"/>
    </xf>
    <xf numFmtId="4" fontId="5" fillId="0" borderId="0" xfId="3" applyNumberFormat="1" applyFont="1" applyAlignment="1" applyProtection="1">
      <protection locked="0"/>
    </xf>
    <xf numFmtId="4" fontId="6" fillId="35" borderId="1" xfId="4" applyFont="1" applyFill="1" applyBorder="1" applyAlignment="1">
      <alignment horizontal="center" wrapText="1"/>
    </xf>
    <xf numFmtId="0" fontId="6" fillId="0" borderId="0" xfId="53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165" fontId="5" fillId="0" borderId="0" xfId="57" applyFont="1" applyBorder="1" applyAlignment="1">
      <alignment horizontal="center"/>
    </xf>
    <xf numFmtId="165" fontId="5" fillId="0" borderId="0" xfId="57" applyFont="1" applyBorder="1"/>
    <xf numFmtId="0" fontId="21" fillId="0" borderId="0" xfId="53" applyAlignment="1">
      <alignment horizontal="left" wrapText="1" indent="1"/>
    </xf>
    <xf numFmtId="0" fontId="5" fillId="0" borderId="5" xfId="0" applyFont="1" applyBorder="1" applyAlignment="1">
      <alignment horizontal="left" vertical="top" indent="2"/>
    </xf>
    <xf numFmtId="0" fontId="5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horizontal="left" vertical="top" indent="3"/>
    </xf>
    <xf numFmtId="0" fontId="6" fillId="36" borderId="1" xfId="3" applyFill="1" applyBorder="1" applyAlignment="1">
      <alignment horizontal="center" wrapText="1" shrinkToFit="1"/>
    </xf>
    <xf numFmtId="2" fontId="5" fillId="0" borderId="1" xfId="0" applyNumberFormat="1" applyFont="1" applyBorder="1" applyAlignment="1">
      <alignment horizontal="center"/>
    </xf>
    <xf numFmtId="0" fontId="5" fillId="0" borderId="2" xfId="3" applyFont="1" applyBorder="1" applyAlignment="1">
      <alignment horizontal="left" vertical="top" wrapText="1" indent="2" shrinkToFit="1"/>
    </xf>
    <xf numFmtId="2" fontId="5" fillId="0" borderId="2" xfId="53" applyNumberFormat="1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165" fontId="5" fillId="0" borderId="2" xfId="57" applyFont="1" applyFill="1" applyBorder="1" applyAlignment="1">
      <alignment horizontal="center"/>
    </xf>
    <xf numFmtId="168" fontId="5" fillId="0" borderId="2" xfId="57" applyNumberFormat="1" applyFont="1" applyBorder="1" applyAlignment="1">
      <alignment horizontal="right"/>
    </xf>
    <xf numFmtId="0" fontId="5" fillId="0" borderId="0" xfId="52"/>
    <xf numFmtId="0" fontId="6" fillId="0" borderId="0" xfId="52" applyFont="1" applyAlignment="1">
      <alignment horizontal="center"/>
    </xf>
    <xf numFmtId="0" fontId="28" fillId="0" borderId="0" xfId="52" applyFont="1" applyAlignment="1">
      <alignment horizontal="center"/>
    </xf>
    <xf numFmtId="0" fontId="5" fillId="0" borderId="0" xfId="52" applyAlignment="1">
      <alignment horizontal="center"/>
    </xf>
    <xf numFmtId="0" fontId="6" fillId="0" borderId="0" xfId="52" applyFont="1" applyAlignment="1">
      <alignment horizontal="left" wrapText="1" indent="1"/>
    </xf>
    <xf numFmtId="43" fontId="0" fillId="0" borderId="0" xfId="63" applyFont="1"/>
    <xf numFmtId="0" fontId="6" fillId="0" borderId="0" xfId="52" applyFont="1" applyAlignment="1">
      <alignment horizontal="left" indent="1"/>
    </xf>
    <xf numFmtId="0" fontId="5" fillId="0" borderId="16" xfId="52" applyBorder="1"/>
    <xf numFmtId="0" fontId="6" fillId="0" borderId="0" xfId="64" applyFont="1" applyAlignment="1">
      <alignment horizontal="right" vertical="center" wrapText="1"/>
    </xf>
    <xf numFmtId="0" fontId="5" fillId="0" borderId="18" xfId="52" applyBorder="1"/>
    <xf numFmtId="43" fontId="5" fillId="0" borderId="0" xfId="52" applyNumberFormat="1"/>
    <xf numFmtId="0" fontId="5" fillId="0" borderId="23" xfId="52" applyBorder="1"/>
    <xf numFmtId="0" fontId="5" fillId="0" borderId="1" xfId="3" applyFont="1" applyBorder="1" applyAlignment="1">
      <alignment horizontal="left" vertical="top" wrapText="1" shrinkToFit="1"/>
    </xf>
    <xf numFmtId="9" fontId="25" fillId="0" borderId="0" xfId="61" applyFont="1" applyFill="1" applyAlignment="1">
      <alignment horizontal="center" vertical="center" wrapText="1" shrinkToFit="1"/>
    </xf>
    <xf numFmtId="0" fontId="21" fillId="0" borderId="0" xfId="3" applyFont="1" applyFill="1">
      <alignment horizontal="left" wrapText="1" indent="1" shrinkToFit="1"/>
    </xf>
    <xf numFmtId="0" fontId="21" fillId="0" borderId="0" xfId="3" applyFont="1" applyFill="1" applyAlignment="1">
      <alignment horizontal="center"/>
    </xf>
    <xf numFmtId="0" fontId="21" fillId="0" borderId="0" xfId="0" applyFont="1" applyFill="1" applyAlignment="1">
      <alignment horizontal="center"/>
    </xf>
    <xf numFmtId="0" fontId="21" fillId="0" borderId="0" xfId="0" applyFont="1" applyFill="1" applyAlignment="1">
      <alignment vertical="center"/>
    </xf>
    <xf numFmtId="0" fontId="21" fillId="0" borderId="0" xfId="0" applyFont="1" applyFill="1"/>
    <xf numFmtId="9" fontId="21" fillId="0" borderId="0" xfId="0" quotePrefix="1" applyNumberFormat="1" applyFont="1" applyFill="1"/>
    <xf numFmtId="165" fontId="21" fillId="0" borderId="0" xfId="57" applyFont="1" applyFill="1" applyBorder="1" applyAlignment="1">
      <alignment horizontal="center"/>
    </xf>
    <xf numFmtId="0" fontId="6" fillId="0" borderId="3" xfId="3" applyBorder="1" applyAlignment="1">
      <alignment horizontal="left" vertical="top" wrapText="1" shrinkToFit="1"/>
    </xf>
    <xf numFmtId="49" fontId="5" fillId="0" borderId="3" xfId="3" applyNumberFormat="1" applyFont="1" applyBorder="1" applyAlignment="1">
      <alignment horizontal="left" vertical="center" wrapText="1" indent="1"/>
    </xf>
    <xf numFmtId="4" fontId="5" fillId="0" borderId="3" xfId="0" applyNumberFormat="1" applyFont="1" applyBorder="1" applyAlignment="1" applyProtection="1">
      <alignment horizontal="center"/>
      <protection locked="0"/>
    </xf>
    <xf numFmtId="4" fontId="5" fillId="0" borderId="3" xfId="3" applyNumberFormat="1" applyFont="1" applyBorder="1" applyAlignment="1" applyProtection="1">
      <protection locked="0"/>
    </xf>
    <xf numFmtId="0" fontId="6" fillId="35" borderId="0" xfId="52" applyFont="1" applyFill="1" applyAlignment="1">
      <alignment horizontal="center"/>
    </xf>
    <xf numFmtId="0" fontId="6" fillId="0" borderId="0" xfId="52" applyFont="1" applyAlignment="1">
      <alignment horizontal="center"/>
    </xf>
    <xf numFmtId="4" fontId="6" fillId="35" borderId="3" xfId="0" applyNumberFormat="1" applyFont="1" applyFill="1" applyBorder="1" applyAlignment="1">
      <alignment horizontal="center" vertical="center" wrapText="1"/>
    </xf>
    <xf numFmtId="4" fontId="6" fillId="35" borderId="1" xfId="0" applyNumberFormat="1" applyFont="1" applyFill="1" applyBorder="1" applyAlignment="1">
      <alignment horizontal="center" vertical="center"/>
    </xf>
    <xf numFmtId="4" fontId="6" fillId="35" borderId="2" xfId="0" applyNumberFormat="1" applyFont="1" applyFill="1" applyBorder="1" applyAlignment="1">
      <alignment horizontal="center" vertical="center"/>
    </xf>
    <xf numFmtId="0" fontId="27" fillId="0" borderId="0" xfId="53" applyFont="1" applyAlignment="1">
      <alignment horizontal="left" vertical="center" wrapText="1"/>
    </xf>
  </cellXfs>
  <cellStyles count="65">
    <cellStyle name="20 % - Accent1" xfId="28" builtinId="30" hidden="1"/>
    <cellStyle name="20 % - Accent2" xfId="32" builtinId="34" hidden="1"/>
    <cellStyle name="20 % - Accent3" xfId="36" builtinId="38" hidden="1"/>
    <cellStyle name="20 % - Accent4" xfId="40" builtinId="42" hidden="1"/>
    <cellStyle name="20 % - Accent5" xfId="44" builtinId="46" hidden="1"/>
    <cellStyle name="20 % - Accent6" xfId="48" builtinId="50" hidden="1"/>
    <cellStyle name="40 % - Accent1" xfId="29" builtinId="31" hidden="1"/>
    <cellStyle name="40 % - Accent2" xfId="33" builtinId="35" hidden="1"/>
    <cellStyle name="40 % - Accent3" xfId="37" builtinId="39" hidden="1"/>
    <cellStyle name="40 % - Accent4" xfId="41" builtinId="43" hidden="1"/>
    <cellStyle name="40 % - Accent5" xfId="45" builtinId="47" hidden="1"/>
    <cellStyle name="40 % - Accent6" xfId="49" builtinId="51" hidden="1"/>
    <cellStyle name="60 % - Accent1" xfId="30" builtinId="32" hidden="1"/>
    <cellStyle name="60 % - Accent2" xfId="34" builtinId="36" hidden="1"/>
    <cellStyle name="60 % - Accent3" xfId="38" builtinId="40" hidden="1"/>
    <cellStyle name="60 % - Accent4" xfId="42" builtinId="44" hidden="1"/>
    <cellStyle name="60 % - Accent5" xfId="46" builtinId="48" hidden="1"/>
    <cellStyle name="60 % - Accent6" xfId="50" builtinId="52" hidden="1"/>
    <cellStyle name="Accent1" xfId="27" builtinId="29" hidden="1"/>
    <cellStyle name="Accent2" xfId="31" builtinId="33" hidden="1"/>
    <cellStyle name="Accent3" xfId="35" builtinId="37" hidden="1"/>
    <cellStyle name="Accent4" xfId="39" builtinId="41" hidden="1"/>
    <cellStyle name="Accent5" xfId="43" builtinId="45" hidden="1"/>
    <cellStyle name="Accent6" xfId="47" builtinId="49" hidden="1"/>
    <cellStyle name="Avertissement" xfId="24" builtinId="11" hidden="1"/>
    <cellStyle name="Calcul" xfId="21" builtinId="22" hidden="1"/>
    <cellStyle name="Cellule liée" xfId="22" builtinId="24" hidden="1"/>
    <cellStyle name="Entrée" xfId="19" builtinId="20" hidden="1"/>
    <cellStyle name="Insatisfaisant" xfId="17" builtinId="27" hidden="1"/>
    <cellStyle name="Milliers" xfId="1" builtinId="3" hidden="1"/>
    <cellStyle name="Milliers" xfId="57" builtinId="3"/>
    <cellStyle name="Milliers [0]" xfId="7" builtinId="6" hidden="1"/>
    <cellStyle name="Milliers 5" xfId="63" xr:uid="{00000000-0005-0000-0000-000020000000}"/>
    <cellStyle name="Monétaire" xfId="8" builtinId="4" hidden="1"/>
    <cellStyle name="Monétaire [0]" xfId="9" builtinId="7" hidden="1"/>
    <cellStyle name="Neutre" xfId="18" builtinId="28" hidden="1"/>
    <cellStyle name="Nombre FRT" xfId="5" xr:uid="{00000000-0005-0000-0000-000024000000}"/>
    <cellStyle name="Nombre FRT 2" xfId="58" xr:uid="{00000000-0005-0000-0000-000025000000}"/>
    <cellStyle name="Nombre m²" xfId="4" xr:uid="{00000000-0005-0000-0000-000026000000}"/>
    <cellStyle name="Nombre m² 2" xfId="59" xr:uid="{00000000-0005-0000-0000-000027000000}"/>
    <cellStyle name="Nombre m3" xfId="2" xr:uid="{00000000-0005-0000-0000-000028000000}"/>
    <cellStyle name="Normal" xfId="0" builtinId="0"/>
    <cellStyle name="Normal 2" xfId="52" xr:uid="{00000000-0005-0000-0000-00002A000000}"/>
    <cellStyle name="Normal 2 2" xfId="53" xr:uid="{00000000-0005-0000-0000-00002B000000}"/>
    <cellStyle name="Normal 2 2 2" xfId="64" xr:uid="{00000000-0005-0000-0000-00002C000000}"/>
    <cellStyle name="Normal 3" xfId="54" xr:uid="{00000000-0005-0000-0000-00002D000000}"/>
    <cellStyle name="Normal 3 2" xfId="55" xr:uid="{00000000-0005-0000-0000-00002E000000}"/>
    <cellStyle name="Normal 5" xfId="62" xr:uid="{00000000-0005-0000-0000-00002F000000}"/>
    <cellStyle name="Normal_ED AM 2eme PAT sept 2004 4 tranches" xfId="56" xr:uid="{00000000-0005-0000-0000-000030000000}"/>
    <cellStyle name="Note" xfId="25" builtinId="10" hidden="1"/>
    <cellStyle name="Pourcentage" xfId="10" builtinId="5" hidden="1"/>
    <cellStyle name="Pourcentage" xfId="61" builtinId="5"/>
    <cellStyle name="Satisfaisant" xfId="16" builtinId="26" hidden="1"/>
    <cellStyle name="Sortie" xfId="20" builtinId="21" hidden="1"/>
    <cellStyle name="Titre" xfId="11" builtinId="15" customBuiltin="1"/>
    <cellStyle name="Titre descriptif" xfId="3" xr:uid="{00000000-0005-0000-0000-000037000000}"/>
    <cellStyle name="Titre localisation" xfId="6" xr:uid="{00000000-0005-0000-0000-000038000000}"/>
    <cellStyle name="Titre 1" xfId="12" builtinId="16" customBuiltin="1"/>
    <cellStyle name="Titre 2" xfId="13" builtinId="17" hidden="1"/>
    <cellStyle name="Titre 3" xfId="14" builtinId="18" hidden="1"/>
    <cellStyle name="Titre 4" xfId="15" builtinId="19" hidden="1"/>
    <cellStyle name="Total" xfId="26" builtinId="25" hidden="1"/>
    <cellStyle name="Unité" xfId="51" xr:uid="{00000000-0005-0000-0000-00003E000000}"/>
    <cellStyle name="Unité 2" xfId="60" xr:uid="{00000000-0005-0000-0000-00003F000000}"/>
    <cellStyle name="Vérification" xfId="23" builtinId="23" hidden="1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6699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1"/>
  <sheetViews>
    <sheetView workbookViewId="0">
      <selection activeCell="B10" sqref="B10"/>
    </sheetView>
  </sheetViews>
  <sheetFormatPr baseColWidth="10" defaultColWidth="11.42578125" defaultRowHeight="12.75" x14ac:dyDescent="0.2"/>
  <cols>
    <col min="1" max="1" width="50.28515625" style="131" customWidth="1"/>
    <col min="2" max="2" width="35.28515625" style="131" customWidth="1"/>
    <col min="3" max="16384" width="11.42578125" style="131"/>
  </cols>
  <sheetData>
    <row r="1" spans="1:2" x14ac:dyDescent="0.2">
      <c r="A1" s="156" t="s">
        <v>172</v>
      </c>
      <c r="B1" s="156"/>
    </row>
    <row r="2" spans="1:2" x14ac:dyDescent="0.2">
      <c r="A2" s="132"/>
      <c r="B2" s="132"/>
    </row>
    <row r="3" spans="1:2" x14ac:dyDescent="0.2">
      <c r="A3" s="157" t="str">
        <f>'DPGF LOT 01'!C5</f>
        <v>LOT 01 - INSTALLATION DE CHANTIER / ECHAFAUDAGES / MACONNERIE / PIERRE DE TAILLE</v>
      </c>
      <c r="B3" s="157"/>
    </row>
    <row r="4" spans="1:2" x14ac:dyDescent="0.2">
      <c r="A4" s="132"/>
      <c r="B4" s="132"/>
    </row>
    <row r="6" spans="1:2" x14ac:dyDescent="0.2">
      <c r="B6" s="133" t="s">
        <v>173</v>
      </c>
    </row>
    <row r="7" spans="1:2" x14ac:dyDescent="0.2">
      <c r="B7" s="134"/>
    </row>
    <row r="8" spans="1:2" x14ac:dyDescent="0.2">
      <c r="A8" s="135" t="str">
        <f>'DPGF LOT 01'!C7</f>
        <v>SOLUTION DE BASE</v>
      </c>
      <c r="B8" s="136">
        <f>'DPGF LOT 01'!H192</f>
        <v>0</v>
      </c>
    </row>
    <row r="9" spans="1:2" x14ac:dyDescent="0.2">
      <c r="A9" s="137"/>
      <c r="B9" s="136"/>
    </row>
    <row r="10" spans="1:2" x14ac:dyDescent="0.2">
      <c r="A10" s="137" t="str">
        <f>'DPGF LOT 01'!C210</f>
        <v>Prestation Supplémentaire Éventuelle (PSE) Obligatoire</v>
      </c>
      <c r="B10" s="136">
        <f>'DPGF LOT 01'!H236</f>
        <v>0</v>
      </c>
    </row>
    <row r="11" spans="1:2" x14ac:dyDescent="0.2">
      <c r="A11" s="137"/>
      <c r="B11" s="136"/>
    </row>
    <row r="12" spans="1:2" x14ac:dyDescent="0.2">
      <c r="A12" s="137"/>
      <c r="B12" s="136"/>
    </row>
    <row r="13" spans="1:2" x14ac:dyDescent="0.2">
      <c r="B13" s="138"/>
    </row>
    <row r="14" spans="1:2" x14ac:dyDescent="0.2">
      <c r="A14" s="139" t="s">
        <v>174</v>
      </c>
      <c r="B14" s="136">
        <f>SUM(B7:B13)</f>
        <v>0</v>
      </c>
    </row>
    <row r="16" spans="1:2" x14ac:dyDescent="0.2">
      <c r="A16" s="139" t="s">
        <v>175</v>
      </c>
      <c r="B16" s="136">
        <f>ROUND(B14*20%,2)</f>
        <v>0</v>
      </c>
    </row>
    <row r="17" spans="1:2" x14ac:dyDescent="0.2">
      <c r="A17" s="139"/>
      <c r="B17" s="140"/>
    </row>
    <row r="19" spans="1:2" x14ac:dyDescent="0.2">
      <c r="A19" s="139" t="s">
        <v>176</v>
      </c>
      <c r="B19" s="141">
        <f>SUM(B14:B18)</f>
        <v>0</v>
      </c>
    </row>
    <row r="20" spans="1:2" ht="13.5" thickBot="1" x14ac:dyDescent="0.25">
      <c r="B20" s="142"/>
    </row>
    <row r="21" spans="1:2" ht="13.5" thickTop="1" x14ac:dyDescent="0.2"/>
  </sheetData>
  <mergeCells count="2">
    <mergeCell ref="A1:B1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 xml:space="preserve">&amp;L&amp;"Arial,Gras"&amp;8HÔTEL DE ROTHELIN-CHAROLAIS  - PARIS 7ème
Restauration du clos-couvert et amélioration énergétique&amp;"Arial,Normal"&amp;10
&amp;R&amp;8Récapitulation
DPGF LOT 01
</oddHeader>
    <oddFooter>&amp;R&amp;8Eugène Architectes du Patrimoine
Février 2025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237"/>
  <sheetViews>
    <sheetView showZeros="0" tabSelected="1" view="pageBreakPreview" topLeftCell="A212" zoomScale="90" zoomScaleNormal="90" zoomScaleSheetLayoutView="90" zoomScalePageLayoutView="85" workbookViewId="0">
      <selection activeCell="B230" sqref="B230"/>
    </sheetView>
  </sheetViews>
  <sheetFormatPr baseColWidth="10" defaultRowHeight="12.75" x14ac:dyDescent="0.2"/>
  <cols>
    <col min="1" max="1" width="4.85546875" style="106" customWidth="1"/>
    <col min="2" max="2" width="7" style="107" customWidth="1"/>
    <col min="3" max="3" width="54.28515625" style="108" customWidth="1"/>
    <col min="4" max="4" width="4.85546875" style="109" customWidth="1"/>
    <col min="5" max="5" width="9.5703125" style="69" customWidth="1"/>
    <col min="6" max="6" width="10.85546875" style="69" customWidth="1"/>
    <col min="7" max="7" width="15.140625" style="110" customWidth="1"/>
    <col min="8" max="8" width="16.7109375" style="111" customWidth="1"/>
    <col min="9" max="9" width="11.42578125" style="3"/>
    <col min="10" max="11" width="11.42578125" style="145"/>
    <col min="12" max="12" width="13.42578125" style="145" bestFit="1" customWidth="1"/>
    <col min="13" max="13" width="11.42578125" style="145"/>
    <col min="14" max="14" width="11.42578125" style="3" customWidth="1"/>
    <col min="15" max="212" width="11.42578125" style="3"/>
    <col min="213" max="213" width="7.7109375" style="3" customWidth="1"/>
    <col min="214" max="214" width="46.140625" style="3" customWidth="1"/>
    <col min="215" max="215" width="9.28515625" style="3" customWidth="1"/>
    <col min="216" max="216" width="5.28515625" style="3" customWidth="1"/>
    <col min="217" max="217" width="8.7109375" style="3" customWidth="1"/>
    <col min="218" max="218" width="5.28515625" style="3" customWidth="1"/>
    <col min="219" max="219" width="8.7109375" style="3" customWidth="1"/>
    <col min="220" max="220" width="5.28515625" style="3" customWidth="1"/>
    <col min="221" max="221" width="8.7109375" style="3" customWidth="1"/>
    <col min="222" max="222" width="5.28515625" style="3" customWidth="1"/>
    <col min="223" max="223" width="8.7109375" style="3" customWidth="1"/>
    <col min="224" max="224" width="5.28515625" style="3" customWidth="1"/>
    <col min="225" max="225" width="8.7109375" style="3" customWidth="1"/>
    <col min="226" max="226" width="5.28515625" style="3" customWidth="1"/>
    <col min="227" max="227" width="8.7109375" style="3" customWidth="1"/>
    <col min="228" max="228" width="5.7109375" style="3" customWidth="1"/>
    <col min="229" max="229" width="10" style="3" customWidth="1"/>
    <col min="230" max="230" width="15.140625" style="3" customWidth="1"/>
    <col min="231" max="232" width="16.7109375" style="3" customWidth="1"/>
    <col min="233" max="468" width="11.42578125" style="3"/>
    <col min="469" max="469" width="7.7109375" style="3" customWidth="1"/>
    <col min="470" max="470" width="46.140625" style="3" customWidth="1"/>
    <col min="471" max="471" width="9.28515625" style="3" customWidth="1"/>
    <col min="472" max="472" width="5.28515625" style="3" customWidth="1"/>
    <col min="473" max="473" width="8.7109375" style="3" customWidth="1"/>
    <col min="474" max="474" width="5.28515625" style="3" customWidth="1"/>
    <col min="475" max="475" width="8.7109375" style="3" customWidth="1"/>
    <col min="476" max="476" width="5.28515625" style="3" customWidth="1"/>
    <col min="477" max="477" width="8.7109375" style="3" customWidth="1"/>
    <col min="478" max="478" width="5.28515625" style="3" customWidth="1"/>
    <col min="479" max="479" width="8.7109375" style="3" customWidth="1"/>
    <col min="480" max="480" width="5.28515625" style="3" customWidth="1"/>
    <col min="481" max="481" width="8.7109375" style="3" customWidth="1"/>
    <col min="482" max="482" width="5.28515625" style="3" customWidth="1"/>
    <col min="483" max="483" width="8.7109375" style="3" customWidth="1"/>
    <col min="484" max="484" width="5.7109375" style="3" customWidth="1"/>
    <col min="485" max="485" width="10" style="3" customWidth="1"/>
    <col min="486" max="486" width="15.140625" style="3" customWidth="1"/>
    <col min="487" max="488" width="16.7109375" style="3" customWidth="1"/>
    <col min="489" max="724" width="11.42578125" style="3"/>
    <col min="725" max="725" width="7.7109375" style="3" customWidth="1"/>
    <col min="726" max="726" width="46.140625" style="3" customWidth="1"/>
    <col min="727" max="727" width="9.28515625" style="3" customWidth="1"/>
    <col min="728" max="728" width="5.28515625" style="3" customWidth="1"/>
    <col min="729" max="729" width="8.7109375" style="3" customWidth="1"/>
    <col min="730" max="730" width="5.28515625" style="3" customWidth="1"/>
    <col min="731" max="731" width="8.7109375" style="3" customWidth="1"/>
    <col min="732" max="732" width="5.28515625" style="3" customWidth="1"/>
    <col min="733" max="733" width="8.7109375" style="3" customWidth="1"/>
    <col min="734" max="734" width="5.28515625" style="3" customWidth="1"/>
    <col min="735" max="735" width="8.7109375" style="3" customWidth="1"/>
    <col min="736" max="736" width="5.28515625" style="3" customWidth="1"/>
    <col min="737" max="737" width="8.7109375" style="3" customWidth="1"/>
    <col min="738" max="738" width="5.28515625" style="3" customWidth="1"/>
    <col min="739" max="739" width="8.7109375" style="3" customWidth="1"/>
    <col min="740" max="740" width="5.7109375" style="3" customWidth="1"/>
    <col min="741" max="741" width="10" style="3" customWidth="1"/>
    <col min="742" max="742" width="15.140625" style="3" customWidth="1"/>
    <col min="743" max="744" width="16.7109375" style="3" customWidth="1"/>
    <col min="745" max="980" width="11.42578125" style="3"/>
    <col min="981" max="981" width="7.7109375" style="3" customWidth="1"/>
    <col min="982" max="982" width="46.140625" style="3" customWidth="1"/>
    <col min="983" max="983" width="9.28515625" style="3" customWidth="1"/>
    <col min="984" max="984" width="5.28515625" style="3" customWidth="1"/>
    <col min="985" max="985" width="8.7109375" style="3" customWidth="1"/>
    <col min="986" max="986" width="5.28515625" style="3" customWidth="1"/>
    <col min="987" max="987" width="8.7109375" style="3" customWidth="1"/>
    <col min="988" max="988" width="5.28515625" style="3" customWidth="1"/>
    <col min="989" max="989" width="8.7109375" style="3" customWidth="1"/>
    <col min="990" max="990" width="5.28515625" style="3" customWidth="1"/>
    <col min="991" max="991" width="8.7109375" style="3" customWidth="1"/>
    <col min="992" max="992" width="5.28515625" style="3" customWidth="1"/>
    <col min="993" max="993" width="8.7109375" style="3" customWidth="1"/>
    <col min="994" max="994" width="5.28515625" style="3" customWidth="1"/>
    <col min="995" max="995" width="8.7109375" style="3" customWidth="1"/>
    <col min="996" max="996" width="5.7109375" style="3" customWidth="1"/>
    <col min="997" max="997" width="10" style="3" customWidth="1"/>
    <col min="998" max="998" width="15.140625" style="3" customWidth="1"/>
    <col min="999" max="1000" width="16.7109375" style="3" customWidth="1"/>
    <col min="1001" max="1236" width="11.42578125" style="3"/>
    <col min="1237" max="1237" width="7.7109375" style="3" customWidth="1"/>
    <col min="1238" max="1238" width="46.140625" style="3" customWidth="1"/>
    <col min="1239" max="1239" width="9.28515625" style="3" customWidth="1"/>
    <col min="1240" max="1240" width="5.28515625" style="3" customWidth="1"/>
    <col min="1241" max="1241" width="8.7109375" style="3" customWidth="1"/>
    <col min="1242" max="1242" width="5.28515625" style="3" customWidth="1"/>
    <col min="1243" max="1243" width="8.7109375" style="3" customWidth="1"/>
    <col min="1244" max="1244" width="5.28515625" style="3" customWidth="1"/>
    <col min="1245" max="1245" width="8.7109375" style="3" customWidth="1"/>
    <col min="1246" max="1246" width="5.28515625" style="3" customWidth="1"/>
    <col min="1247" max="1247" width="8.7109375" style="3" customWidth="1"/>
    <col min="1248" max="1248" width="5.28515625" style="3" customWidth="1"/>
    <col min="1249" max="1249" width="8.7109375" style="3" customWidth="1"/>
    <col min="1250" max="1250" width="5.28515625" style="3" customWidth="1"/>
    <col min="1251" max="1251" width="8.7109375" style="3" customWidth="1"/>
    <col min="1252" max="1252" width="5.7109375" style="3" customWidth="1"/>
    <col min="1253" max="1253" width="10" style="3" customWidth="1"/>
    <col min="1254" max="1254" width="15.140625" style="3" customWidth="1"/>
    <col min="1255" max="1256" width="16.7109375" style="3" customWidth="1"/>
    <col min="1257" max="1492" width="11.42578125" style="3"/>
    <col min="1493" max="1493" width="7.7109375" style="3" customWidth="1"/>
    <col min="1494" max="1494" width="46.140625" style="3" customWidth="1"/>
    <col min="1495" max="1495" width="9.28515625" style="3" customWidth="1"/>
    <col min="1496" max="1496" width="5.28515625" style="3" customWidth="1"/>
    <col min="1497" max="1497" width="8.7109375" style="3" customWidth="1"/>
    <col min="1498" max="1498" width="5.28515625" style="3" customWidth="1"/>
    <col min="1499" max="1499" width="8.7109375" style="3" customWidth="1"/>
    <col min="1500" max="1500" width="5.28515625" style="3" customWidth="1"/>
    <col min="1501" max="1501" width="8.7109375" style="3" customWidth="1"/>
    <col min="1502" max="1502" width="5.28515625" style="3" customWidth="1"/>
    <col min="1503" max="1503" width="8.7109375" style="3" customWidth="1"/>
    <col min="1504" max="1504" width="5.28515625" style="3" customWidth="1"/>
    <col min="1505" max="1505" width="8.7109375" style="3" customWidth="1"/>
    <col min="1506" max="1506" width="5.28515625" style="3" customWidth="1"/>
    <col min="1507" max="1507" width="8.7109375" style="3" customWidth="1"/>
    <col min="1508" max="1508" width="5.7109375" style="3" customWidth="1"/>
    <col min="1509" max="1509" width="10" style="3" customWidth="1"/>
    <col min="1510" max="1510" width="15.140625" style="3" customWidth="1"/>
    <col min="1511" max="1512" width="16.7109375" style="3" customWidth="1"/>
    <col min="1513" max="1748" width="11.42578125" style="3"/>
    <col min="1749" max="1749" width="7.7109375" style="3" customWidth="1"/>
    <col min="1750" max="1750" width="46.140625" style="3" customWidth="1"/>
    <col min="1751" max="1751" width="9.28515625" style="3" customWidth="1"/>
    <col min="1752" max="1752" width="5.28515625" style="3" customWidth="1"/>
    <col min="1753" max="1753" width="8.7109375" style="3" customWidth="1"/>
    <col min="1754" max="1754" width="5.28515625" style="3" customWidth="1"/>
    <col min="1755" max="1755" width="8.7109375" style="3" customWidth="1"/>
    <col min="1756" max="1756" width="5.28515625" style="3" customWidth="1"/>
    <col min="1757" max="1757" width="8.7109375" style="3" customWidth="1"/>
    <col min="1758" max="1758" width="5.28515625" style="3" customWidth="1"/>
    <col min="1759" max="1759" width="8.7109375" style="3" customWidth="1"/>
    <col min="1760" max="1760" width="5.28515625" style="3" customWidth="1"/>
    <col min="1761" max="1761" width="8.7109375" style="3" customWidth="1"/>
    <col min="1762" max="1762" width="5.28515625" style="3" customWidth="1"/>
    <col min="1763" max="1763" width="8.7109375" style="3" customWidth="1"/>
    <col min="1764" max="1764" width="5.7109375" style="3" customWidth="1"/>
    <col min="1765" max="1765" width="10" style="3" customWidth="1"/>
    <col min="1766" max="1766" width="15.140625" style="3" customWidth="1"/>
    <col min="1767" max="1768" width="16.7109375" style="3" customWidth="1"/>
    <col min="1769" max="2004" width="11.42578125" style="3"/>
    <col min="2005" max="2005" width="7.7109375" style="3" customWidth="1"/>
    <col min="2006" max="2006" width="46.140625" style="3" customWidth="1"/>
    <col min="2007" max="2007" width="9.28515625" style="3" customWidth="1"/>
    <col min="2008" max="2008" width="5.28515625" style="3" customWidth="1"/>
    <col min="2009" max="2009" width="8.7109375" style="3" customWidth="1"/>
    <col min="2010" max="2010" width="5.28515625" style="3" customWidth="1"/>
    <col min="2011" max="2011" width="8.7109375" style="3" customWidth="1"/>
    <col min="2012" max="2012" width="5.28515625" style="3" customWidth="1"/>
    <col min="2013" max="2013" width="8.7109375" style="3" customWidth="1"/>
    <col min="2014" max="2014" width="5.28515625" style="3" customWidth="1"/>
    <col min="2015" max="2015" width="8.7109375" style="3" customWidth="1"/>
    <col min="2016" max="2016" width="5.28515625" style="3" customWidth="1"/>
    <col min="2017" max="2017" width="8.7109375" style="3" customWidth="1"/>
    <col min="2018" max="2018" width="5.28515625" style="3" customWidth="1"/>
    <col min="2019" max="2019" width="8.7109375" style="3" customWidth="1"/>
    <col min="2020" max="2020" width="5.7109375" style="3" customWidth="1"/>
    <col min="2021" max="2021" width="10" style="3" customWidth="1"/>
    <col min="2022" max="2022" width="15.140625" style="3" customWidth="1"/>
    <col min="2023" max="2024" width="16.7109375" style="3" customWidth="1"/>
    <col min="2025" max="2260" width="11.42578125" style="3"/>
    <col min="2261" max="2261" width="7.7109375" style="3" customWidth="1"/>
    <col min="2262" max="2262" width="46.140625" style="3" customWidth="1"/>
    <col min="2263" max="2263" width="9.28515625" style="3" customWidth="1"/>
    <col min="2264" max="2264" width="5.28515625" style="3" customWidth="1"/>
    <col min="2265" max="2265" width="8.7109375" style="3" customWidth="1"/>
    <col min="2266" max="2266" width="5.28515625" style="3" customWidth="1"/>
    <col min="2267" max="2267" width="8.7109375" style="3" customWidth="1"/>
    <col min="2268" max="2268" width="5.28515625" style="3" customWidth="1"/>
    <col min="2269" max="2269" width="8.7109375" style="3" customWidth="1"/>
    <col min="2270" max="2270" width="5.28515625" style="3" customWidth="1"/>
    <col min="2271" max="2271" width="8.7109375" style="3" customWidth="1"/>
    <col min="2272" max="2272" width="5.28515625" style="3" customWidth="1"/>
    <col min="2273" max="2273" width="8.7109375" style="3" customWidth="1"/>
    <col min="2274" max="2274" width="5.28515625" style="3" customWidth="1"/>
    <col min="2275" max="2275" width="8.7109375" style="3" customWidth="1"/>
    <col min="2276" max="2276" width="5.7109375" style="3" customWidth="1"/>
    <col min="2277" max="2277" width="10" style="3" customWidth="1"/>
    <col min="2278" max="2278" width="15.140625" style="3" customWidth="1"/>
    <col min="2279" max="2280" width="16.7109375" style="3" customWidth="1"/>
    <col min="2281" max="2516" width="11.42578125" style="3"/>
    <col min="2517" max="2517" width="7.7109375" style="3" customWidth="1"/>
    <col min="2518" max="2518" width="46.140625" style="3" customWidth="1"/>
    <col min="2519" max="2519" width="9.28515625" style="3" customWidth="1"/>
    <col min="2520" max="2520" width="5.28515625" style="3" customWidth="1"/>
    <col min="2521" max="2521" width="8.7109375" style="3" customWidth="1"/>
    <col min="2522" max="2522" width="5.28515625" style="3" customWidth="1"/>
    <col min="2523" max="2523" width="8.7109375" style="3" customWidth="1"/>
    <col min="2524" max="2524" width="5.28515625" style="3" customWidth="1"/>
    <col min="2525" max="2525" width="8.7109375" style="3" customWidth="1"/>
    <col min="2526" max="2526" width="5.28515625" style="3" customWidth="1"/>
    <col min="2527" max="2527" width="8.7109375" style="3" customWidth="1"/>
    <col min="2528" max="2528" width="5.28515625" style="3" customWidth="1"/>
    <col min="2529" max="2529" width="8.7109375" style="3" customWidth="1"/>
    <col min="2530" max="2530" width="5.28515625" style="3" customWidth="1"/>
    <col min="2531" max="2531" width="8.7109375" style="3" customWidth="1"/>
    <col min="2532" max="2532" width="5.7109375" style="3" customWidth="1"/>
    <col min="2533" max="2533" width="10" style="3" customWidth="1"/>
    <col min="2534" max="2534" width="15.140625" style="3" customWidth="1"/>
    <col min="2535" max="2536" width="16.7109375" style="3" customWidth="1"/>
    <col min="2537" max="2772" width="11.42578125" style="3"/>
    <col min="2773" max="2773" width="7.7109375" style="3" customWidth="1"/>
    <col min="2774" max="2774" width="46.140625" style="3" customWidth="1"/>
    <col min="2775" max="2775" width="9.28515625" style="3" customWidth="1"/>
    <col min="2776" max="2776" width="5.28515625" style="3" customWidth="1"/>
    <col min="2777" max="2777" width="8.7109375" style="3" customWidth="1"/>
    <col min="2778" max="2778" width="5.28515625" style="3" customWidth="1"/>
    <col min="2779" max="2779" width="8.7109375" style="3" customWidth="1"/>
    <col min="2780" max="2780" width="5.28515625" style="3" customWidth="1"/>
    <col min="2781" max="2781" width="8.7109375" style="3" customWidth="1"/>
    <col min="2782" max="2782" width="5.28515625" style="3" customWidth="1"/>
    <col min="2783" max="2783" width="8.7109375" style="3" customWidth="1"/>
    <col min="2784" max="2784" width="5.28515625" style="3" customWidth="1"/>
    <col min="2785" max="2785" width="8.7109375" style="3" customWidth="1"/>
    <col min="2786" max="2786" width="5.28515625" style="3" customWidth="1"/>
    <col min="2787" max="2787" width="8.7109375" style="3" customWidth="1"/>
    <col min="2788" max="2788" width="5.7109375" style="3" customWidth="1"/>
    <col min="2789" max="2789" width="10" style="3" customWidth="1"/>
    <col min="2790" max="2790" width="15.140625" style="3" customWidth="1"/>
    <col min="2791" max="2792" width="16.7109375" style="3" customWidth="1"/>
    <col min="2793" max="3028" width="11.42578125" style="3"/>
    <col min="3029" max="3029" width="7.7109375" style="3" customWidth="1"/>
    <col min="3030" max="3030" width="46.140625" style="3" customWidth="1"/>
    <col min="3031" max="3031" width="9.28515625" style="3" customWidth="1"/>
    <col min="3032" max="3032" width="5.28515625" style="3" customWidth="1"/>
    <col min="3033" max="3033" width="8.7109375" style="3" customWidth="1"/>
    <col min="3034" max="3034" width="5.28515625" style="3" customWidth="1"/>
    <col min="3035" max="3035" width="8.7109375" style="3" customWidth="1"/>
    <col min="3036" max="3036" width="5.28515625" style="3" customWidth="1"/>
    <col min="3037" max="3037" width="8.7109375" style="3" customWidth="1"/>
    <col min="3038" max="3038" width="5.28515625" style="3" customWidth="1"/>
    <col min="3039" max="3039" width="8.7109375" style="3" customWidth="1"/>
    <col min="3040" max="3040" width="5.28515625" style="3" customWidth="1"/>
    <col min="3041" max="3041" width="8.7109375" style="3" customWidth="1"/>
    <col min="3042" max="3042" width="5.28515625" style="3" customWidth="1"/>
    <col min="3043" max="3043" width="8.7109375" style="3" customWidth="1"/>
    <col min="3044" max="3044" width="5.7109375" style="3" customWidth="1"/>
    <col min="3045" max="3045" width="10" style="3" customWidth="1"/>
    <col min="3046" max="3046" width="15.140625" style="3" customWidth="1"/>
    <col min="3047" max="3048" width="16.7109375" style="3" customWidth="1"/>
    <col min="3049" max="3284" width="11.42578125" style="3"/>
    <col min="3285" max="3285" width="7.7109375" style="3" customWidth="1"/>
    <col min="3286" max="3286" width="46.140625" style="3" customWidth="1"/>
    <col min="3287" max="3287" width="9.28515625" style="3" customWidth="1"/>
    <col min="3288" max="3288" width="5.28515625" style="3" customWidth="1"/>
    <col min="3289" max="3289" width="8.7109375" style="3" customWidth="1"/>
    <col min="3290" max="3290" width="5.28515625" style="3" customWidth="1"/>
    <col min="3291" max="3291" width="8.7109375" style="3" customWidth="1"/>
    <col min="3292" max="3292" width="5.28515625" style="3" customWidth="1"/>
    <col min="3293" max="3293" width="8.7109375" style="3" customWidth="1"/>
    <col min="3294" max="3294" width="5.28515625" style="3" customWidth="1"/>
    <col min="3295" max="3295" width="8.7109375" style="3" customWidth="1"/>
    <col min="3296" max="3296" width="5.28515625" style="3" customWidth="1"/>
    <col min="3297" max="3297" width="8.7109375" style="3" customWidth="1"/>
    <col min="3298" max="3298" width="5.28515625" style="3" customWidth="1"/>
    <col min="3299" max="3299" width="8.7109375" style="3" customWidth="1"/>
    <col min="3300" max="3300" width="5.7109375" style="3" customWidth="1"/>
    <col min="3301" max="3301" width="10" style="3" customWidth="1"/>
    <col min="3302" max="3302" width="15.140625" style="3" customWidth="1"/>
    <col min="3303" max="3304" width="16.7109375" style="3" customWidth="1"/>
    <col min="3305" max="3540" width="11.42578125" style="3"/>
    <col min="3541" max="3541" width="7.7109375" style="3" customWidth="1"/>
    <col min="3542" max="3542" width="46.140625" style="3" customWidth="1"/>
    <col min="3543" max="3543" width="9.28515625" style="3" customWidth="1"/>
    <col min="3544" max="3544" width="5.28515625" style="3" customWidth="1"/>
    <col min="3545" max="3545" width="8.7109375" style="3" customWidth="1"/>
    <col min="3546" max="3546" width="5.28515625" style="3" customWidth="1"/>
    <col min="3547" max="3547" width="8.7109375" style="3" customWidth="1"/>
    <col min="3548" max="3548" width="5.28515625" style="3" customWidth="1"/>
    <col min="3549" max="3549" width="8.7109375" style="3" customWidth="1"/>
    <col min="3550" max="3550" width="5.28515625" style="3" customWidth="1"/>
    <col min="3551" max="3551" width="8.7109375" style="3" customWidth="1"/>
    <col min="3552" max="3552" width="5.28515625" style="3" customWidth="1"/>
    <col min="3553" max="3553" width="8.7109375" style="3" customWidth="1"/>
    <col min="3554" max="3554" width="5.28515625" style="3" customWidth="1"/>
    <col min="3555" max="3555" width="8.7109375" style="3" customWidth="1"/>
    <col min="3556" max="3556" width="5.7109375" style="3" customWidth="1"/>
    <col min="3557" max="3557" width="10" style="3" customWidth="1"/>
    <col min="3558" max="3558" width="15.140625" style="3" customWidth="1"/>
    <col min="3559" max="3560" width="16.7109375" style="3" customWidth="1"/>
    <col min="3561" max="3796" width="11.42578125" style="3"/>
    <col min="3797" max="3797" width="7.7109375" style="3" customWidth="1"/>
    <col min="3798" max="3798" width="46.140625" style="3" customWidth="1"/>
    <col min="3799" max="3799" width="9.28515625" style="3" customWidth="1"/>
    <col min="3800" max="3800" width="5.28515625" style="3" customWidth="1"/>
    <col min="3801" max="3801" width="8.7109375" style="3" customWidth="1"/>
    <col min="3802" max="3802" width="5.28515625" style="3" customWidth="1"/>
    <col min="3803" max="3803" width="8.7109375" style="3" customWidth="1"/>
    <col min="3804" max="3804" width="5.28515625" style="3" customWidth="1"/>
    <col min="3805" max="3805" width="8.7109375" style="3" customWidth="1"/>
    <col min="3806" max="3806" width="5.28515625" style="3" customWidth="1"/>
    <col min="3807" max="3807" width="8.7109375" style="3" customWidth="1"/>
    <col min="3808" max="3808" width="5.28515625" style="3" customWidth="1"/>
    <col min="3809" max="3809" width="8.7109375" style="3" customWidth="1"/>
    <col min="3810" max="3810" width="5.28515625" style="3" customWidth="1"/>
    <col min="3811" max="3811" width="8.7109375" style="3" customWidth="1"/>
    <col min="3812" max="3812" width="5.7109375" style="3" customWidth="1"/>
    <col min="3813" max="3813" width="10" style="3" customWidth="1"/>
    <col min="3814" max="3814" width="15.140625" style="3" customWidth="1"/>
    <col min="3815" max="3816" width="16.7109375" style="3" customWidth="1"/>
    <col min="3817" max="4052" width="11.42578125" style="3"/>
    <col min="4053" max="4053" width="7.7109375" style="3" customWidth="1"/>
    <col min="4054" max="4054" width="46.140625" style="3" customWidth="1"/>
    <col min="4055" max="4055" width="9.28515625" style="3" customWidth="1"/>
    <col min="4056" max="4056" width="5.28515625" style="3" customWidth="1"/>
    <col min="4057" max="4057" width="8.7109375" style="3" customWidth="1"/>
    <col min="4058" max="4058" width="5.28515625" style="3" customWidth="1"/>
    <col min="4059" max="4059" width="8.7109375" style="3" customWidth="1"/>
    <col min="4060" max="4060" width="5.28515625" style="3" customWidth="1"/>
    <col min="4061" max="4061" width="8.7109375" style="3" customWidth="1"/>
    <col min="4062" max="4062" width="5.28515625" style="3" customWidth="1"/>
    <col min="4063" max="4063" width="8.7109375" style="3" customWidth="1"/>
    <col min="4064" max="4064" width="5.28515625" style="3" customWidth="1"/>
    <col min="4065" max="4065" width="8.7109375" style="3" customWidth="1"/>
    <col min="4066" max="4066" width="5.28515625" style="3" customWidth="1"/>
    <col min="4067" max="4067" width="8.7109375" style="3" customWidth="1"/>
    <col min="4068" max="4068" width="5.7109375" style="3" customWidth="1"/>
    <col min="4069" max="4069" width="10" style="3" customWidth="1"/>
    <col min="4070" max="4070" width="15.140625" style="3" customWidth="1"/>
    <col min="4071" max="4072" width="16.7109375" style="3" customWidth="1"/>
    <col min="4073" max="4308" width="11.42578125" style="3"/>
    <col min="4309" max="4309" width="7.7109375" style="3" customWidth="1"/>
    <col min="4310" max="4310" width="46.140625" style="3" customWidth="1"/>
    <col min="4311" max="4311" width="9.28515625" style="3" customWidth="1"/>
    <col min="4312" max="4312" width="5.28515625" style="3" customWidth="1"/>
    <col min="4313" max="4313" width="8.7109375" style="3" customWidth="1"/>
    <col min="4314" max="4314" width="5.28515625" style="3" customWidth="1"/>
    <col min="4315" max="4315" width="8.7109375" style="3" customWidth="1"/>
    <col min="4316" max="4316" width="5.28515625" style="3" customWidth="1"/>
    <col min="4317" max="4317" width="8.7109375" style="3" customWidth="1"/>
    <col min="4318" max="4318" width="5.28515625" style="3" customWidth="1"/>
    <col min="4319" max="4319" width="8.7109375" style="3" customWidth="1"/>
    <col min="4320" max="4320" width="5.28515625" style="3" customWidth="1"/>
    <col min="4321" max="4321" width="8.7109375" style="3" customWidth="1"/>
    <col min="4322" max="4322" width="5.28515625" style="3" customWidth="1"/>
    <col min="4323" max="4323" width="8.7109375" style="3" customWidth="1"/>
    <col min="4324" max="4324" width="5.7109375" style="3" customWidth="1"/>
    <col min="4325" max="4325" width="10" style="3" customWidth="1"/>
    <col min="4326" max="4326" width="15.140625" style="3" customWidth="1"/>
    <col min="4327" max="4328" width="16.7109375" style="3" customWidth="1"/>
    <col min="4329" max="4564" width="11.42578125" style="3"/>
    <col min="4565" max="4565" width="7.7109375" style="3" customWidth="1"/>
    <col min="4566" max="4566" width="46.140625" style="3" customWidth="1"/>
    <col min="4567" max="4567" width="9.28515625" style="3" customWidth="1"/>
    <col min="4568" max="4568" width="5.28515625" style="3" customWidth="1"/>
    <col min="4569" max="4569" width="8.7109375" style="3" customWidth="1"/>
    <col min="4570" max="4570" width="5.28515625" style="3" customWidth="1"/>
    <col min="4571" max="4571" width="8.7109375" style="3" customWidth="1"/>
    <col min="4572" max="4572" width="5.28515625" style="3" customWidth="1"/>
    <col min="4573" max="4573" width="8.7109375" style="3" customWidth="1"/>
    <col min="4574" max="4574" width="5.28515625" style="3" customWidth="1"/>
    <col min="4575" max="4575" width="8.7109375" style="3" customWidth="1"/>
    <col min="4576" max="4576" width="5.28515625" style="3" customWidth="1"/>
    <col min="4577" max="4577" width="8.7109375" style="3" customWidth="1"/>
    <col min="4578" max="4578" width="5.28515625" style="3" customWidth="1"/>
    <col min="4579" max="4579" width="8.7109375" style="3" customWidth="1"/>
    <col min="4580" max="4580" width="5.7109375" style="3" customWidth="1"/>
    <col min="4581" max="4581" width="10" style="3" customWidth="1"/>
    <col min="4582" max="4582" width="15.140625" style="3" customWidth="1"/>
    <col min="4583" max="4584" width="16.7109375" style="3" customWidth="1"/>
    <col min="4585" max="4820" width="11.42578125" style="3"/>
    <col min="4821" max="4821" width="7.7109375" style="3" customWidth="1"/>
    <col min="4822" max="4822" width="46.140625" style="3" customWidth="1"/>
    <col min="4823" max="4823" width="9.28515625" style="3" customWidth="1"/>
    <col min="4824" max="4824" width="5.28515625" style="3" customWidth="1"/>
    <col min="4825" max="4825" width="8.7109375" style="3" customWidth="1"/>
    <col min="4826" max="4826" width="5.28515625" style="3" customWidth="1"/>
    <col min="4827" max="4827" width="8.7109375" style="3" customWidth="1"/>
    <col min="4828" max="4828" width="5.28515625" style="3" customWidth="1"/>
    <col min="4829" max="4829" width="8.7109375" style="3" customWidth="1"/>
    <col min="4830" max="4830" width="5.28515625" style="3" customWidth="1"/>
    <col min="4831" max="4831" width="8.7109375" style="3" customWidth="1"/>
    <col min="4832" max="4832" width="5.28515625" style="3" customWidth="1"/>
    <col min="4833" max="4833" width="8.7109375" style="3" customWidth="1"/>
    <col min="4834" max="4834" width="5.28515625" style="3" customWidth="1"/>
    <col min="4835" max="4835" width="8.7109375" style="3" customWidth="1"/>
    <col min="4836" max="4836" width="5.7109375" style="3" customWidth="1"/>
    <col min="4837" max="4837" width="10" style="3" customWidth="1"/>
    <col min="4838" max="4838" width="15.140625" style="3" customWidth="1"/>
    <col min="4839" max="4840" width="16.7109375" style="3" customWidth="1"/>
    <col min="4841" max="5076" width="11.42578125" style="3"/>
    <col min="5077" max="5077" width="7.7109375" style="3" customWidth="1"/>
    <col min="5078" max="5078" width="46.140625" style="3" customWidth="1"/>
    <col min="5079" max="5079" width="9.28515625" style="3" customWidth="1"/>
    <col min="5080" max="5080" width="5.28515625" style="3" customWidth="1"/>
    <col min="5081" max="5081" width="8.7109375" style="3" customWidth="1"/>
    <col min="5082" max="5082" width="5.28515625" style="3" customWidth="1"/>
    <col min="5083" max="5083" width="8.7109375" style="3" customWidth="1"/>
    <col min="5084" max="5084" width="5.28515625" style="3" customWidth="1"/>
    <col min="5085" max="5085" width="8.7109375" style="3" customWidth="1"/>
    <col min="5086" max="5086" width="5.28515625" style="3" customWidth="1"/>
    <col min="5087" max="5087" width="8.7109375" style="3" customWidth="1"/>
    <col min="5088" max="5088" width="5.28515625" style="3" customWidth="1"/>
    <col min="5089" max="5089" width="8.7109375" style="3" customWidth="1"/>
    <col min="5090" max="5090" width="5.28515625" style="3" customWidth="1"/>
    <col min="5091" max="5091" width="8.7109375" style="3" customWidth="1"/>
    <col min="5092" max="5092" width="5.7109375" style="3" customWidth="1"/>
    <col min="5093" max="5093" width="10" style="3" customWidth="1"/>
    <col min="5094" max="5094" width="15.140625" style="3" customWidth="1"/>
    <col min="5095" max="5096" width="16.7109375" style="3" customWidth="1"/>
    <col min="5097" max="5332" width="11.42578125" style="3"/>
    <col min="5333" max="5333" width="7.7109375" style="3" customWidth="1"/>
    <col min="5334" max="5334" width="46.140625" style="3" customWidth="1"/>
    <col min="5335" max="5335" width="9.28515625" style="3" customWidth="1"/>
    <col min="5336" max="5336" width="5.28515625" style="3" customWidth="1"/>
    <col min="5337" max="5337" width="8.7109375" style="3" customWidth="1"/>
    <col min="5338" max="5338" width="5.28515625" style="3" customWidth="1"/>
    <col min="5339" max="5339" width="8.7109375" style="3" customWidth="1"/>
    <col min="5340" max="5340" width="5.28515625" style="3" customWidth="1"/>
    <col min="5341" max="5341" width="8.7109375" style="3" customWidth="1"/>
    <col min="5342" max="5342" width="5.28515625" style="3" customWidth="1"/>
    <col min="5343" max="5343" width="8.7109375" style="3" customWidth="1"/>
    <col min="5344" max="5344" width="5.28515625" style="3" customWidth="1"/>
    <col min="5345" max="5345" width="8.7109375" style="3" customWidth="1"/>
    <col min="5346" max="5346" width="5.28515625" style="3" customWidth="1"/>
    <col min="5347" max="5347" width="8.7109375" style="3" customWidth="1"/>
    <col min="5348" max="5348" width="5.7109375" style="3" customWidth="1"/>
    <col min="5349" max="5349" width="10" style="3" customWidth="1"/>
    <col min="5350" max="5350" width="15.140625" style="3" customWidth="1"/>
    <col min="5351" max="5352" width="16.7109375" style="3" customWidth="1"/>
    <col min="5353" max="5588" width="11.42578125" style="3"/>
    <col min="5589" max="5589" width="7.7109375" style="3" customWidth="1"/>
    <col min="5590" max="5590" width="46.140625" style="3" customWidth="1"/>
    <col min="5591" max="5591" width="9.28515625" style="3" customWidth="1"/>
    <col min="5592" max="5592" width="5.28515625" style="3" customWidth="1"/>
    <col min="5593" max="5593" width="8.7109375" style="3" customWidth="1"/>
    <col min="5594" max="5594" width="5.28515625" style="3" customWidth="1"/>
    <col min="5595" max="5595" width="8.7109375" style="3" customWidth="1"/>
    <col min="5596" max="5596" width="5.28515625" style="3" customWidth="1"/>
    <col min="5597" max="5597" width="8.7109375" style="3" customWidth="1"/>
    <col min="5598" max="5598" width="5.28515625" style="3" customWidth="1"/>
    <col min="5599" max="5599" width="8.7109375" style="3" customWidth="1"/>
    <col min="5600" max="5600" width="5.28515625" style="3" customWidth="1"/>
    <col min="5601" max="5601" width="8.7109375" style="3" customWidth="1"/>
    <col min="5602" max="5602" width="5.28515625" style="3" customWidth="1"/>
    <col min="5603" max="5603" width="8.7109375" style="3" customWidth="1"/>
    <col min="5604" max="5604" width="5.7109375" style="3" customWidth="1"/>
    <col min="5605" max="5605" width="10" style="3" customWidth="1"/>
    <col min="5606" max="5606" width="15.140625" style="3" customWidth="1"/>
    <col min="5607" max="5608" width="16.7109375" style="3" customWidth="1"/>
    <col min="5609" max="5844" width="11.42578125" style="3"/>
    <col min="5845" max="5845" width="7.7109375" style="3" customWidth="1"/>
    <col min="5846" max="5846" width="46.140625" style="3" customWidth="1"/>
    <col min="5847" max="5847" width="9.28515625" style="3" customWidth="1"/>
    <col min="5848" max="5848" width="5.28515625" style="3" customWidth="1"/>
    <col min="5849" max="5849" width="8.7109375" style="3" customWidth="1"/>
    <col min="5850" max="5850" width="5.28515625" style="3" customWidth="1"/>
    <col min="5851" max="5851" width="8.7109375" style="3" customWidth="1"/>
    <col min="5852" max="5852" width="5.28515625" style="3" customWidth="1"/>
    <col min="5853" max="5853" width="8.7109375" style="3" customWidth="1"/>
    <col min="5854" max="5854" width="5.28515625" style="3" customWidth="1"/>
    <col min="5855" max="5855" width="8.7109375" style="3" customWidth="1"/>
    <col min="5856" max="5856" width="5.28515625" style="3" customWidth="1"/>
    <col min="5857" max="5857" width="8.7109375" style="3" customWidth="1"/>
    <col min="5858" max="5858" width="5.28515625" style="3" customWidth="1"/>
    <col min="5859" max="5859" width="8.7109375" style="3" customWidth="1"/>
    <col min="5860" max="5860" width="5.7109375" style="3" customWidth="1"/>
    <col min="5861" max="5861" width="10" style="3" customWidth="1"/>
    <col min="5862" max="5862" width="15.140625" style="3" customWidth="1"/>
    <col min="5863" max="5864" width="16.7109375" style="3" customWidth="1"/>
    <col min="5865" max="6100" width="11.42578125" style="3"/>
    <col min="6101" max="6101" width="7.7109375" style="3" customWidth="1"/>
    <col min="6102" max="6102" width="46.140625" style="3" customWidth="1"/>
    <col min="6103" max="6103" width="9.28515625" style="3" customWidth="1"/>
    <col min="6104" max="6104" width="5.28515625" style="3" customWidth="1"/>
    <col min="6105" max="6105" width="8.7109375" style="3" customWidth="1"/>
    <col min="6106" max="6106" width="5.28515625" style="3" customWidth="1"/>
    <col min="6107" max="6107" width="8.7109375" style="3" customWidth="1"/>
    <col min="6108" max="6108" width="5.28515625" style="3" customWidth="1"/>
    <col min="6109" max="6109" width="8.7109375" style="3" customWidth="1"/>
    <col min="6110" max="6110" width="5.28515625" style="3" customWidth="1"/>
    <col min="6111" max="6111" width="8.7109375" style="3" customWidth="1"/>
    <col min="6112" max="6112" width="5.28515625" style="3" customWidth="1"/>
    <col min="6113" max="6113" width="8.7109375" style="3" customWidth="1"/>
    <col min="6114" max="6114" width="5.28515625" style="3" customWidth="1"/>
    <col min="6115" max="6115" width="8.7109375" style="3" customWidth="1"/>
    <col min="6116" max="6116" width="5.7109375" style="3" customWidth="1"/>
    <col min="6117" max="6117" width="10" style="3" customWidth="1"/>
    <col min="6118" max="6118" width="15.140625" style="3" customWidth="1"/>
    <col min="6119" max="6120" width="16.7109375" style="3" customWidth="1"/>
    <col min="6121" max="6356" width="11.42578125" style="3"/>
    <col min="6357" max="6357" width="7.7109375" style="3" customWidth="1"/>
    <col min="6358" max="6358" width="46.140625" style="3" customWidth="1"/>
    <col min="6359" max="6359" width="9.28515625" style="3" customWidth="1"/>
    <col min="6360" max="6360" width="5.28515625" style="3" customWidth="1"/>
    <col min="6361" max="6361" width="8.7109375" style="3" customWidth="1"/>
    <col min="6362" max="6362" width="5.28515625" style="3" customWidth="1"/>
    <col min="6363" max="6363" width="8.7109375" style="3" customWidth="1"/>
    <col min="6364" max="6364" width="5.28515625" style="3" customWidth="1"/>
    <col min="6365" max="6365" width="8.7109375" style="3" customWidth="1"/>
    <col min="6366" max="6366" width="5.28515625" style="3" customWidth="1"/>
    <col min="6367" max="6367" width="8.7109375" style="3" customWidth="1"/>
    <col min="6368" max="6368" width="5.28515625" style="3" customWidth="1"/>
    <col min="6369" max="6369" width="8.7109375" style="3" customWidth="1"/>
    <col min="6370" max="6370" width="5.28515625" style="3" customWidth="1"/>
    <col min="6371" max="6371" width="8.7109375" style="3" customWidth="1"/>
    <col min="6372" max="6372" width="5.7109375" style="3" customWidth="1"/>
    <col min="6373" max="6373" width="10" style="3" customWidth="1"/>
    <col min="6374" max="6374" width="15.140625" style="3" customWidth="1"/>
    <col min="6375" max="6376" width="16.7109375" style="3" customWidth="1"/>
    <col min="6377" max="6612" width="11.42578125" style="3"/>
    <col min="6613" max="6613" width="7.7109375" style="3" customWidth="1"/>
    <col min="6614" max="6614" width="46.140625" style="3" customWidth="1"/>
    <col min="6615" max="6615" width="9.28515625" style="3" customWidth="1"/>
    <col min="6616" max="6616" width="5.28515625" style="3" customWidth="1"/>
    <col min="6617" max="6617" width="8.7109375" style="3" customWidth="1"/>
    <col min="6618" max="6618" width="5.28515625" style="3" customWidth="1"/>
    <col min="6619" max="6619" width="8.7109375" style="3" customWidth="1"/>
    <col min="6620" max="6620" width="5.28515625" style="3" customWidth="1"/>
    <col min="6621" max="6621" width="8.7109375" style="3" customWidth="1"/>
    <col min="6622" max="6622" width="5.28515625" style="3" customWidth="1"/>
    <col min="6623" max="6623" width="8.7109375" style="3" customWidth="1"/>
    <col min="6624" max="6624" width="5.28515625" style="3" customWidth="1"/>
    <col min="6625" max="6625" width="8.7109375" style="3" customWidth="1"/>
    <col min="6626" max="6626" width="5.28515625" style="3" customWidth="1"/>
    <col min="6627" max="6627" width="8.7109375" style="3" customWidth="1"/>
    <col min="6628" max="6628" width="5.7109375" style="3" customWidth="1"/>
    <col min="6629" max="6629" width="10" style="3" customWidth="1"/>
    <col min="6630" max="6630" width="15.140625" style="3" customWidth="1"/>
    <col min="6631" max="6632" width="16.7109375" style="3" customWidth="1"/>
    <col min="6633" max="6868" width="11.42578125" style="3"/>
    <col min="6869" max="6869" width="7.7109375" style="3" customWidth="1"/>
    <col min="6870" max="6870" width="46.140625" style="3" customWidth="1"/>
    <col min="6871" max="6871" width="9.28515625" style="3" customWidth="1"/>
    <col min="6872" max="6872" width="5.28515625" style="3" customWidth="1"/>
    <col min="6873" max="6873" width="8.7109375" style="3" customWidth="1"/>
    <col min="6874" max="6874" width="5.28515625" style="3" customWidth="1"/>
    <col min="6875" max="6875" width="8.7109375" style="3" customWidth="1"/>
    <col min="6876" max="6876" width="5.28515625" style="3" customWidth="1"/>
    <col min="6877" max="6877" width="8.7109375" style="3" customWidth="1"/>
    <col min="6878" max="6878" width="5.28515625" style="3" customWidth="1"/>
    <col min="6879" max="6879" width="8.7109375" style="3" customWidth="1"/>
    <col min="6880" max="6880" width="5.28515625" style="3" customWidth="1"/>
    <col min="6881" max="6881" width="8.7109375" style="3" customWidth="1"/>
    <col min="6882" max="6882" width="5.28515625" style="3" customWidth="1"/>
    <col min="6883" max="6883" width="8.7109375" style="3" customWidth="1"/>
    <col min="6884" max="6884" width="5.7109375" style="3" customWidth="1"/>
    <col min="6885" max="6885" width="10" style="3" customWidth="1"/>
    <col min="6886" max="6886" width="15.140625" style="3" customWidth="1"/>
    <col min="6887" max="6888" width="16.7109375" style="3" customWidth="1"/>
    <col min="6889" max="7124" width="11.42578125" style="3"/>
    <col min="7125" max="7125" width="7.7109375" style="3" customWidth="1"/>
    <col min="7126" max="7126" width="46.140625" style="3" customWidth="1"/>
    <col min="7127" max="7127" width="9.28515625" style="3" customWidth="1"/>
    <col min="7128" max="7128" width="5.28515625" style="3" customWidth="1"/>
    <col min="7129" max="7129" width="8.7109375" style="3" customWidth="1"/>
    <col min="7130" max="7130" width="5.28515625" style="3" customWidth="1"/>
    <col min="7131" max="7131" width="8.7109375" style="3" customWidth="1"/>
    <col min="7132" max="7132" width="5.28515625" style="3" customWidth="1"/>
    <col min="7133" max="7133" width="8.7109375" style="3" customWidth="1"/>
    <col min="7134" max="7134" width="5.28515625" style="3" customWidth="1"/>
    <col min="7135" max="7135" width="8.7109375" style="3" customWidth="1"/>
    <col min="7136" max="7136" width="5.28515625" style="3" customWidth="1"/>
    <col min="7137" max="7137" width="8.7109375" style="3" customWidth="1"/>
    <col min="7138" max="7138" width="5.28515625" style="3" customWidth="1"/>
    <col min="7139" max="7139" width="8.7109375" style="3" customWidth="1"/>
    <col min="7140" max="7140" width="5.7109375" style="3" customWidth="1"/>
    <col min="7141" max="7141" width="10" style="3" customWidth="1"/>
    <col min="7142" max="7142" width="15.140625" style="3" customWidth="1"/>
    <col min="7143" max="7144" width="16.7109375" style="3" customWidth="1"/>
    <col min="7145" max="7380" width="11.42578125" style="3"/>
    <col min="7381" max="7381" width="7.7109375" style="3" customWidth="1"/>
    <col min="7382" max="7382" width="46.140625" style="3" customWidth="1"/>
    <col min="7383" max="7383" width="9.28515625" style="3" customWidth="1"/>
    <col min="7384" max="7384" width="5.28515625" style="3" customWidth="1"/>
    <col min="7385" max="7385" width="8.7109375" style="3" customWidth="1"/>
    <col min="7386" max="7386" width="5.28515625" style="3" customWidth="1"/>
    <col min="7387" max="7387" width="8.7109375" style="3" customWidth="1"/>
    <col min="7388" max="7388" width="5.28515625" style="3" customWidth="1"/>
    <col min="7389" max="7389" width="8.7109375" style="3" customWidth="1"/>
    <col min="7390" max="7390" width="5.28515625" style="3" customWidth="1"/>
    <col min="7391" max="7391" width="8.7109375" style="3" customWidth="1"/>
    <col min="7392" max="7392" width="5.28515625" style="3" customWidth="1"/>
    <col min="7393" max="7393" width="8.7109375" style="3" customWidth="1"/>
    <col min="7394" max="7394" width="5.28515625" style="3" customWidth="1"/>
    <col min="7395" max="7395" width="8.7109375" style="3" customWidth="1"/>
    <col min="7396" max="7396" width="5.7109375" style="3" customWidth="1"/>
    <col min="7397" max="7397" width="10" style="3" customWidth="1"/>
    <col min="7398" max="7398" width="15.140625" style="3" customWidth="1"/>
    <col min="7399" max="7400" width="16.7109375" style="3" customWidth="1"/>
    <col min="7401" max="7636" width="11.42578125" style="3"/>
    <col min="7637" max="7637" width="7.7109375" style="3" customWidth="1"/>
    <col min="7638" max="7638" width="46.140625" style="3" customWidth="1"/>
    <col min="7639" max="7639" width="9.28515625" style="3" customWidth="1"/>
    <col min="7640" max="7640" width="5.28515625" style="3" customWidth="1"/>
    <col min="7641" max="7641" width="8.7109375" style="3" customWidth="1"/>
    <col min="7642" max="7642" width="5.28515625" style="3" customWidth="1"/>
    <col min="7643" max="7643" width="8.7109375" style="3" customWidth="1"/>
    <col min="7644" max="7644" width="5.28515625" style="3" customWidth="1"/>
    <col min="7645" max="7645" width="8.7109375" style="3" customWidth="1"/>
    <col min="7646" max="7646" width="5.28515625" style="3" customWidth="1"/>
    <col min="7647" max="7647" width="8.7109375" style="3" customWidth="1"/>
    <col min="7648" max="7648" width="5.28515625" style="3" customWidth="1"/>
    <col min="7649" max="7649" width="8.7109375" style="3" customWidth="1"/>
    <col min="7650" max="7650" width="5.28515625" style="3" customWidth="1"/>
    <col min="7651" max="7651" width="8.7109375" style="3" customWidth="1"/>
    <col min="7652" max="7652" width="5.7109375" style="3" customWidth="1"/>
    <col min="7653" max="7653" width="10" style="3" customWidth="1"/>
    <col min="7654" max="7654" width="15.140625" style="3" customWidth="1"/>
    <col min="7655" max="7656" width="16.7109375" style="3" customWidth="1"/>
    <col min="7657" max="7892" width="11.42578125" style="3"/>
    <col min="7893" max="7893" width="7.7109375" style="3" customWidth="1"/>
    <col min="7894" max="7894" width="46.140625" style="3" customWidth="1"/>
    <col min="7895" max="7895" width="9.28515625" style="3" customWidth="1"/>
    <col min="7896" max="7896" width="5.28515625" style="3" customWidth="1"/>
    <col min="7897" max="7897" width="8.7109375" style="3" customWidth="1"/>
    <col min="7898" max="7898" width="5.28515625" style="3" customWidth="1"/>
    <col min="7899" max="7899" width="8.7109375" style="3" customWidth="1"/>
    <col min="7900" max="7900" width="5.28515625" style="3" customWidth="1"/>
    <col min="7901" max="7901" width="8.7109375" style="3" customWidth="1"/>
    <col min="7902" max="7902" width="5.28515625" style="3" customWidth="1"/>
    <col min="7903" max="7903" width="8.7109375" style="3" customWidth="1"/>
    <col min="7904" max="7904" width="5.28515625" style="3" customWidth="1"/>
    <col min="7905" max="7905" width="8.7109375" style="3" customWidth="1"/>
    <col min="7906" max="7906" width="5.28515625" style="3" customWidth="1"/>
    <col min="7907" max="7907" width="8.7109375" style="3" customWidth="1"/>
    <col min="7908" max="7908" width="5.7109375" style="3" customWidth="1"/>
    <col min="7909" max="7909" width="10" style="3" customWidth="1"/>
    <col min="7910" max="7910" width="15.140625" style="3" customWidth="1"/>
    <col min="7911" max="7912" width="16.7109375" style="3" customWidth="1"/>
    <col min="7913" max="8148" width="11.42578125" style="3"/>
    <col min="8149" max="8149" width="7.7109375" style="3" customWidth="1"/>
    <col min="8150" max="8150" width="46.140625" style="3" customWidth="1"/>
    <col min="8151" max="8151" width="9.28515625" style="3" customWidth="1"/>
    <col min="8152" max="8152" width="5.28515625" style="3" customWidth="1"/>
    <col min="8153" max="8153" width="8.7109375" style="3" customWidth="1"/>
    <col min="8154" max="8154" width="5.28515625" style="3" customWidth="1"/>
    <col min="8155" max="8155" width="8.7109375" style="3" customWidth="1"/>
    <col min="8156" max="8156" width="5.28515625" style="3" customWidth="1"/>
    <col min="8157" max="8157" width="8.7109375" style="3" customWidth="1"/>
    <col min="8158" max="8158" width="5.28515625" style="3" customWidth="1"/>
    <col min="8159" max="8159" width="8.7109375" style="3" customWidth="1"/>
    <col min="8160" max="8160" width="5.28515625" style="3" customWidth="1"/>
    <col min="8161" max="8161" width="8.7109375" style="3" customWidth="1"/>
    <col min="8162" max="8162" width="5.28515625" style="3" customWidth="1"/>
    <col min="8163" max="8163" width="8.7109375" style="3" customWidth="1"/>
    <col min="8164" max="8164" width="5.7109375" style="3" customWidth="1"/>
    <col min="8165" max="8165" width="10" style="3" customWidth="1"/>
    <col min="8166" max="8166" width="15.140625" style="3" customWidth="1"/>
    <col min="8167" max="8168" width="16.7109375" style="3" customWidth="1"/>
    <col min="8169" max="8404" width="11.42578125" style="3"/>
    <col min="8405" max="8405" width="7.7109375" style="3" customWidth="1"/>
    <col min="8406" max="8406" width="46.140625" style="3" customWidth="1"/>
    <col min="8407" max="8407" width="9.28515625" style="3" customWidth="1"/>
    <col min="8408" max="8408" width="5.28515625" style="3" customWidth="1"/>
    <col min="8409" max="8409" width="8.7109375" style="3" customWidth="1"/>
    <col min="8410" max="8410" width="5.28515625" style="3" customWidth="1"/>
    <col min="8411" max="8411" width="8.7109375" style="3" customWidth="1"/>
    <col min="8412" max="8412" width="5.28515625" style="3" customWidth="1"/>
    <col min="8413" max="8413" width="8.7109375" style="3" customWidth="1"/>
    <col min="8414" max="8414" width="5.28515625" style="3" customWidth="1"/>
    <col min="8415" max="8415" width="8.7109375" style="3" customWidth="1"/>
    <col min="8416" max="8416" width="5.28515625" style="3" customWidth="1"/>
    <col min="8417" max="8417" width="8.7109375" style="3" customWidth="1"/>
    <col min="8418" max="8418" width="5.28515625" style="3" customWidth="1"/>
    <col min="8419" max="8419" width="8.7109375" style="3" customWidth="1"/>
    <col min="8420" max="8420" width="5.7109375" style="3" customWidth="1"/>
    <col min="8421" max="8421" width="10" style="3" customWidth="1"/>
    <col min="8422" max="8422" width="15.140625" style="3" customWidth="1"/>
    <col min="8423" max="8424" width="16.7109375" style="3" customWidth="1"/>
    <col min="8425" max="8660" width="11.42578125" style="3"/>
    <col min="8661" max="8661" width="7.7109375" style="3" customWidth="1"/>
    <col min="8662" max="8662" width="46.140625" style="3" customWidth="1"/>
    <col min="8663" max="8663" width="9.28515625" style="3" customWidth="1"/>
    <col min="8664" max="8664" width="5.28515625" style="3" customWidth="1"/>
    <col min="8665" max="8665" width="8.7109375" style="3" customWidth="1"/>
    <col min="8666" max="8666" width="5.28515625" style="3" customWidth="1"/>
    <col min="8667" max="8667" width="8.7109375" style="3" customWidth="1"/>
    <col min="8668" max="8668" width="5.28515625" style="3" customWidth="1"/>
    <col min="8669" max="8669" width="8.7109375" style="3" customWidth="1"/>
    <col min="8670" max="8670" width="5.28515625" style="3" customWidth="1"/>
    <col min="8671" max="8671" width="8.7109375" style="3" customWidth="1"/>
    <col min="8672" max="8672" width="5.28515625" style="3" customWidth="1"/>
    <col min="8673" max="8673" width="8.7109375" style="3" customWidth="1"/>
    <col min="8674" max="8674" width="5.28515625" style="3" customWidth="1"/>
    <col min="8675" max="8675" width="8.7109375" style="3" customWidth="1"/>
    <col min="8676" max="8676" width="5.7109375" style="3" customWidth="1"/>
    <col min="8677" max="8677" width="10" style="3" customWidth="1"/>
    <col min="8678" max="8678" width="15.140625" style="3" customWidth="1"/>
    <col min="8679" max="8680" width="16.7109375" style="3" customWidth="1"/>
    <col min="8681" max="8916" width="11.42578125" style="3"/>
    <col min="8917" max="8917" width="7.7109375" style="3" customWidth="1"/>
    <col min="8918" max="8918" width="46.140625" style="3" customWidth="1"/>
    <col min="8919" max="8919" width="9.28515625" style="3" customWidth="1"/>
    <col min="8920" max="8920" width="5.28515625" style="3" customWidth="1"/>
    <col min="8921" max="8921" width="8.7109375" style="3" customWidth="1"/>
    <col min="8922" max="8922" width="5.28515625" style="3" customWidth="1"/>
    <col min="8923" max="8923" width="8.7109375" style="3" customWidth="1"/>
    <col min="8924" max="8924" width="5.28515625" style="3" customWidth="1"/>
    <col min="8925" max="8925" width="8.7109375" style="3" customWidth="1"/>
    <col min="8926" max="8926" width="5.28515625" style="3" customWidth="1"/>
    <col min="8927" max="8927" width="8.7109375" style="3" customWidth="1"/>
    <col min="8928" max="8928" width="5.28515625" style="3" customWidth="1"/>
    <col min="8929" max="8929" width="8.7109375" style="3" customWidth="1"/>
    <col min="8930" max="8930" width="5.28515625" style="3" customWidth="1"/>
    <col min="8931" max="8931" width="8.7109375" style="3" customWidth="1"/>
    <col min="8932" max="8932" width="5.7109375" style="3" customWidth="1"/>
    <col min="8933" max="8933" width="10" style="3" customWidth="1"/>
    <col min="8934" max="8934" width="15.140625" style="3" customWidth="1"/>
    <col min="8935" max="8936" width="16.7109375" style="3" customWidth="1"/>
    <col min="8937" max="9172" width="11.42578125" style="3"/>
    <col min="9173" max="9173" width="7.7109375" style="3" customWidth="1"/>
    <col min="9174" max="9174" width="46.140625" style="3" customWidth="1"/>
    <col min="9175" max="9175" width="9.28515625" style="3" customWidth="1"/>
    <col min="9176" max="9176" width="5.28515625" style="3" customWidth="1"/>
    <col min="9177" max="9177" width="8.7109375" style="3" customWidth="1"/>
    <col min="9178" max="9178" width="5.28515625" style="3" customWidth="1"/>
    <col min="9179" max="9179" width="8.7109375" style="3" customWidth="1"/>
    <col min="9180" max="9180" width="5.28515625" style="3" customWidth="1"/>
    <col min="9181" max="9181" width="8.7109375" style="3" customWidth="1"/>
    <col min="9182" max="9182" width="5.28515625" style="3" customWidth="1"/>
    <col min="9183" max="9183" width="8.7109375" style="3" customWidth="1"/>
    <col min="9184" max="9184" width="5.28515625" style="3" customWidth="1"/>
    <col min="9185" max="9185" width="8.7109375" style="3" customWidth="1"/>
    <col min="9186" max="9186" width="5.28515625" style="3" customWidth="1"/>
    <col min="9187" max="9187" width="8.7109375" style="3" customWidth="1"/>
    <col min="9188" max="9188" width="5.7109375" style="3" customWidth="1"/>
    <col min="9189" max="9189" width="10" style="3" customWidth="1"/>
    <col min="9190" max="9190" width="15.140625" style="3" customWidth="1"/>
    <col min="9191" max="9192" width="16.7109375" style="3" customWidth="1"/>
    <col min="9193" max="9428" width="11.42578125" style="3"/>
    <col min="9429" max="9429" width="7.7109375" style="3" customWidth="1"/>
    <col min="9430" max="9430" width="46.140625" style="3" customWidth="1"/>
    <col min="9431" max="9431" width="9.28515625" style="3" customWidth="1"/>
    <col min="9432" max="9432" width="5.28515625" style="3" customWidth="1"/>
    <col min="9433" max="9433" width="8.7109375" style="3" customWidth="1"/>
    <col min="9434" max="9434" width="5.28515625" style="3" customWidth="1"/>
    <col min="9435" max="9435" width="8.7109375" style="3" customWidth="1"/>
    <col min="9436" max="9436" width="5.28515625" style="3" customWidth="1"/>
    <col min="9437" max="9437" width="8.7109375" style="3" customWidth="1"/>
    <col min="9438" max="9438" width="5.28515625" style="3" customWidth="1"/>
    <col min="9439" max="9439" width="8.7109375" style="3" customWidth="1"/>
    <col min="9440" max="9440" width="5.28515625" style="3" customWidth="1"/>
    <col min="9441" max="9441" width="8.7109375" style="3" customWidth="1"/>
    <col min="9442" max="9442" width="5.28515625" style="3" customWidth="1"/>
    <col min="9443" max="9443" width="8.7109375" style="3" customWidth="1"/>
    <col min="9444" max="9444" width="5.7109375" style="3" customWidth="1"/>
    <col min="9445" max="9445" width="10" style="3" customWidth="1"/>
    <col min="9446" max="9446" width="15.140625" style="3" customWidth="1"/>
    <col min="9447" max="9448" width="16.7109375" style="3" customWidth="1"/>
    <col min="9449" max="9684" width="11.42578125" style="3"/>
    <col min="9685" max="9685" width="7.7109375" style="3" customWidth="1"/>
    <col min="9686" max="9686" width="46.140625" style="3" customWidth="1"/>
    <col min="9687" max="9687" width="9.28515625" style="3" customWidth="1"/>
    <col min="9688" max="9688" width="5.28515625" style="3" customWidth="1"/>
    <col min="9689" max="9689" width="8.7109375" style="3" customWidth="1"/>
    <col min="9690" max="9690" width="5.28515625" style="3" customWidth="1"/>
    <col min="9691" max="9691" width="8.7109375" style="3" customWidth="1"/>
    <col min="9692" max="9692" width="5.28515625" style="3" customWidth="1"/>
    <col min="9693" max="9693" width="8.7109375" style="3" customWidth="1"/>
    <col min="9694" max="9694" width="5.28515625" style="3" customWidth="1"/>
    <col min="9695" max="9695" width="8.7109375" style="3" customWidth="1"/>
    <col min="9696" max="9696" width="5.28515625" style="3" customWidth="1"/>
    <col min="9697" max="9697" width="8.7109375" style="3" customWidth="1"/>
    <col min="9698" max="9698" width="5.28515625" style="3" customWidth="1"/>
    <col min="9699" max="9699" width="8.7109375" style="3" customWidth="1"/>
    <col min="9700" max="9700" width="5.7109375" style="3" customWidth="1"/>
    <col min="9701" max="9701" width="10" style="3" customWidth="1"/>
    <col min="9702" max="9702" width="15.140625" style="3" customWidth="1"/>
    <col min="9703" max="9704" width="16.7109375" style="3" customWidth="1"/>
    <col min="9705" max="9940" width="11.42578125" style="3"/>
    <col min="9941" max="9941" width="7.7109375" style="3" customWidth="1"/>
    <col min="9942" max="9942" width="46.140625" style="3" customWidth="1"/>
    <col min="9943" max="9943" width="9.28515625" style="3" customWidth="1"/>
    <col min="9944" max="9944" width="5.28515625" style="3" customWidth="1"/>
    <col min="9945" max="9945" width="8.7109375" style="3" customWidth="1"/>
    <col min="9946" max="9946" width="5.28515625" style="3" customWidth="1"/>
    <col min="9947" max="9947" width="8.7109375" style="3" customWidth="1"/>
    <col min="9948" max="9948" width="5.28515625" style="3" customWidth="1"/>
    <col min="9949" max="9949" width="8.7109375" style="3" customWidth="1"/>
    <col min="9950" max="9950" width="5.28515625" style="3" customWidth="1"/>
    <col min="9951" max="9951" width="8.7109375" style="3" customWidth="1"/>
    <col min="9952" max="9952" width="5.28515625" style="3" customWidth="1"/>
    <col min="9953" max="9953" width="8.7109375" style="3" customWidth="1"/>
    <col min="9954" max="9954" width="5.28515625" style="3" customWidth="1"/>
    <col min="9955" max="9955" width="8.7109375" style="3" customWidth="1"/>
    <col min="9956" max="9956" width="5.7109375" style="3" customWidth="1"/>
    <col min="9957" max="9957" width="10" style="3" customWidth="1"/>
    <col min="9958" max="9958" width="15.140625" style="3" customWidth="1"/>
    <col min="9959" max="9960" width="16.7109375" style="3" customWidth="1"/>
    <col min="9961" max="10196" width="11.42578125" style="3"/>
    <col min="10197" max="10197" width="7.7109375" style="3" customWidth="1"/>
    <col min="10198" max="10198" width="46.140625" style="3" customWidth="1"/>
    <col min="10199" max="10199" width="9.28515625" style="3" customWidth="1"/>
    <col min="10200" max="10200" width="5.28515625" style="3" customWidth="1"/>
    <col min="10201" max="10201" width="8.7109375" style="3" customWidth="1"/>
    <col min="10202" max="10202" width="5.28515625" style="3" customWidth="1"/>
    <col min="10203" max="10203" width="8.7109375" style="3" customWidth="1"/>
    <col min="10204" max="10204" width="5.28515625" style="3" customWidth="1"/>
    <col min="10205" max="10205" width="8.7109375" style="3" customWidth="1"/>
    <col min="10206" max="10206" width="5.28515625" style="3" customWidth="1"/>
    <col min="10207" max="10207" width="8.7109375" style="3" customWidth="1"/>
    <col min="10208" max="10208" width="5.28515625" style="3" customWidth="1"/>
    <col min="10209" max="10209" width="8.7109375" style="3" customWidth="1"/>
    <col min="10210" max="10210" width="5.28515625" style="3" customWidth="1"/>
    <col min="10211" max="10211" width="8.7109375" style="3" customWidth="1"/>
    <col min="10212" max="10212" width="5.7109375" style="3" customWidth="1"/>
    <col min="10213" max="10213" width="10" style="3" customWidth="1"/>
    <col min="10214" max="10214" width="15.140625" style="3" customWidth="1"/>
    <col min="10215" max="10216" width="16.7109375" style="3" customWidth="1"/>
    <col min="10217" max="10452" width="11.42578125" style="3"/>
    <col min="10453" max="10453" width="7.7109375" style="3" customWidth="1"/>
    <col min="10454" max="10454" width="46.140625" style="3" customWidth="1"/>
    <col min="10455" max="10455" width="9.28515625" style="3" customWidth="1"/>
    <col min="10456" max="10456" width="5.28515625" style="3" customWidth="1"/>
    <col min="10457" max="10457" width="8.7109375" style="3" customWidth="1"/>
    <col min="10458" max="10458" width="5.28515625" style="3" customWidth="1"/>
    <col min="10459" max="10459" width="8.7109375" style="3" customWidth="1"/>
    <col min="10460" max="10460" width="5.28515625" style="3" customWidth="1"/>
    <col min="10461" max="10461" width="8.7109375" style="3" customWidth="1"/>
    <col min="10462" max="10462" width="5.28515625" style="3" customWidth="1"/>
    <col min="10463" max="10463" width="8.7109375" style="3" customWidth="1"/>
    <col min="10464" max="10464" width="5.28515625" style="3" customWidth="1"/>
    <col min="10465" max="10465" width="8.7109375" style="3" customWidth="1"/>
    <col min="10466" max="10466" width="5.28515625" style="3" customWidth="1"/>
    <col min="10467" max="10467" width="8.7109375" style="3" customWidth="1"/>
    <col min="10468" max="10468" width="5.7109375" style="3" customWidth="1"/>
    <col min="10469" max="10469" width="10" style="3" customWidth="1"/>
    <col min="10470" max="10470" width="15.140625" style="3" customWidth="1"/>
    <col min="10471" max="10472" width="16.7109375" style="3" customWidth="1"/>
    <col min="10473" max="10708" width="11.42578125" style="3"/>
    <col min="10709" max="10709" width="7.7109375" style="3" customWidth="1"/>
    <col min="10710" max="10710" width="46.140625" style="3" customWidth="1"/>
    <col min="10711" max="10711" width="9.28515625" style="3" customWidth="1"/>
    <col min="10712" max="10712" width="5.28515625" style="3" customWidth="1"/>
    <col min="10713" max="10713" width="8.7109375" style="3" customWidth="1"/>
    <col min="10714" max="10714" width="5.28515625" style="3" customWidth="1"/>
    <col min="10715" max="10715" width="8.7109375" style="3" customWidth="1"/>
    <col min="10716" max="10716" width="5.28515625" style="3" customWidth="1"/>
    <col min="10717" max="10717" width="8.7109375" style="3" customWidth="1"/>
    <col min="10718" max="10718" width="5.28515625" style="3" customWidth="1"/>
    <col min="10719" max="10719" width="8.7109375" style="3" customWidth="1"/>
    <col min="10720" max="10720" width="5.28515625" style="3" customWidth="1"/>
    <col min="10721" max="10721" width="8.7109375" style="3" customWidth="1"/>
    <col min="10722" max="10722" width="5.28515625" style="3" customWidth="1"/>
    <col min="10723" max="10723" width="8.7109375" style="3" customWidth="1"/>
    <col min="10724" max="10724" width="5.7109375" style="3" customWidth="1"/>
    <col min="10725" max="10725" width="10" style="3" customWidth="1"/>
    <col min="10726" max="10726" width="15.140625" style="3" customWidth="1"/>
    <col min="10727" max="10728" width="16.7109375" style="3" customWidth="1"/>
    <col min="10729" max="10964" width="11.42578125" style="3"/>
    <col min="10965" max="10965" width="7.7109375" style="3" customWidth="1"/>
    <col min="10966" max="10966" width="46.140625" style="3" customWidth="1"/>
    <col min="10967" max="10967" width="9.28515625" style="3" customWidth="1"/>
    <col min="10968" max="10968" width="5.28515625" style="3" customWidth="1"/>
    <col min="10969" max="10969" width="8.7109375" style="3" customWidth="1"/>
    <col min="10970" max="10970" width="5.28515625" style="3" customWidth="1"/>
    <col min="10971" max="10971" width="8.7109375" style="3" customWidth="1"/>
    <col min="10972" max="10972" width="5.28515625" style="3" customWidth="1"/>
    <col min="10973" max="10973" width="8.7109375" style="3" customWidth="1"/>
    <col min="10974" max="10974" width="5.28515625" style="3" customWidth="1"/>
    <col min="10975" max="10975" width="8.7109375" style="3" customWidth="1"/>
    <col min="10976" max="10976" width="5.28515625" style="3" customWidth="1"/>
    <col min="10977" max="10977" width="8.7109375" style="3" customWidth="1"/>
    <col min="10978" max="10978" width="5.28515625" style="3" customWidth="1"/>
    <col min="10979" max="10979" width="8.7109375" style="3" customWidth="1"/>
    <col min="10980" max="10980" width="5.7109375" style="3" customWidth="1"/>
    <col min="10981" max="10981" width="10" style="3" customWidth="1"/>
    <col min="10982" max="10982" width="15.140625" style="3" customWidth="1"/>
    <col min="10983" max="10984" width="16.7109375" style="3" customWidth="1"/>
    <col min="10985" max="11220" width="11.42578125" style="3"/>
    <col min="11221" max="11221" width="7.7109375" style="3" customWidth="1"/>
    <col min="11222" max="11222" width="46.140625" style="3" customWidth="1"/>
    <col min="11223" max="11223" width="9.28515625" style="3" customWidth="1"/>
    <col min="11224" max="11224" width="5.28515625" style="3" customWidth="1"/>
    <col min="11225" max="11225" width="8.7109375" style="3" customWidth="1"/>
    <col min="11226" max="11226" width="5.28515625" style="3" customWidth="1"/>
    <col min="11227" max="11227" width="8.7109375" style="3" customWidth="1"/>
    <col min="11228" max="11228" width="5.28515625" style="3" customWidth="1"/>
    <col min="11229" max="11229" width="8.7109375" style="3" customWidth="1"/>
    <col min="11230" max="11230" width="5.28515625" style="3" customWidth="1"/>
    <col min="11231" max="11231" width="8.7109375" style="3" customWidth="1"/>
    <col min="11232" max="11232" width="5.28515625" style="3" customWidth="1"/>
    <col min="11233" max="11233" width="8.7109375" style="3" customWidth="1"/>
    <col min="11234" max="11234" width="5.28515625" style="3" customWidth="1"/>
    <col min="11235" max="11235" width="8.7109375" style="3" customWidth="1"/>
    <col min="11236" max="11236" width="5.7109375" style="3" customWidth="1"/>
    <col min="11237" max="11237" width="10" style="3" customWidth="1"/>
    <col min="11238" max="11238" width="15.140625" style="3" customWidth="1"/>
    <col min="11239" max="11240" width="16.7109375" style="3" customWidth="1"/>
    <col min="11241" max="11476" width="11.42578125" style="3"/>
    <col min="11477" max="11477" width="7.7109375" style="3" customWidth="1"/>
    <col min="11478" max="11478" width="46.140625" style="3" customWidth="1"/>
    <col min="11479" max="11479" width="9.28515625" style="3" customWidth="1"/>
    <col min="11480" max="11480" width="5.28515625" style="3" customWidth="1"/>
    <col min="11481" max="11481" width="8.7109375" style="3" customWidth="1"/>
    <col min="11482" max="11482" width="5.28515625" style="3" customWidth="1"/>
    <col min="11483" max="11483" width="8.7109375" style="3" customWidth="1"/>
    <col min="11484" max="11484" width="5.28515625" style="3" customWidth="1"/>
    <col min="11485" max="11485" width="8.7109375" style="3" customWidth="1"/>
    <col min="11486" max="11486" width="5.28515625" style="3" customWidth="1"/>
    <col min="11487" max="11487" width="8.7109375" style="3" customWidth="1"/>
    <col min="11488" max="11488" width="5.28515625" style="3" customWidth="1"/>
    <col min="11489" max="11489" width="8.7109375" style="3" customWidth="1"/>
    <col min="11490" max="11490" width="5.28515625" style="3" customWidth="1"/>
    <col min="11491" max="11491" width="8.7109375" style="3" customWidth="1"/>
    <col min="11492" max="11492" width="5.7109375" style="3" customWidth="1"/>
    <col min="11493" max="11493" width="10" style="3" customWidth="1"/>
    <col min="11494" max="11494" width="15.140625" style="3" customWidth="1"/>
    <col min="11495" max="11496" width="16.7109375" style="3" customWidth="1"/>
    <col min="11497" max="11732" width="11.42578125" style="3"/>
    <col min="11733" max="11733" width="7.7109375" style="3" customWidth="1"/>
    <col min="11734" max="11734" width="46.140625" style="3" customWidth="1"/>
    <col min="11735" max="11735" width="9.28515625" style="3" customWidth="1"/>
    <col min="11736" max="11736" width="5.28515625" style="3" customWidth="1"/>
    <col min="11737" max="11737" width="8.7109375" style="3" customWidth="1"/>
    <col min="11738" max="11738" width="5.28515625" style="3" customWidth="1"/>
    <col min="11739" max="11739" width="8.7109375" style="3" customWidth="1"/>
    <col min="11740" max="11740" width="5.28515625" style="3" customWidth="1"/>
    <col min="11741" max="11741" width="8.7109375" style="3" customWidth="1"/>
    <col min="11742" max="11742" width="5.28515625" style="3" customWidth="1"/>
    <col min="11743" max="11743" width="8.7109375" style="3" customWidth="1"/>
    <col min="11744" max="11744" width="5.28515625" style="3" customWidth="1"/>
    <col min="11745" max="11745" width="8.7109375" style="3" customWidth="1"/>
    <col min="11746" max="11746" width="5.28515625" style="3" customWidth="1"/>
    <col min="11747" max="11747" width="8.7109375" style="3" customWidth="1"/>
    <col min="11748" max="11748" width="5.7109375" style="3" customWidth="1"/>
    <col min="11749" max="11749" width="10" style="3" customWidth="1"/>
    <col min="11750" max="11750" width="15.140625" style="3" customWidth="1"/>
    <col min="11751" max="11752" width="16.7109375" style="3" customWidth="1"/>
    <col min="11753" max="11988" width="11.42578125" style="3"/>
    <col min="11989" max="11989" width="7.7109375" style="3" customWidth="1"/>
    <col min="11990" max="11990" width="46.140625" style="3" customWidth="1"/>
    <col min="11991" max="11991" width="9.28515625" style="3" customWidth="1"/>
    <col min="11992" max="11992" width="5.28515625" style="3" customWidth="1"/>
    <col min="11993" max="11993" width="8.7109375" style="3" customWidth="1"/>
    <col min="11994" max="11994" width="5.28515625" style="3" customWidth="1"/>
    <col min="11995" max="11995" width="8.7109375" style="3" customWidth="1"/>
    <col min="11996" max="11996" width="5.28515625" style="3" customWidth="1"/>
    <col min="11997" max="11997" width="8.7109375" style="3" customWidth="1"/>
    <col min="11998" max="11998" width="5.28515625" style="3" customWidth="1"/>
    <col min="11999" max="11999" width="8.7109375" style="3" customWidth="1"/>
    <col min="12000" max="12000" width="5.28515625" style="3" customWidth="1"/>
    <col min="12001" max="12001" width="8.7109375" style="3" customWidth="1"/>
    <col min="12002" max="12002" width="5.28515625" style="3" customWidth="1"/>
    <col min="12003" max="12003" width="8.7109375" style="3" customWidth="1"/>
    <col min="12004" max="12004" width="5.7109375" style="3" customWidth="1"/>
    <col min="12005" max="12005" width="10" style="3" customWidth="1"/>
    <col min="12006" max="12006" width="15.140625" style="3" customWidth="1"/>
    <col min="12007" max="12008" width="16.7109375" style="3" customWidth="1"/>
    <col min="12009" max="12244" width="11.42578125" style="3"/>
    <col min="12245" max="12245" width="7.7109375" style="3" customWidth="1"/>
    <col min="12246" max="12246" width="46.140625" style="3" customWidth="1"/>
    <col min="12247" max="12247" width="9.28515625" style="3" customWidth="1"/>
    <col min="12248" max="12248" width="5.28515625" style="3" customWidth="1"/>
    <col min="12249" max="12249" width="8.7109375" style="3" customWidth="1"/>
    <col min="12250" max="12250" width="5.28515625" style="3" customWidth="1"/>
    <col min="12251" max="12251" width="8.7109375" style="3" customWidth="1"/>
    <col min="12252" max="12252" width="5.28515625" style="3" customWidth="1"/>
    <col min="12253" max="12253" width="8.7109375" style="3" customWidth="1"/>
    <col min="12254" max="12254" width="5.28515625" style="3" customWidth="1"/>
    <col min="12255" max="12255" width="8.7109375" style="3" customWidth="1"/>
    <col min="12256" max="12256" width="5.28515625" style="3" customWidth="1"/>
    <col min="12257" max="12257" width="8.7109375" style="3" customWidth="1"/>
    <col min="12258" max="12258" width="5.28515625" style="3" customWidth="1"/>
    <col min="12259" max="12259" width="8.7109375" style="3" customWidth="1"/>
    <col min="12260" max="12260" width="5.7109375" style="3" customWidth="1"/>
    <col min="12261" max="12261" width="10" style="3" customWidth="1"/>
    <col min="12262" max="12262" width="15.140625" style="3" customWidth="1"/>
    <col min="12263" max="12264" width="16.7109375" style="3" customWidth="1"/>
    <col min="12265" max="12500" width="11.42578125" style="3"/>
    <col min="12501" max="12501" width="7.7109375" style="3" customWidth="1"/>
    <col min="12502" max="12502" width="46.140625" style="3" customWidth="1"/>
    <col min="12503" max="12503" width="9.28515625" style="3" customWidth="1"/>
    <col min="12504" max="12504" width="5.28515625" style="3" customWidth="1"/>
    <col min="12505" max="12505" width="8.7109375" style="3" customWidth="1"/>
    <col min="12506" max="12506" width="5.28515625" style="3" customWidth="1"/>
    <col min="12507" max="12507" width="8.7109375" style="3" customWidth="1"/>
    <col min="12508" max="12508" width="5.28515625" style="3" customWidth="1"/>
    <col min="12509" max="12509" width="8.7109375" style="3" customWidth="1"/>
    <col min="12510" max="12510" width="5.28515625" style="3" customWidth="1"/>
    <col min="12511" max="12511" width="8.7109375" style="3" customWidth="1"/>
    <col min="12512" max="12512" width="5.28515625" style="3" customWidth="1"/>
    <col min="12513" max="12513" width="8.7109375" style="3" customWidth="1"/>
    <col min="12514" max="12514" width="5.28515625" style="3" customWidth="1"/>
    <col min="12515" max="12515" width="8.7109375" style="3" customWidth="1"/>
    <col min="12516" max="12516" width="5.7109375" style="3" customWidth="1"/>
    <col min="12517" max="12517" width="10" style="3" customWidth="1"/>
    <col min="12518" max="12518" width="15.140625" style="3" customWidth="1"/>
    <col min="12519" max="12520" width="16.7109375" style="3" customWidth="1"/>
    <col min="12521" max="12756" width="11.42578125" style="3"/>
    <col min="12757" max="12757" width="7.7109375" style="3" customWidth="1"/>
    <col min="12758" max="12758" width="46.140625" style="3" customWidth="1"/>
    <col min="12759" max="12759" width="9.28515625" style="3" customWidth="1"/>
    <col min="12760" max="12760" width="5.28515625" style="3" customWidth="1"/>
    <col min="12761" max="12761" width="8.7109375" style="3" customWidth="1"/>
    <col min="12762" max="12762" width="5.28515625" style="3" customWidth="1"/>
    <col min="12763" max="12763" width="8.7109375" style="3" customWidth="1"/>
    <col min="12764" max="12764" width="5.28515625" style="3" customWidth="1"/>
    <col min="12765" max="12765" width="8.7109375" style="3" customWidth="1"/>
    <col min="12766" max="12766" width="5.28515625" style="3" customWidth="1"/>
    <col min="12767" max="12767" width="8.7109375" style="3" customWidth="1"/>
    <col min="12768" max="12768" width="5.28515625" style="3" customWidth="1"/>
    <col min="12769" max="12769" width="8.7109375" style="3" customWidth="1"/>
    <col min="12770" max="12770" width="5.28515625" style="3" customWidth="1"/>
    <col min="12771" max="12771" width="8.7109375" style="3" customWidth="1"/>
    <col min="12772" max="12772" width="5.7109375" style="3" customWidth="1"/>
    <col min="12773" max="12773" width="10" style="3" customWidth="1"/>
    <col min="12774" max="12774" width="15.140625" style="3" customWidth="1"/>
    <col min="12775" max="12776" width="16.7109375" style="3" customWidth="1"/>
    <col min="12777" max="13012" width="11.42578125" style="3"/>
    <col min="13013" max="13013" width="7.7109375" style="3" customWidth="1"/>
    <col min="13014" max="13014" width="46.140625" style="3" customWidth="1"/>
    <col min="13015" max="13015" width="9.28515625" style="3" customWidth="1"/>
    <col min="13016" max="13016" width="5.28515625" style="3" customWidth="1"/>
    <col min="13017" max="13017" width="8.7109375" style="3" customWidth="1"/>
    <col min="13018" max="13018" width="5.28515625" style="3" customWidth="1"/>
    <col min="13019" max="13019" width="8.7109375" style="3" customWidth="1"/>
    <col min="13020" max="13020" width="5.28515625" style="3" customWidth="1"/>
    <col min="13021" max="13021" width="8.7109375" style="3" customWidth="1"/>
    <col min="13022" max="13022" width="5.28515625" style="3" customWidth="1"/>
    <col min="13023" max="13023" width="8.7109375" style="3" customWidth="1"/>
    <col min="13024" max="13024" width="5.28515625" style="3" customWidth="1"/>
    <col min="13025" max="13025" width="8.7109375" style="3" customWidth="1"/>
    <col min="13026" max="13026" width="5.28515625" style="3" customWidth="1"/>
    <col min="13027" max="13027" width="8.7109375" style="3" customWidth="1"/>
    <col min="13028" max="13028" width="5.7109375" style="3" customWidth="1"/>
    <col min="13029" max="13029" width="10" style="3" customWidth="1"/>
    <col min="13030" max="13030" width="15.140625" style="3" customWidth="1"/>
    <col min="13031" max="13032" width="16.7109375" style="3" customWidth="1"/>
    <col min="13033" max="13268" width="11.42578125" style="3"/>
    <col min="13269" max="13269" width="7.7109375" style="3" customWidth="1"/>
    <col min="13270" max="13270" width="46.140625" style="3" customWidth="1"/>
    <col min="13271" max="13271" width="9.28515625" style="3" customWidth="1"/>
    <col min="13272" max="13272" width="5.28515625" style="3" customWidth="1"/>
    <col min="13273" max="13273" width="8.7109375" style="3" customWidth="1"/>
    <col min="13274" max="13274" width="5.28515625" style="3" customWidth="1"/>
    <col min="13275" max="13275" width="8.7109375" style="3" customWidth="1"/>
    <col min="13276" max="13276" width="5.28515625" style="3" customWidth="1"/>
    <col min="13277" max="13277" width="8.7109375" style="3" customWidth="1"/>
    <col min="13278" max="13278" width="5.28515625" style="3" customWidth="1"/>
    <col min="13279" max="13279" width="8.7109375" style="3" customWidth="1"/>
    <col min="13280" max="13280" width="5.28515625" style="3" customWidth="1"/>
    <col min="13281" max="13281" width="8.7109375" style="3" customWidth="1"/>
    <col min="13282" max="13282" width="5.28515625" style="3" customWidth="1"/>
    <col min="13283" max="13283" width="8.7109375" style="3" customWidth="1"/>
    <col min="13284" max="13284" width="5.7109375" style="3" customWidth="1"/>
    <col min="13285" max="13285" width="10" style="3" customWidth="1"/>
    <col min="13286" max="13286" width="15.140625" style="3" customWidth="1"/>
    <col min="13287" max="13288" width="16.7109375" style="3" customWidth="1"/>
    <col min="13289" max="13524" width="11.42578125" style="3"/>
    <col min="13525" max="13525" width="7.7109375" style="3" customWidth="1"/>
    <col min="13526" max="13526" width="46.140625" style="3" customWidth="1"/>
    <col min="13527" max="13527" width="9.28515625" style="3" customWidth="1"/>
    <col min="13528" max="13528" width="5.28515625" style="3" customWidth="1"/>
    <col min="13529" max="13529" width="8.7109375" style="3" customWidth="1"/>
    <col min="13530" max="13530" width="5.28515625" style="3" customWidth="1"/>
    <col min="13531" max="13531" width="8.7109375" style="3" customWidth="1"/>
    <col min="13532" max="13532" width="5.28515625" style="3" customWidth="1"/>
    <col min="13533" max="13533" width="8.7109375" style="3" customWidth="1"/>
    <col min="13534" max="13534" width="5.28515625" style="3" customWidth="1"/>
    <col min="13535" max="13535" width="8.7109375" style="3" customWidth="1"/>
    <col min="13536" max="13536" width="5.28515625" style="3" customWidth="1"/>
    <col min="13537" max="13537" width="8.7109375" style="3" customWidth="1"/>
    <col min="13538" max="13538" width="5.28515625" style="3" customWidth="1"/>
    <col min="13539" max="13539" width="8.7109375" style="3" customWidth="1"/>
    <col min="13540" max="13540" width="5.7109375" style="3" customWidth="1"/>
    <col min="13541" max="13541" width="10" style="3" customWidth="1"/>
    <col min="13542" max="13542" width="15.140625" style="3" customWidth="1"/>
    <col min="13543" max="13544" width="16.7109375" style="3" customWidth="1"/>
    <col min="13545" max="13780" width="11.42578125" style="3"/>
    <col min="13781" max="13781" width="7.7109375" style="3" customWidth="1"/>
    <col min="13782" max="13782" width="46.140625" style="3" customWidth="1"/>
    <col min="13783" max="13783" width="9.28515625" style="3" customWidth="1"/>
    <col min="13784" max="13784" width="5.28515625" style="3" customWidth="1"/>
    <col min="13785" max="13785" width="8.7109375" style="3" customWidth="1"/>
    <col min="13786" max="13786" width="5.28515625" style="3" customWidth="1"/>
    <col min="13787" max="13787" width="8.7109375" style="3" customWidth="1"/>
    <col min="13788" max="13788" width="5.28515625" style="3" customWidth="1"/>
    <col min="13789" max="13789" width="8.7109375" style="3" customWidth="1"/>
    <col min="13790" max="13790" width="5.28515625" style="3" customWidth="1"/>
    <col min="13791" max="13791" width="8.7109375" style="3" customWidth="1"/>
    <col min="13792" max="13792" width="5.28515625" style="3" customWidth="1"/>
    <col min="13793" max="13793" width="8.7109375" style="3" customWidth="1"/>
    <col min="13794" max="13794" width="5.28515625" style="3" customWidth="1"/>
    <col min="13795" max="13795" width="8.7109375" style="3" customWidth="1"/>
    <col min="13796" max="13796" width="5.7109375" style="3" customWidth="1"/>
    <col min="13797" max="13797" width="10" style="3" customWidth="1"/>
    <col min="13798" max="13798" width="15.140625" style="3" customWidth="1"/>
    <col min="13799" max="13800" width="16.7109375" style="3" customWidth="1"/>
    <col min="13801" max="14036" width="11.42578125" style="3"/>
    <col min="14037" max="14037" width="7.7109375" style="3" customWidth="1"/>
    <col min="14038" max="14038" width="46.140625" style="3" customWidth="1"/>
    <col min="14039" max="14039" width="9.28515625" style="3" customWidth="1"/>
    <col min="14040" max="14040" width="5.28515625" style="3" customWidth="1"/>
    <col min="14041" max="14041" width="8.7109375" style="3" customWidth="1"/>
    <col min="14042" max="14042" width="5.28515625" style="3" customWidth="1"/>
    <col min="14043" max="14043" width="8.7109375" style="3" customWidth="1"/>
    <col min="14044" max="14044" width="5.28515625" style="3" customWidth="1"/>
    <col min="14045" max="14045" width="8.7109375" style="3" customWidth="1"/>
    <col min="14046" max="14046" width="5.28515625" style="3" customWidth="1"/>
    <col min="14047" max="14047" width="8.7109375" style="3" customWidth="1"/>
    <col min="14048" max="14048" width="5.28515625" style="3" customWidth="1"/>
    <col min="14049" max="14049" width="8.7109375" style="3" customWidth="1"/>
    <col min="14050" max="14050" width="5.28515625" style="3" customWidth="1"/>
    <col min="14051" max="14051" width="8.7109375" style="3" customWidth="1"/>
    <col min="14052" max="14052" width="5.7109375" style="3" customWidth="1"/>
    <col min="14053" max="14053" width="10" style="3" customWidth="1"/>
    <col min="14054" max="14054" width="15.140625" style="3" customWidth="1"/>
    <col min="14055" max="14056" width="16.7109375" style="3" customWidth="1"/>
    <col min="14057" max="14292" width="11.42578125" style="3"/>
    <col min="14293" max="14293" width="7.7109375" style="3" customWidth="1"/>
    <col min="14294" max="14294" width="46.140625" style="3" customWidth="1"/>
    <col min="14295" max="14295" width="9.28515625" style="3" customWidth="1"/>
    <col min="14296" max="14296" width="5.28515625" style="3" customWidth="1"/>
    <col min="14297" max="14297" width="8.7109375" style="3" customWidth="1"/>
    <col min="14298" max="14298" width="5.28515625" style="3" customWidth="1"/>
    <col min="14299" max="14299" width="8.7109375" style="3" customWidth="1"/>
    <col min="14300" max="14300" width="5.28515625" style="3" customWidth="1"/>
    <col min="14301" max="14301" width="8.7109375" style="3" customWidth="1"/>
    <col min="14302" max="14302" width="5.28515625" style="3" customWidth="1"/>
    <col min="14303" max="14303" width="8.7109375" style="3" customWidth="1"/>
    <col min="14304" max="14304" width="5.28515625" style="3" customWidth="1"/>
    <col min="14305" max="14305" width="8.7109375" style="3" customWidth="1"/>
    <col min="14306" max="14306" width="5.28515625" style="3" customWidth="1"/>
    <col min="14307" max="14307" width="8.7109375" style="3" customWidth="1"/>
    <col min="14308" max="14308" width="5.7109375" style="3" customWidth="1"/>
    <col min="14309" max="14309" width="10" style="3" customWidth="1"/>
    <col min="14310" max="14310" width="15.140625" style="3" customWidth="1"/>
    <col min="14311" max="14312" width="16.7109375" style="3" customWidth="1"/>
    <col min="14313" max="14548" width="11.42578125" style="3"/>
    <col min="14549" max="14549" width="7.7109375" style="3" customWidth="1"/>
    <col min="14550" max="14550" width="46.140625" style="3" customWidth="1"/>
    <col min="14551" max="14551" width="9.28515625" style="3" customWidth="1"/>
    <col min="14552" max="14552" width="5.28515625" style="3" customWidth="1"/>
    <col min="14553" max="14553" width="8.7109375" style="3" customWidth="1"/>
    <col min="14554" max="14554" width="5.28515625" style="3" customWidth="1"/>
    <col min="14555" max="14555" width="8.7109375" style="3" customWidth="1"/>
    <col min="14556" max="14556" width="5.28515625" style="3" customWidth="1"/>
    <col min="14557" max="14557" width="8.7109375" style="3" customWidth="1"/>
    <col min="14558" max="14558" width="5.28515625" style="3" customWidth="1"/>
    <col min="14559" max="14559" width="8.7109375" style="3" customWidth="1"/>
    <col min="14560" max="14560" width="5.28515625" style="3" customWidth="1"/>
    <col min="14561" max="14561" width="8.7109375" style="3" customWidth="1"/>
    <col min="14562" max="14562" width="5.28515625" style="3" customWidth="1"/>
    <col min="14563" max="14563" width="8.7109375" style="3" customWidth="1"/>
    <col min="14564" max="14564" width="5.7109375" style="3" customWidth="1"/>
    <col min="14565" max="14565" width="10" style="3" customWidth="1"/>
    <col min="14566" max="14566" width="15.140625" style="3" customWidth="1"/>
    <col min="14567" max="14568" width="16.7109375" style="3" customWidth="1"/>
    <col min="14569" max="14804" width="11.42578125" style="3"/>
    <col min="14805" max="14805" width="7.7109375" style="3" customWidth="1"/>
    <col min="14806" max="14806" width="46.140625" style="3" customWidth="1"/>
    <col min="14807" max="14807" width="9.28515625" style="3" customWidth="1"/>
    <col min="14808" max="14808" width="5.28515625" style="3" customWidth="1"/>
    <col min="14809" max="14809" width="8.7109375" style="3" customWidth="1"/>
    <col min="14810" max="14810" width="5.28515625" style="3" customWidth="1"/>
    <col min="14811" max="14811" width="8.7109375" style="3" customWidth="1"/>
    <col min="14812" max="14812" width="5.28515625" style="3" customWidth="1"/>
    <col min="14813" max="14813" width="8.7109375" style="3" customWidth="1"/>
    <col min="14814" max="14814" width="5.28515625" style="3" customWidth="1"/>
    <col min="14815" max="14815" width="8.7109375" style="3" customWidth="1"/>
    <col min="14816" max="14816" width="5.28515625" style="3" customWidth="1"/>
    <col min="14817" max="14817" width="8.7109375" style="3" customWidth="1"/>
    <col min="14818" max="14818" width="5.28515625" style="3" customWidth="1"/>
    <col min="14819" max="14819" width="8.7109375" style="3" customWidth="1"/>
    <col min="14820" max="14820" width="5.7109375" style="3" customWidth="1"/>
    <col min="14821" max="14821" width="10" style="3" customWidth="1"/>
    <col min="14822" max="14822" width="15.140625" style="3" customWidth="1"/>
    <col min="14823" max="14824" width="16.7109375" style="3" customWidth="1"/>
    <col min="14825" max="15060" width="11.42578125" style="3"/>
    <col min="15061" max="15061" width="7.7109375" style="3" customWidth="1"/>
    <col min="15062" max="15062" width="46.140625" style="3" customWidth="1"/>
    <col min="15063" max="15063" width="9.28515625" style="3" customWidth="1"/>
    <col min="15064" max="15064" width="5.28515625" style="3" customWidth="1"/>
    <col min="15065" max="15065" width="8.7109375" style="3" customWidth="1"/>
    <col min="15066" max="15066" width="5.28515625" style="3" customWidth="1"/>
    <col min="15067" max="15067" width="8.7109375" style="3" customWidth="1"/>
    <col min="15068" max="15068" width="5.28515625" style="3" customWidth="1"/>
    <col min="15069" max="15069" width="8.7109375" style="3" customWidth="1"/>
    <col min="15070" max="15070" width="5.28515625" style="3" customWidth="1"/>
    <col min="15071" max="15071" width="8.7109375" style="3" customWidth="1"/>
    <col min="15072" max="15072" width="5.28515625" style="3" customWidth="1"/>
    <col min="15073" max="15073" width="8.7109375" style="3" customWidth="1"/>
    <col min="15074" max="15074" width="5.28515625" style="3" customWidth="1"/>
    <col min="15075" max="15075" width="8.7109375" style="3" customWidth="1"/>
    <col min="15076" max="15076" width="5.7109375" style="3" customWidth="1"/>
    <col min="15077" max="15077" width="10" style="3" customWidth="1"/>
    <col min="15078" max="15078" width="15.140625" style="3" customWidth="1"/>
    <col min="15079" max="15080" width="16.7109375" style="3" customWidth="1"/>
    <col min="15081" max="15316" width="11.42578125" style="3"/>
    <col min="15317" max="15317" width="7.7109375" style="3" customWidth="1"/>
    <col min="15318" max="15318" width="46.140625" style="3" customWidth="1"/>
    <col min="15319" max="15319" width="9.28515625" style="3" customWidth="1"/>
    <col min="15320" max="15320" width="5.28515625" style="3" customWidth="1"/>
    <col min="15321" max="15321" width="8.7109375" style="3" customWidth="1"/>
    <col min="15322" max="15322" width="5.28515625" style="3" customWidth="1"/>
    <col min="15323" max="15323" width="8.7109375" style="3" customWidth="1"/>
    <col min="15324" max="15324" width="5.28515625" style="3" customWidth="1"/>
    <col min="15325" max="15325" width="8.7109375" style="3" customWidth="1"/>
    <col min="15326" max="15326" width="5.28515625" style="3" customWidth="1"/>
    <col min="15327" max="15327" width="8.7109375" style="3" customWidth="1"/>
    <col min="15328" max="15328" width="5.28515625" style="3" customWidth="1"/>
    <col min="15329" max="15329" width="8.7109375" style="3" customWidth="1"/>
    <col min="15330" max="15330" width="5.28515625" style="3" customWidth="1"/>
    <col min="15331" max="15331" width="8.7109375" style="3" customWidth="1"/>
    <col min="15332" max="15332" width="5.7109375" style="3" customWidth="1"/>
    <col min="15333" max="15333" width="10" style="3" customWidth="1"/>
    <col min="15334" max="15334" width="15.140625" style="3" customWidth="1"/>
    <col min="15335" max="15336" width="16.7109375" style="3" customWidth="1"/>
    <col min="15337" max="15572" width="11.42578125" style="3"/>
    <col min="15573" max="15573" width="7.7109375" style="3" customWidth="1"/>
    <col min="15574" max="15574" width="46.140625" style="3" customWidth="1"/>
    <col min="15575" max="15575" width="9.28515625" style="3" customWidth="1"/>
    <col min="15576" max="15576" width="5.28515625" style="3" customWidth="1"/>
    <col min="15577" max="15577" width="8.7109375" style="3" customWidth="1"/>
    <col min="15578" max="15578" width="5.28515625" style="3" customWidth="1"/>
    <col min="15579" max="15579" width="8.7109375" style="3" customWidth="1"/>
    <col min="15580" max="15580" width="5.28515625" style="3" customWidth="1"/>
    <col min="15581" max="15581" width="8.7109375" style="3" customWidth="1"/>
    <col min="15582" max="15582" width="5.28515625" style="3" customWidth="1"/>
    <col min="15583" max="15583" width="8.7109375" style="3" customWidth="1"/>
    <col min="15584" max="15584" width="5.28515625" style="3" customWidth="1"/>
    <col min="15585" max="15585" width="8.7109375" style="3" customWidth="1"/>
    <col min="15586" max="15586" width="5.28515625" style="3" customWidth="1"/>
    <col min="15587" max="15587" width="8.7109375" style="3" customWidth="1"/>
    <col min="15588" max="15588" width="5.7109375" style="3" customWidth="1"/>
    <col min="15589" max="15589" width="10" style="3" customWidth="1"/>
    <col min="15590" max="15590" width="15.140625" style="3" customWidth="1"/>
    <col min="15591" max="15592" width="16.7109375" style="3" customWidth="1"/>
    <col min="15593" max="15828" width="11.42578125" style="3"/>
    <col min="15829" max="15829" width="7.7109375" style="3" customWidth="1"/>
    <col min="15830" max="15830" width="46.140625" style="3" customWidth="1"/>
    <col min="15831" max="15831" width="9.28515625" style="3" customWidth="1"/>
    <col min="15832" max="15832" width="5.28515625" style="3" customWidth="1"/>
    <col min="15833" max="15833" width="8.7109375" style="3" customWidth="1"/>
    <col min="15834" max="15834" width="5.28515625" style="3" customWidth="1"/>
    <col min="15835" max="15835" width="8.7109375" style="3" customWidth="1"/>
    <col min="15836" max="15836" width="5.28515625" style="3" customWidth="1"/>
    <col min="15837" max="15837" width="8.7109375" style="3" customWidth="1"/>
    <col min="15838" max="15838" width="5.28515625" style="3" customWidth="1"/>
    <col min="15839" max="15839" width="8.7109375" style="3" customWidth="1"/>
    <col min="15840" max="15840" width="5.28515625" style="3" customWidth="1"/>
    <col min="15841" max="15841" width="8.7109375" style="3" customWidth="1"/>
    <col min="15842" max="15842" width="5.28515625" style="3" customWidth="1"/>
    <col min="15843" max="15843" width="8.7109375" style="3" customWidth="1"/>
    <col min="15844" max="15844" width="5.7109375" style="3" customWidth="1"/>
    <col min="15845" max="15845" width="10" style="3" customWidth="1"/>
    <col min="15846" max="15846" width="15.140625" style="3" customWidth="1"/>
    <col min="15847" max="15848" width="16.7109375" style="3" customWidth="1"/>
    <col min="15849" max="16084" width="11.42578125" style="3"/>
    <col min="16085" max="16085" width="7.7109375" style="3" customWidth="1"/>
    <col min="16086" max="16086" width="46.140625" style="3" customWidth="1"/>
    <col min="16087" max="16087" width="9.28515625" style="3" customWidth="1"/>
    <col min="16088" max="16088" width="5.28515625" style="3" customWidth="1"/>
    <col min="16089" max="16089" width="8.7109375" style="3" customWidth="1"/>
    <col min="16090" max="16090" width="5.28515625" style="3" customWidth="1"/>
    <col min="16091" max="16091" width="8.7109375" style="3" customWidth="1"/>
    <col min="16092" max="16092" width="5.28515625" style="3" customWidth="1"/>
    <col min="16093" max="16093" width="8.7109375" style="3" customWidth="1"/>
    <col min="16094" max="16094" width="5.28515625" style="3" customWidth="1"/>
    <col min="16095" max="16095" width="8.7109375" style="3" customWidth="1"/>
    <col min="16096" max="16096" width="5.28515625" style="3" customWidth="1"/>
    <col min="16097" max="16097" width="8.7109375" style="3" customWidth="1"/>
    <col min="16098" max="16098" width="5.28515625" style="3" customWidth="1"/>
    <col min="16099" max="16099" width="8.7109375" style="3" customWidth="1"/>
    <col min="16100" max="16100" width="5.7109375" style="3" customWidth="1"/>
    <col min="16101" max="16101" width="10" style="3" customWidth="1"/>
    <col min="16102" max="16102" width="15.140625" style="3" customWidth="1"/>
    <col min="16103" max="16104" width="16.7109375" style="3" customWidth="1"/>
    <col min="16105" max="16384" width="11.42578125" style="3"/>
  </cols>
  <sheetData>
    <row r="1" spans="1:13" x14ac:dyDescent="0.2">
      <c r="A1" s="27"/>
      <c r="B1" s="27"/>
      <c r="C1" s="28"/>
      <c r="D1" s="29"/>
      <c r="E1" s="30"/>
      <c r="F1" s="30"/>
      <c r="G1" s="158" t="s">
        <v>156</v>
      </c>
      <c r="H1" s="158" t="s">
        <v>157</v>
      </c>
      <c r="J1" s="144"/>
    </row>
    <row r="2" spans="1:13" s="4" customFormat="1" ht="25.5" x14ac:dyDescent="0.2">
      <c r="A2" s="62" t="s">
        <v>120</v>
      </c>
      <c r="B2" s="31" t="s">
        <v>44</v>
      </c>
      <c r="C2" s="32" t="s">
        <v>1</v>
      </c>
      <c r="D2" s="33" t="s">
        <v>0</v>
      </c>
      <c r="E2" s="112" t="s">
        <v>154</v>
      </c>
      <c r="F2" s="112" t="s">
        <v>155</v>
      </c>
      <c r="G2" s="159"/>
      <c r="H2" s="159"/>
      <c r="J2" s="146"/>
      <c r="K2" s="146"/>
      <c r="L2" s="146"/>
      <c r="M2" s="146"/>
    </row>
    <row r="3" spans="1:13" s="4" customFormat="1" x14ac:dyDescent="0.2">
      <c r="A3" s="34"/>
      <c r="B3" s="34" t="s">
        <v>45</v>
      </c>
      <c r="C3" s="35"/>
      <c r="D3" s="36"/>
      <c r="E3" s="37"/>
      <c r="F3" s="37"/>
      <c r="G3" s="160"/>
      <c r="H3" s="160"/>
      <c r="J3" s="146"/>
      <c r="K3" s="146"/>
      <c r="L3" s="146"/>
      <c r="M3" s="146"/>
    </row>
    <row r="4" spans="1:13" s="4" customFormat="1" x14ac:dyDescent="0.2">
      <c r="A4" s="63"/>
      <c r="B4" s="64"/>
      <c r="C4" s="65"/>
      <c r="D4" s="66"/>
      <c r="E4" s="67"/>
      <c r="F4" s="67"/>
      <c r="G4" s="68"/>
      <c r="H4" s="68"/>
      <c r="J4" s="146"/>
      <c r="K4" s="146"/>
      <c r="L4" s="146"/>
      <c r="M4" s="146"/>
    </row>
    <row r="5" spans="1:13" s="4" customFormat="1" ht="25.5" x14ac:dyDescent="0.2">
      <c r="A5" s="73"/>
      <c r="B5" s="74"/>
      <c r="C5" s="8" t="s">
        <v>41</v>
      </c>
      <c r="D5" s="70"/>
      <c r="E5" s="71"/>
      <c r="F5" s="71"/>
      <c r="G5" s="75"/>
      <c r="H5" s="75"/>
      <c r="J5" s="146"/>
      <c r="K5" s="146"/>
      <c r="L5" s="146"/>
      <c r="M5" s="146"/>
    </row>
    <row r="6" spans="1:13" s="4" customFormat="1" x14ac:dyDescent="0.2">
      <c r="A6" s="73"/>
      <c r="B6" s="74"/>
      <c r="C6" s="5"/>
      <c r="D6" s="70"/>
      <c r="E6" s="71"/>
      <c r="F6" s="71"/>
      <c r="G6" s="75"/>
      <c r="H6" s="75"/>
      <c r="J6" s="146"/>
      <c r="K6" s="146"/>
      <c r="L6" s="146"/>
      <c r="M6" s="146"/>
    </row>
    <row r="7" spans="1:13" s="4" customFormat="1" x14ac:dyDescent="0.2">
      <c r="A7" s="73"/>
      <c r="B7" s="74"/>
      <c r="C7" s="124" t="s">
        <v>168</v>
      </c>
      <c r="D7" s="70"/>
      <c r="E7" s="71"/>
      <c r="F7" s="71"/>
      <c r="G7" s="75"/>
      <c r="H7" s="75"/>
      <c r="J7" s="146"/>
      <c r="K7" s="146"/>
      <c r="L7" s="146"/>
      <c r="M7" s="146"/>
    </row>
    <row r="8" spans="1:13" s="4" customFormat="1" x14ac:dyDescent="0.2">
      <c r="A8" s="73"/>
      <c r="B8" s="74"/>
      <c r="C8" s="5"/>
      <c r="D8" s="70"/>
      <c r="E8" s="71"/>
      <c r="F8" s="71"/>
      <c r="G8" s="75"/>
      <c r="H8" s="75"/>
      <c r="J8" s="146"/>
      <c r="K8" s="146"/>
      <c r="L8" s="146"/>
      <c r="M8" s="146"/>
    </row>
    <row r="9" spans="1:13" s="4" customFormat="1" x14ac:dyDescent="0.2">
      <c r="A9" s="17" t="str">
        <f>IF(D9="","",MAX($A$1:$A6)+1)</f>
        <v/>
      </c>
      <c r="B9" s="55" t="s">
        <v>42</v>
      </c>
      <c r="C9" s="6" t="s">
        <v>3</v>
      </c>
      <c r="D9" s="70"/>
      <c r="E9" s="76"/>
      <c r="F9" s="76"/>
      <c r="G9" s="77"/>
      <c r="H9" s="78"/>
      <c r="J9" s="146"/>
      <c r="K9" s="146"/>
      <c r="L9" s="146"/>
      <c r="M9" s="146"/>
    </row>
    <row r="10" spans="1:13" s="4" customFormat="1" x14ac:dyDescent="0.2">
      <c r="A10" s="17" t="str">
        <f>IF(D10="","",MAX($A$1:$A9)+1)</f>
        <v/>
      </c>
      <c r="B10" s="55"/>
      <c r="C10" s="6"/>
      <c r="D10" s="70"/>
      <c r="E10" s="76"/>
      <c r="F10" s="76"/>
      <c r="G10" s="77"/>
      <c r="H10" s="78"/>
      <c r="J10" s="146"/>
      <c r="K10" s="146"/>
      <c r="L10" s="146"/>
      <c r="M10" s="146"/>
    </row>
    <row r="11" spans="1:13" s="7" customFormat="1" x14ac:dyDescent="0.2">
      <c r="A11" s="17" t="str">
        <f>IF(D11="","",MAX($A$1:$A10)+1)</f>
        <v/>
      </c>
      <c r="B11" s="55" t="s">
        <v>43</v>
      </c>
      <c r="C11" s="6" t="s">
        <v>46</v>
      </c>
      <c r="D11" s="79"/>
      <c r="E11" s="80"/>
      <c r="F11" s="80"/>
      <c r="G11" s="78"/>
      <c r="H11" s="81">
        <f t="shared" ref="H11:H12" si="0">ROUND(E11*G11,2)</f>
        <v>0</v>
      </c>
      <c r="J11" s="147"/>
      <c r="K11" s="147"/>
      <c r="L11" s="147"/>
      <c r="M11" s="147"/>
    </row>
    <row r="12" spans="1:13" s="7" customFormat="1" x14ac:dyDescent="0.2">
      <c r="A12" s="17" t="str">
        <f>IF(D12="","",MAX($A$1:$A11)+1)</f>
        <v/>
      </c>
      <c r="B12" s="55"/>
      <c r="C12" s="6" t="s">
        <v>47</v>
      </c>
      <c r="D12" s="79"/>
      <c r="E12" s="80"/>
      <c r="F12" s="80"/>
      <c r="G12" s="77"/>
      <c r="H12" s="81">
        <f t="shared" si="0"/>
        <v>0</v>
      </c>
      <c r="J12" s="147"/>
      <c r="K12" s="147"/>
      <c r="L12" s="147"/>
      <c r="M12" s="147"/>
    </row>
    <row r="13" spans="1:13" s="7" customFormat="1" x14ac:dyDescent="0.2">
      <c r="A13" s="17">
        <f>IF(D13="","",MAX($A$1:$A12)+1)</f>
        <v>1</v>
      </c>
      <c r="B13" s="55"/>
      <c r="C13" s="82" t="s">
        <v>5</v>
      </c>
      <c r="D13" s="83" t="s">
        <v>12</v>
      </c>
      <c r="E13" s="84">
        <v>34</v>
      </c>
      <c r="F13" s="84"/>
      <c r="G13" s="77"/>
      <c r="H13" s="81">
        <f>ROUND(F13*G13,2)</f>
        <v>0</v>
      </c>
      <c r="J13" s="147"/>
      <c r="K13" s="147"/>
      <c r="L13" s="147"/>
      <c r="M13" s="147"/>
    </row>
    <row r="14" spans="1:13" s="7" customFormat="1" x14ac:dyDescent="0.2">
      <c r="A14" s="17">
        <f>IF(D14="","",MAX($A$1:$A13)+1)</f>
        <v>2</v>
      </c>
      <c r="B14" s="55"/>
      <c r="C14" s="82" t="s">
        <v>7</v>
      </c>
      <c r="D14" s="83" t="s">
        <v>8</v>
      </c>
      <c r="E14" s="80">
        <v>16</v>
      </c>
      <c r="F14" s="80"/>
      <c r="G14" s="77"/>
      <c r="H14" s="81">
        <f t="shared" ref="H14:H87" si="1">ROUND(F14*G14,2)</f>
        <v>0</v>
      </c>
      <c r="J14" s="147"/>
      <c r="K14" s="147"/>
      <c r="L14" s="147"/>
      <c r="M14" s="147"/>
    </row>
    <row r="15" spans="1:13" s="7" customFormat="1" x14ac:dyDescent="0.2">
      <c r="A15" s="17">
        <f>IF(D15="","",MAX($A$1:$A14)+1)</f>
        <v>3</v>
      </c>
      <c r="B15" s="55"/>
      <c r="C15" s="82" t="s">
        <v>9</v>
      </c>
      <c r="D15" s="83" t="s">
        <v>12</v>
      </c>
      <c r="E15" s="84">
        <v>34</v>
      </c>
      <c r="F15" s="84"/>
      <c r="G15" s="77"/>
      <c r="H15" s="81">
        <f t="shared" si="1"/>
        <v>0</v>
      </c>
      <c r="J15" s="147"/>
      <c r="K15" s="147"/>
      <c r="L15" s="147"/>
      <c r="M15" s="147"/>
    </row>
    <row r="16" spans="1:13" s="7" customFormat="1" x14ac:dyDescent="0.2">
      <c r="A16" s="17">
        <f>IF(D16="","",MAX($A$1:$A15)+1)</f>
        <v>4</v>
      </c>
      <c r="B16" s="55"/>
      <c r="C16" s="82" t="s">
        <v>49</v>
      </c>
      <c r="D16" s="83" t="s">
        <v>16</v>
      </c>
      <c r="E16" s="80">
        <v>1</v>
      </c>
      <c r="F16" s="80"/>
      <c r="G16" s="77"/>
      <c r="H16" s="81">
        <f t="shared" si="1"/>
        <v>0</v>
      </c>
      <c r="J16" s="147"/>
      <c r="K16" s="147"/>
      <c r="L16" s="147"/>
      <c r="M16" s="147"/>
    </row>
    <row r="17" spans="1:13" s="4" customFormat="1" x14ac:dyDescent="0.2">
      <c r="A17" s="17" t="str">
        <f>IF(D17="","",MAX($A$1:$A16)+1)</f>
        <v/>
      </c>
      <c r="B17" s="55"/>
      <c r="C17" s="6"/>
      <c r="D17" s="70"/>
      <c r="E17" s="76"/>
      <c r="F17" s="76"/>
      <c r="G17" s="77"/>
      <c r="H17" s="81">
        <f t="shared" si="1"/>
        <v>0</v>
      </c>
      <c r="J17" s="146"/>
      <c r="K17" s="146"/>
      <c r="L17" s="146"/>
      <c r="M17" s="146"/>
    </row>
    <row r="18" spans="1:13" s="7" customFormat="1" x14ac:dyDescent="0.2">
      <c r="A18" s="17" t="str">
        <f>IF(D18="","",MAX($A$1:$A17)+1)</f>
        <v/>
      </c>
      <c r="B18" s="55"/>
      <c r="C18" s="6" t="s">
        <v>48</v>
      </c>
      <c r="D18" s="79"/>
      <c r="E18" s="80"/>
      <c r="F18" s="80"/>
      <c r="G18" s="77"/>
      <c r="H18" s="81">
        <f t="shared" si="1"/>
        <v>0</v>
      </c>
      <c r="J18" s="147"/>
      <c r="K18" s="147"/>
      <c r="L18" s="147"/>
      <c r="M18" s="147"/>
    </row>
    <row r="19" spans="1:13" s="7" customFormat="1" x14ac:dyDescent="0.2">
      <c r="A19" s="17">
        <f>IF(D19="","",MAX($A$1:$A18)+1)</f>
        <v>5</v>
      </c>
      <c r="B19" s="55"/>
      <c r="C19" s="82" t="s">
        <v>5</v>
      </c>
      <c r="D19" s="83" t="s">
        <v>12</v>
      </c>
      <c r="E19" s="84">
        <f>85+44</f>
        <v>129</v>
      </c>
      <c r="F19" s="84"/>
      <c r="G19" s="77"/>
      <c r="H19" s="81">
        <f t="shared" si="1"/>
        <v>0</v>
      </c>
      <c r="J19" s="147"/>
      <c r="K19" s="147"/>
      <c r="L19" s="147"/>
      <c r="M19" s="147"/>
    </row>
    <row r="20" spans="1:13" s="7" customFormat="1" x14ac:dyDescent="0.2">
      <c r="A20" s="17">
        <f>IF(D20="","",MAX($A$1:$A19)+1)</f>
        <v>6</v>
      </c>
      <c r="B20" s="55"/>
      <c r="C20" s="82" t="s">
        <v>7</v>
      </c>
      <c r="D20" s="79" t="s">
        <v>8</v>
      </c>
      <c r="E20" s="80">
        <f>+E14</f>
        <v>16</v>
      </c>
      <c r="F20" s="80"/>
      <c r="G20" s="77"/>
      <c r="H20" s="81">
        <f t="shared" si="1"/>
        <v>0</v>
      </c>
      <c r="J20" s="147"/>
      <c r="K20" s="147"/>
      <c r="L20" s="147"/>
      <c r="M20" s="147"/>
    </row>
    <row r="21" spans="1:13" s="7" customFormat="1" x14ac:dyDescent="0.2">
      <c r="A21" s="17">
        <f>IF(D21="","",MAX($A$1:$A20)+1)</f>
        <v>7</v>
      </c>
      <c r="B21" s="55"/>
      <c r="C21" s="82" t="s">
        <v>9</v>
      </c>
      <c r="D21" s="83" t="s">
        <v>12</v>
      </c>
      <c r="E21" s="84">
        <f>+E19</f>
        <v>129</v>
      </c>
      <c r="F21" s="84"/>
      <c r="G21" s="77"/>
      <c r="H21" s="81">
        <f t="shared" si="1"/>
        <v>0</v>
      </c>
      <c r="J21" s="147"/>
      <c r="K21" s="147"/>
      <c r="L21" s="147"/>
      <c r="M21" s="147"/>
    </row>
    <row r="22" spans="1:13" s="7" customFormat="1" x14ac:dyDescent="0.2">
      <c r="A22" s="17">
        <f>IF(D22="","",MAX($A$1:$A21)+1)</f>
        <v>8</v>
      </c>
      <c r="B22" s="55"/>
      <c r="C22" s="82" t="s">
        <v>49</v>
      </c>
      <c r="D22" s="83" t="s">
        <v>16</v>
      </c>
      <c r="E22" s="80">
        <v>1</v>
      </c>
      <c r="F22" s="80"/>
      <c r="G22" s="77"/>
      <c r="H22" s="81">
        <f t="shared" si="1"/>
        <v>0</v>
      </c>
      <c r="J22" s="147"/>
      <c r="K22" s="147"/>
      <c r="L22" s="147"/>
      <c r="M22" s="147"/>
    </row>
    <row r="23" spans="1:13" s="4" customFormat="1" x14ac:dyDescent="0.2">
      <c r="A23" s="17" t="str">
        <f>IF(D23="","",MAX($A$1:$A22)+1)</f>
        <v/>
      </c>
      <c r="B23" s="55"/>
      <c r="C23" s="6"/>
      <c r="D23" s="70"/>
      <c r="E23" s="76"/>
      <c r="F23" s="76"/>
      <c r="G23" s="77"/>
      <c r="H23" s="81">
        <f t="shared" si="1"/>
        <v>0</v>
      </c>
      <c r="J23" s="146"/>
      <c r="K23" s="146"/>
      <c r="L23" s="146"/>
      <c r="M23" s="146"/>
    </row>
    <row r="24" spans="1:13" s="7" customFormat="1" x14ac:dyDescent="0.2">
      <c r="A24" s="17">
        <f>IF(D24="","",MAX($A$1:$A23)+1)</f>
        <v>9</v>
      </c>
      <c r="B24" s="55" t="s">
        <v>50</v>
      </c>
      <c r="C24" s="6" t="s">
        <v>51</v>
      </c>
      <c r="D24" s="79" t="s">
        <v>2</v>
      </c>
      <c r="E24" s="80">
        <v>3</v>
      </c>
      <c r="F24" s="80"/>
      <c r="G24" s="78"/>
      <c r="H24" s="81">
        <f t="shared" si="1"/>
        <v>0</v>
      </c>
      <c r="J24" s="147"/>
      <c r="K24" s="147"/>
      <c r="L24" s="147"/>
      <c r="M24" s="147"/>
    </row>
    <row r="25" spans="1:13" s="4" customFormat="1" x14ac:dyDescent="0.2">
      <c r="A25" s="17" t="str">
        <f>IF(D25="","",MAX($A$1:$A24)+1)</f>
        <v/>
      </c>
      <c r="B25" s="55"/>
      <c r="C25" s="6"/>
      <c r="D25" s="70"/>
      <c r="E25" s="76"/>
      <c r="F25" s="76"/>
      <c r="G25" s="77"/>
      <c r="H25" s="81">
        <f t="shared" si="1"/>
        <v>0</v>
      </c>
      <c r="J25" s="146"/>
      <c r="K25" s="146"/>
      <c r="L25" s="146"/>
      <c r="M25" s="146"/>
    </row>
    <row r="26" spans="1:13" s="7" customFormat="1" x14ac:dyDescent="0.2">
      <c r="A26" s="17" t="str">
        <f>IF(D26="","",MAX($A$1:$A25)+1)</f>
        <v/>
      </c>
      <c r="B26" s="55" t="s">
        <v>52</v>
      </c>
      <c r="C26" s="6" t="s">
        <v>56</v>
      </c>
      <c r="D26" s="79"/>
      <c r="E26" s="80"/>
      <c r="F26" s="80"/>
      <c r="G26" s="78"/>
      <c r="H26" s="81">
        <f t="shared" si="1"/>
        <v>0</v>
      </c>
      <c r="J26" s="147"/>
      <c r="K26" s="147"/>
      <c r="L26" s="147"/>
      <c r="M26" s="147"/>
    </row>
    <row r="27" spans="1:13" s="7" customFormat="1" x14ac:dyDescent="0.2">
      <c r="A27" s="17">
        <f>IF(D27="","",MAX($A$1:$A26)+1)</f>
        <v>10</v>
      </c>
      <c r="B27" s="55"/>
      <c r="C27" s="82" t="s">
        <v>5</v>
      </c>
      <c r="D27" s="83" t="s">
        <v>2</v>
      </c>
      <c r="E27" s="80">
        <v>5</v>
      </c>
      <c r="F27" s="80"/>
      <c r="G27" s="77"/>
      <c r="H27" s="81">
        <f t="shared" si="1"/>
        <v>0</v>
      </c>
      <c r="J27" s="147"/>
      <c r="K27" s="147"/>
      <c r="L27" s="147"/>
      <c r="M27" s="147"/>
    </row>
    <row r="28" spans="1:13" s="7" customFormat="1" x14ac:dyDescent="0.2">
      <c r="A28" s="17">
        <f>IF(D28="","",MAX($A$1:$A27)+1)</f>
        <v>11</v>
      </c>
      <c r="B28" s="55"/>
      <c r="C28" s="82" t="s">
        <v>177</v>
      </c>
      <c r="D28" s="83" t="s">
        <v>8</v>
      </c>
      <c r="E28" s="80">
        <v>16</v>
      </c>
      <c r="F28" s="80"/>
      <c r="G28" s="77"/>
      <c r="H28" s="81">
        <f t="shared" si="1"/>
        <v>0</v>
      </c>
      <c r="J28" s="147"/>
      <c r="K28" s="147"/>
      <c r="L28" s="147"/>
      <c r="M28" s="147"/>
    </row>
    <row r="29" spans="1:13" s="7" customFormat="1" x14ac:dyDescent="0.2">
      <c r="A29" s="17">
        <f>IF(D29="","",MAX($A$1:$A28)+1)</f>
        <v>12</v>
      </c>
      <c r="B29" s="55"/>
      <c r="C29" s="82" t="s">
        <v>9</v>
      </c>
      <c r="D29" s="83" t="s">
        <v>2</v>
      </c>
      <c r="E29" s="80">
        <v>5</v>
      </c>
      <c r="F29" s="80"/>
      <c r="G29" s="77"/>
      <c r="H29" s="81">
        <f t="shared" si="1"/>
        <v>0</v>
      </c>
      <c r="J29" s="147"/>
      <c r="K29" s="147"/>
      <c r="L29" s="147"/>
      <c r="M29" s="147"/>
    </row>
    <row r="30" spans="1:13" s="4" customFormat="1" x14ac:dyDescent="0.2">
      <c r="A30" s="17" t="str">
        <f>IF(D30="","",MAX($A$1:$A29)+1)</f>
        <v/>
      </c>
      <c r="B30" s="55"/>
      <c r="C30" s="6"/>
      <c r="D30" s="70"/>
      <c r="E30" s="85"/>
      <c r="F30" s="85"/>
      <c r="G30" s="77"/>
      <c r="H30" s="81">
        <f t="shared" si="1"/>
        <v>0</v>
      </c>
      <c r="J30" s="146"/>
      <c r="K30" s="146"/>
      <c r="L30" s="146"/>
      <c r="M30" s="146"/>
    </row>
    <row r="31" spans="1:13" s="7" customFormat="1" x14ac:dyDescent="0.2">
      <c r="A31" s="17">
        <f>IF(D31="","",MAX($A$1:$A30)+1)</f>
        <v>13</v>
      </c>
      <c r="B31" s="55" t="s">
        <v>53</v>
      </c>
      <c r="C31" s="6" t="s">
        <v>57</v>
      </c>
      <c r="D31" s="83" t="s">
        <v>16</v>
      </c>
      <c r="E31" s="80">
        <v>1</v>
      </c>
      <c r="F31" s="80"/>
      <c r="G31" s="77"/>
      <c r="H31" s="81">
        <f t="shared" si="1"/>
        <v>0</v>
      </c>
      <c r="J31" s="147"/>
      <c r="K31" s="147"/>
      <c r="L31" s="147"/>
      <c r="M31" s="147"/>
    </row>
    <row r="32" spans="1:13" s="4" customFormat="1" x14ac:dyDescent="0.2">
      <c r="A32" s="17" t="str">
        <f>IF(D32="","",MAX($A$1:$A31)+1)</f>
        <v/>
      </c>
      <c r="B32" s="55"/>
      <c r="C32" s="22"/>
      <c r="D32" s="70"/>
      <c r="E32" s="71"/>
      <c r="F32" s="71"/>
      <c r="G32" s="75"/>
      <c r="H32" s="81">
        <f t="shared" si="1"/>
        <v>0</v>
      </c>
      <c r="J32" s="146"/>
      <c r="K32" s="146"/>
      <c r="L32" s="146"/>
      <c r="M32" s="146"/>
    </row>
    <row r="33" spans="1:13" s="7" customFormat="1" x14ac:dyDescent="0.2">
      <c r="A33" s="17">
        <f>IF(D33="","",MAX($A$1:$A32)+1)</f>
        <v>14</v>
      </c>
      <c r="B33" s="55" t="s">
        <v>54</v>
      </c>
      <c r="C33" s="6" t="s">
        <v>58</v>
      </c>
      <c r="D33" s="83" t="s">
        <v>16</v>
      </c>
      <c r="E33" s="80">
        <v>1</v>
      </c>
      <c r="F33" s="80"/>
      <c r="G33" s="77"/>
      <c r="H33" s="81">
        <f t="shared" si="1"/>
        <v>0</v>
      </c>
      <c r="J33" s="147"/>
      <c r="K33" s="147"/>
      <c r="L33" s="147"/>
      <c r="M33" s="147"/>
    </row>
    <row r="34" spans="1:13" s="4" customFormat="1" x14ac:dyDescent="0.2">
      <c r="A34" s="17" t="str">
        <f>IF(D34="","",MAX($A$1:$A33)+1)</f>
        <v/>
      </c>
      <c r="B34" s="55"/>
      <c r="C34" s="22"/>
      <c r="D34" s="70"/>
      <c r="E34" s="71"/>
      <c r="F34" s="71"/>
      <c r="G34" s="75"/>
      <c r="H34" s="81">
        <f t="shared" si="1"/>
        <v>0</v>
      </c>
      <c r="J34" s="146"/>
      <c r="K34" s="146"/>
      <c r="L34" s="146"/>
      <c r="M34" s="146"/>
    </row>
    <row r="35" spans="1:13" s="7" customFormat="1" x14ac:dyDescent="0.2">
      <c r="A35" s="17">
        <f>IF(D35="","",MAX($A$1:$A34)+1)</f>
        <v>15</v>
      </c>
      <c r="B35" s="55" t="s">
        <v>55</v>
      </c>
      <c r="C35" s="6" t="s">
        <v>59</v>
      </c>
      <c r="D35" s="83" t="s">
        <v>16</v>
      </c>
      <c r="E35" s="80">
        <v>1</v>
      </c>
      <c r="F35" s="80"/>
      <c r="G35" s="77"/>
      <c r="H35" s="81">
        <f t="shared" si="1"/>
        <v>0</v>
      </c>
      <c r="J35" s="147"/>
      <c r="K35" s="147"/>
      <c r="L35" s="147"/>
      <c r="M35" s="147"/>
    </row>
    <row r="36" spans="1:13" s="4" customFormat="1" x14ac:dyDescent="0.2">
      <c r="A36" s="17" t="str">
        <f>IF(D36="","",MAX($A$1:$A35)+1)</f>
        <v/>
      </c>
      <c r="B36" s="55"/>
      <c r="C36" s="22"/>
      <c r="D36" s="70"/>
      <c r="E36" s="71"/>
      <c r="F36" s="71"/>
      <c r="G36" s="75"/>
      <c r="H36" s="81">
        <f t="shared" si="1"/>
        <v>0</v>
      </c>
      <c r="J36" s="146"/>
      <c r="K36" s="146"/>
      <c r="L36" s="146"/>
      <c r="M36" s="146"/>
    </row>
    <row r="37" spans="1:13" s="4" customFormat="1" x14ac:dyDescent="0.2">
      <c r="A37" s="17">
        <f>IF(D37="","",MAX($A$1:$A36)+1)</f>
        <v>16</v>
      </c>
      <c r="B37" s="55" t="s">
        <v>60</v>
      </c>
      <c r="C37" s="6" t="s">
        <v>4</v>
      </c>
      <c r="D37" s="79" t="s">
        <v>11</v>
      </c>
      <c r="E37" s="80">
        <v>1</v>
      </c>
      <c r="F37" s="80"/>
      <c r="G37" s="77"/>
      <c r="H37" s="81">
        <f t="shared" si="1"/>
        <v>0</v>
      </c>
      <c r="J37" s="146"/>
      <c r="K37" s="146"/>
      <c r="L37" s="146"/>
      <c r="M37" s="146"/>
    </row>
    <row r="38" spans="1:13" s="4" customFormat="1" x14ac:dyDescent="0.2">
      <c r="A38" s="17" t="str">
        <f>IF(D38="","",MAX($A$1:$A37)+1)</f>
        <v/>
      </c>
      <c r="B38" s="55"/>
      <c r="C38" s="22"/>
      <c r="D38" s="70"/>
      <c r="E38" s="71"/>
      <c r="F38" s="71"/>
      <c r="G38" s="75"/>
      <c r="H38" s="81">
        <f t="shared" si="1"/>
        <v>0</v>
      </c>
      <c r="J38" s="146"/>
      <c r="K38" s="146"/>
      <c r="L38" s="146"/>
      <c r="M38" s="146"/>
    </row>
    <row r="39" spans="1:13" s="7" customFormat="1" x14ac:dyDescent="0.2">
      <c r="A39" s="17" t="str">
        <f>IF(D39="","",MAX($A$1:$A38)+1)</f>
        <v/>
      </c>
      <c r="B39" s="55" t="s">
        <v>62</v>
      </c>
      <c r="C39" s="6" t="s">
        <v>61</v>
      </c>
      <c r="D39" s="79"/>
      <c r="E39" s="84"/>
      <c r="F39" s="84"/>
      <c r="G39" s="77"/>
      <c r="H39" s="81">
        <f t="shared" si="1"/>
        <v>0</v>
      </c>
      <c r="J39" s="147"/>
      <c r="K39" s="147"/>
      <c r="L39" s="147"/>
      <c r="M39" s="147"/>
    </row>
    <row r="40" spans="1:13" s="7" customFormat="1" x14ac:dyDescent="0.2">
      <c r="A40" s="17">
        <f>IF(D40="","",MAX($A$1:$A39)+1)</f>
        <v>17</v>
      </c>
      <c r="B40" s="55"/>
      <c r="C40" s="82" t="s">
        <v>5</v>
      </c>
      <c r="D40" s="83" t="s">
        <v>6</v>
      </c>
      <c r="E40" s="84">
        <f>68+52</f>
        <v>120</v>
      </c>
      <c r="F40" s="84"/>
      <c r="G40" s="77"/>
      <c r="H40" s="81">
        <f t="shared" si="1"/>
        <v>0</v>
      </c>
      <c r="J40" s="147"/>
      <c r="K40" s="147"/>
      <c r="L40" s="147"/>
      <c r="M40" s="147"/>
    </row>
    <row r="41" spans="1:13" s="7" customFormat="1" x14ac:dyDescent="0.2">
      <c r="A41" s="17">
        <f>IF(D41="","",MAX($A$1:$A40)+1)</f>
        <v>18</v>
      </c>
      <c r="B41" s="55"/>
      <c r="C41" s="82" t="s">
        <v>7</v>
      </c>
      <c r="D41" s="79" t="s">
        <v>8</v>
      </c>
      <c r="E41" s="79">
        <f>+E28</f>
        <v>16</v>
      </c>
      <c r="F41" s="79"/>
      <c r="G41" s="77"/>
      <c r="H41" s="81">
        <f t="shared" si="1"/>
        <v>0</v>
      </c>
      <c r="J41" s="147"/>
      <c r="K41" s="147"/>
      <c r="L41" s="147"/>
      <c r="M41" s="147"/>
    </row>
    <row r="42" spans="1:13" s="7" customFormat="1" x14ac:dyDescent="0.2">
      <c r="A42" s="17">
        <f>IF(D42="","",MAX($A$1:$A41)+1)</f>
        <v>19</v>
      </c>
      <c r="B42" s="55"/>
      <c r="C42" s="82" t="s">
        <v>9</v>
      </c>
      <c r="D42" s="83" t="s">
        <v>6</v>
      </c>
      <c r="E42" s="84">
        <f>+E40</f>
        <v>120</v>
      </c>
      <c r="F42" s="84"/>
      <c r="G42" s="77"/>
      <c r="H42" s="81">
        <f t="shared" si="1"/>
        <v>0</v>
      </c>
      <c r="J42" s="147"/>
      <c r="K42" s="147"/>
      <c r="L42" s="147"/>
      <c r="M42" s="147"/>
    </row>
    <row r="43" spans="1:13" s="7" customFormat="1" x14ac:dyDescent="0.2">
      <c r="A43" s="17" t="str">
        <f>IF(D43="","",MAX($A$1:$A42)+1)</f>
        <v/>
      </c>
      <c r="B43" s="55"/>
      <c r="C43" s="82"/>
      <c r="D43" s="83"/>
      <c r="E43" s="80"/>
      <c r="F43" s="80"/>
      <c r="G43" s="77"/>
      <c r="H43" s="81">
        <f t="shared" si="1"/>
        <v>0</v>
      </c>
      <c r="J43" s="147"/>
      <c r="K43" s="147"/>
      <c r="L43" s="147"/>
      <c r="M43" s="147"/>
    </row>
    <row r="44" spans="1:13" s="7" customFormat="1" x14ac:dyDescent="0.2">
      <c r="A44" s="17">
        <f>IF(D44="","",MAX($A$1:$A43)+1)</f>
        <v>20</v>
      </c>
      <c r="B44" s="55" t="s">
        <v>62</v>
      </c>
      <c r="C44" s="6" t="s">
        <v>81</v>
      </c>
      <c r="D44" s="79" t="s">
        <v>11</v>
      </c>
      <c r="E44" s="80">
        <v>1</v>
      </c>
      <c r="F44" s="80"/>
      <c r="G44" s="78"/>
      <c r="H44" s="81">
        <f t="shared" si="1"/>
        <v>0</v>
      </c>
      <c r="J44" s="147"/>
      <c r="K44" s="147"/>
      <c r="L44" s="147"/>
      <c r="M44" s="147"/>
    </row>
    <row r="45" spans="1:13" s="7" customFormat="1" x14ac:dyDescent="0.2">
      <c r="A45" s="17" t="str">
        <f>IF(D45="","",MAX($A$1:$A44)+1)</f>
        <v/>
      </c>
      <c r="B45" s="55"/>
      <c r="C45" s="82"/>
      <c r="D45" s="83"/>
      <c r="E45" s="80"/>
      <c r="F45" s="80"/>
      <c r="G45" s="77"/>
      <c r="H45" s="81">
        <f t="shared" si="1"/>
        <v>0</v>
      </c>
      <c r="J45" s="147"/>
      <c r="K45" s="147"/>
      <c r="L45" s="147"/>
      <c r="M45" s="147"/>
    </row>
    <row r="46" spans="1:13" s="7" customFormat="1" x14ac:dyDescent="0.2">
      <c r="A46" s="17"/>
      <c r="B46" s="55"/>
      <c r="C46" s="82"/>
      <c r="D46" s="83"/>
      <c r="E46" s="80"/>
      <c r="F46" s="80"/>
      <c r="G46" s="77"/>
      <c r="H46" s="81">
        <f t="shared" si="1"/>
        <v>0</v>
      </c>
      <c r="J46" s="147"/>
      <c r="K46" s="147"/>
      <c r="L46" s="147"/>
      <c r="M46" s="147"/>
    </row>
    <row r="47" spans="1:13" s="7" customFormat="1" x14ac:dyDescent="0.2">
      <c r="A47" s="17" t="str">
        <f>IF(D47="","",MAX($A$1:$A45)+1)</f>
        <v/>
      </c>
      <c r="B47" s="55" t="s">
        <v>63</v>
      </c>
      <c r="C47" s="6" t="s">
        <v>33</v>
      </c>
      <c r="D47" s="79"/>
      <c r="E47" s="80"/>
      <c r="F47" s="80"/>
      <c r="G47" s="78"/>
      <c r="H47" s="81">
        <f t="shared" si="1"/>
        <v>0</v>
      </c>
      <c r="J47" s="147"/>
      <c r="K47" s="147"/>
      <c r="L47" s="147"/>
      <c r="M47" s="147"/>
    </row>
    <row r="48" spans="1:13" s="7" customFormat="1" x14ac:dyDescent="0.2">
      <c r="A48" s="17" t="str">
        <f>IF(D48="","",MAX($A$1:$A47)+1)</f>
        <v/>
      </c>
      <c r="B48" s="55"/>
      <c r="C48" s="6"/>
      <c r="D48" s="79"/>
      <c r="E48" s="80"/>
      <c r="F48" s="80"/>
      <c r="G48" s="78"/>
      <c r="H48" s="81">
        <f t="shared" si="1"/>
        <v>0</v>
      </c>
      <c r="J48" s="147"/>
      <c r="K48" s="147"/>
      <c r="L48" s="147"/>
      <c r="M48" s="147"/>
    </row>
    <row r="49" spans="1:13" s="7" customFormat="1" x14ac:dyDescent="0.2">
      <c r="A49" s="17" t="str">
        <f>IF(D49="","",MAX($A$1:$A48)+1)</f>
        <v/>
      </c>
      <c r="B49" s="55" t="s">
        <v>64</v>
      </c>
      <c r="C49" s="6" t="s">
        <v>70</v>
      </c>
      <c r="D49" s="79"/>
      <c r="E49" s="80"/>
      <c r="F49" s="80"/>
      <c r="G49" s="79"/>
      <c r="H49" s="81">
        <f t="shared" si="1"/>
        <v>0</v>
      </c>
      <c r="J49" s="147"/>
      <c r="K49" s="147"/>
      <c r="L49" s="147"/>
      <c r="M49" s="147"/>
    </row>
    <row r="50" spans="1:13" s="1" customFormat="1" x14ac:dyDescent="0.2">
      <c r="A50" s="17">
        <f>IF(D50="","",MAX($A$1:$A49)+1)</f>
        <v>21</v>
      </c>
      <c r="B50" s="55"/>
      <c r="C50" s="82" t="s">
        <v>5</v>
      </c>
      <c r="D50" s="83" t="s">
        <v>6</v>
      </c>
      <c r="E50" s="84">
        <f>765+515</f>
        <v>1280</v>
      </c>
      <c r="F50" s="84"/>
      <c r="G50" s="78"/>
      <c r="H50" s="81">
        <f t="shared" si="1"/>
        <v>0</v>
      </c>
      <c r="J50" s="148"/>
      <c r="K50" s="148"/>
      <c r="L50" s="148"/>
      <c r="M50" s="148"/>
    </row>
    <row r="51" spans="1:13" s="7" customFormat="1" ht="12.75" customHeight="1" x14ac:dyDescent="0.2">
      <c r="A51" s="17">
        <f>IF(D51="","",MAX($A$1:$A50)+1)</f>
        <v>22</v>
      </c>
      <c r="B51" s="55"/>
      <c r="C51" s="82" t="s">
        <v>7</v>
      </c>
      <c r="D51" s="83" t="s">
        <v>8</v>
      </c>
      <c r="E51" s="80">
        <f>+E41</f>
        <v>16</v>
      </c>
      <c r="F51" s="80"/>
      <c r="G51" s="78"/>
      <c r="H51" s="81">
        <f t="shared" si="1"/>
        <v>0</v>
      </c>
      <c r="J51" s="147"/>
      <c r="K51" s="147"/>
      <c r="L51" s="147"/>
      <c r="M51" s="147"/>
    </row>
    <row r="52" spans="1:13" s="7" customFormat="1" x14ac:dyDescent="0.2">
      <c r="A52" s="17">
        <f>IF(D52="","",MAX($A$1:$A51)+1)</f>
        <v>23</v>
      </c>
      <c r="B52" s="55"/>
      <c r="C52" s="82" t="s">
        <v>9</v>
      </c>
      <c r="D52" s="83" t="s">
        <v>6</v>
      </c>
      <c r="E52" s="84">
        <f>+E50</f>
        <v>1280</v>
      </c>
      <c r="F52" s="84"/>
      <c r="G52" s="78"/>
      <c r="H52" s="81">
        <f t="shared" si="1"/>
        <v>0</v>
      </c>
      <c r="J52" s="147"/>
      <c r="K52" s="147"/>
      <c r="L52" s="147"/>
      <c r="M52" s="147"/>
    </row>
    <row r="53" spans="1:13" s="7" customFormat="1" ht="12.75" customHeight="1" x14ac:dyDescent="0.2">
      <c r="A53" s="17" t="str">
        <f>IF(D53="","",MAX($A$1:$A52)+1)</f>
        <v/>
      </c>
      <c r="B53" s="55"/>
      <c r="C53" s="6"/>
      <c r="D53" s="79"/>
      <c r="E53" s="80"/>
      <c r="F53" s="80"/>
      <c r="G53" s="79"/>
      <c r="H53" s="81">
        <f t="shared" si="1"/>
        <v>0</v>
      </c>
      <c r="J53" s="147"/>
      <c r="K53" s="147"/>
      <c r="L53" s="147"/>
      <c r="M53" s="147"/>
    </row>
    <row r="54" spans="1:13" s="7" customFormat="1" ht="12.75" customHeight="1" x14ac:dyDescent="0.2">
      <c r="A54" s="17" t="str">
        <f>IF(D54="","",MAX($A$1:$A53)+1)</f>
        <v/>
      </c>
      <c r="B54" s="25"/>
      <c r="C54" s="6" t="s">
        <v>161</v>
      </c>
      <c r="D54" s="79"/>
      <c r="E54" s="80"/>
      <c r="F54" s="80"/>
      <c r="G54" s="79"/>
      <c r="H54" s="81"/>
      <c r="J54" s="147"/>
      <c r="K54" s="147"/>
      <c r="L54" s="147"/>
      <c r="M54" s="147"/>
    </row>
    <row r="55" spans="1:13" s="7" customFormat="1" ht="12.75" customHeight="1" x14ac:dyDescent="0.2">
      <c r="A55" s="17">
        <f>IF(D55="","",MAX($A$1:$A54)+1)</f>
        <v>24</v>
      </c>
      <c r="B55" s="25"/>
      <c r="C55" s="82" t="s">
        <v>5</v>
      </c>
      <c r="D55" s="83" t="s">
        <v>6</v>
      </c>
      <c r="E55" s="84">
        <v>150</v>
      </c>
      <c r="F55" s="80"/>
      <c r="G55" s="79"/>
      <c r="H55" s="81"/>
      <c r="J55" s="147"/>
      <c r="K55" s="147"/>
      <c r="L55" s="147"/>
      <c r="M55" s="147"/>
    </row>
    <row r="56" spans="1:13" s="7" customFormat="1" ht="12.75" customHeight="1" x14ac:dyDescent="0.2">
      <c r="A56" s="17">
        <f>IF(D56="","",MAX($A$1:$A55)+1)</f>
        <v>25</v>
      </c>
      <c r="B56" s="25"/>
      <c r="C56" s="82" t="s">
        <v>7</v>
      </c>
      <c r="D56" s="83" t="s">
        <v>8</v>
      </c>
      <c r="E56" s="80">
        <f>+E51</f>
        <v>16</v>
      </c>
      <c r="F56" s="80"/>
      <c r="G56" s="79"/>
      <c r="H56" s="81"/>
      <c r="J56" s="147"/>
      <c r="K56" s="147"/>
      <c r="L56" s="147"/>
      <c r="M56" s="147"/>
    </row>
    <row r="57" spans="1:13" s="7" customFormat="1" ht="12.75" customHeight="1" x14ac:dyDescent="0.2">
      <c r="A57" s="17">
        <f>IF(D57="","",MAX($A$1:$A56)+1)</f>
        <v>26</v>
      </c>
      <c r="B57" s="25"/>
      <c r="C57" s="82" t="s">
        <v>9</v>
      </c>
      <c r="D57" s="83" t="s">
        <v>6</v>
      </c>
      <c r="E57" s="84">
        <f>+E55</f>
        <v>150</v>
      </c>
      <c r="F57" s="80"/>
      <c r="G57" s="79"/>
      <c r="H57" s="81"/>
      <c r="J57" s="147"/>
      <c r="K57" s="147"/>
      <c r="L57" s="147"/>
      <c r="M57" s="147"/>
    </row>
    <row r="58" spans="1:13" s="7" customFormat="1" ht="12.75" customHeight="1" x14ac:dyDescent="0.2">
      <c r="A58" s="17" t="str">
        <f>IF(D58="","",MAX($A$1:$A57)+1)</f>
        <v/>
      </c>
      <c r="B58" s="25"/>
      <c r="C58" s="6"/>
      <c r="D58" s="79"/>
      <c r="E58" s="80"/>
      <c r="F58" s="80"/>
      <c r="G58" s="79"/>
      <c r="H58" s="81"/>
      <c r="J58" s="147"/>
      <c r="K58" s="147"/>
      <c r="L58" s="147"/>
      <c r="M58" s="147"/>
    </row>
    <row r="59" spans="1:13" s="7" customFormat="1" ht="12.75" customHeight="1" x14ac:dyDescent="0.2">
      <c r="A59" s="17">
        <f>IF(D59="","",MAX($A$1:$A58)+1)</f>
        <v>27</v>
      </c>
      <c r="B59" s="116"/>
      <c r="C59" s="6" t="s">
        <v>162</v>
      </c>
      <c r="D59" s="79" t="s">
        <v>2</v>
      </c>
      <c r="E59" s="80">
        <v>2</v>
      </c>
      <c r="F59" s="80"/>
      <c r="G59" s="79"/>
      <c r="H59" s="81"/>
      <c r="J59" s="147"/>
      <c r="K59" s="147"/>
      <c r="L59" s="147"/>
      <c r="M59" s="147"/>
    </row>
    <row r="60" spans="1:13" s="7" customFormat="1" ht="12.75" customHeight="1" x14ac:dyDescent="0.2">
      <c r="A60" s="17" t="str">
        <f>IF(D60="","",MAX($A$1:$A59)+1)</f>
        <v/>
      </c>
      <c r="B60" s="55"/>
      <c r="C60" s="6"/>
      <c r="D60" s="79"/>
      <c r="E60" s="80"/>
      <c r="F60" s="80"/>
      <c r="G60" s="79"/>
      <c r="H60" s="81"/>
      <c r="J60" s="147"/>
      <c r="K60" s="147"/>
      <c r="L60" s="147"/>
      <c r="M60" s="147"/>
    </row>
    <row r="61" spans="1:13" s="7" customFormat="1" x14ac:dyDescent="0.2">
      <c r="A61" s="17">
        <f>IF(D61="","",MAX($A$1:$A60)+1)</f>
        <v>28</v>
      </c>
      <c r="B61" s="55" t="s">
        <v>65</v>
      </c>
      <c r="C61" s="54" t="s">
        <v>69</v>
      </c>
      <c r="D61" s="79" t="s">
        <v>6</v>
      </c>
      <c r="E61" s="84">
        <f>842+731</f>
        <v>1573</v>
      </c>
      <c r="F61" s="84"/>
      <c r="G61" s="78"/>
      <c r="H61" s="81">
        <f t="shared" si="1"/>
        <v>0</v>
      </c>
      <c r="J61" s="147"/>
      <c r="K61" s="147"/>
      <c r="L61" s="147"/>
      <c r="M61" s="147"/>
    </row>
    <row r="62" spans="1:13" s="7" customFormat="1" x14ac:dyDescent="0.2">
      <c r="A62" s="17" t="str">
        <f>IF(D62="","",MAX($A$1:$A61)+1)</f>
        <v/>
      </c>
      <c r="B62" s="55"/>
      <c r="C62" s="86"/>
      <c r="D62" s="79"/>
      <c r="E62" s="80"/>
      <c r="F62" s="80"/>
      <c r="G62" s="78"/>
      <c r="H62" s="81">
        <f t="shared" si="1"/>
        <v>0</v>
      </c>
      <c r="J62" s="147"/>
      <c r="K62" s="147"/>
      <c r="L62" s="147"/>
      <c r="M62" s="147"/>
    </row>
    <row r="63" spans="1:13" s="7" customFormat="1" x14ac:dyDescent="0.2">
      <c r="A63" s="17">
        <f>IF(D63="","",MAX($A$1:$A62)+1)</f>
        <v>29</v>
      </c>
      <c r="B63" s="55" t="s">
        <v>66</v>
      </c>
      <c r="C63" s="9" t="s">
        <v>72</v>
      </c>
      <c r="D63" s="83" t="s">
        <v>6</v>
      </c>
      <c r="E63" s="84">
        <f>100+57</f>
        <v>157</v>
      </c>
      <c r="F63" s="84"/>
      <c r="G63" s="78"/>
      <c r="H63" s="81">
        <f t="shared" si="1"/>
        <v>0</v>
      </c>
      <c r="J63" s="147"/>
      <c r="K63" s="147"/>
      <c r="L63" s="147"/>
      <c r="M63" s="147"/>
    </row>
    <row r="64" spans="1:13" s="7" customFormat="1" x14ac:dyDescent="0.2">
      <c r="A64" s="17" t="str">
        <f>IF(D64="","",MAX($A$1:$A63)+1)</f>
        <v/>
      </c>
      <c r="B64" s="55"/>
      <c r="C64" s="6"/>
      <c r="D64" s="83"/>
      <c r="E64" s="84"/>
      <c r="F64" s="84"/>
      <c r="G64" s="78"/>
      <c r="H64" s="81">
        <f t="shared" si="1"/>
        <v>0</v>
      </c>
      <c r="J64" s="147"/>
      <c r="K64" s="147"/>
      <c r="L64" s="147"/>
      <c r="M64" s="147"/>
    </row>
    <row r="65" spans="1:13" s="7" customFormat="1" x14ac:dyDescent="0.2">
      <c r="A65" s="17" t="str">
        <f>IF(D65="","",MAX($A$1:$A64)+1)</f>
        <v/>
      </c>
      <c r="B65" s="55" t="s">
        <v>71</v>
      </c>
      <c r="C65" s="6" t="s">
        <v>77</v>
      </c>
      <c r="D65" s="79"/>
      <c r="E65" s="80"/>
      <c r="F65" s="80"/>
      <c r="G65" s="78"/>
      <c r="H65" s="81">
        <f t="shared" si="1"/>
        <v>0</v>
      </c>
      <c r="J65" s="147"/>
      <c r="K65" s="147"/>
      <c r="L65" s="147"/>
      <c r="M65" s="147"/>
    </row>
    <row r="66" spans="1:13" s="7" customFormat="1" x14ac:dyDescent="0.2">
      <c r="A66" s="17">
        <f>IF(D66="","",MAX($A$1:$A65)+1)</f>
        <v>30</v>
      </c>
      <c r="B66" s="55"/>
      <c r="C66" s="82" t="s">
        <v>5</v>
      </c>
      <c r="D66" s="83" t="s">
        <v>2</v>
      </c>
      <c r="E66" s="80">
        <v>4</v>
      </c>
      <c r="F66" s="80"/>
      <c r="G66" s="78"/>
      <c r="H66" s="81">
        <f t="shared" si="1"/>
        <v>0</v>
      </c>
      <c r="J66" s="147"/>
      <c r="K66" s="147"/>
      <c r="L66" s="147"/>
      <c r="M66" s="147"/>
    </row>
    <row r="67" spans="1:13" s="7" customFormat="1" x14ac:dyDescent="0.2">
      <c r="A67" s="17">
        <f>IF(D67="","",MAX($A$1:$A66)+1)</f>
        <v>31</v>
      </c>
      <c r="B67" s="55"/>
      <c r="C67" s="82" t="s">
        <v>7</v>
      </c>
      <c r="D67" s="83" t="s">
        <v>8</v>
      </c>
      <c r="E67" s="80">
        <v>32</v>
      </c>
      <c r="F67" s="80"/>
      <c r="G67" s="78"/>
      <c r="H67" s="81">
        <f t="shared" si="1"/>
        <v>0</v>
      </c>
      <c r="J67" s="147"/>
      <c r="K67" s="147"/>
      <c r="L67" s="147"/>
      <c r="M67" s="147"/>
    </row>
    <row r="68" spans="1:13" s="7" customFormat="1" x14ac:dyDescent="0.2">
      <c r="A68" s="17">
        <f>IF(D68="","",MAX($A$1:$A67)+1)</f>
        <v>32</v>
      </c>
      <c r="B68" s="55"/>
      <c r="C68" s="82" t="s">
        <v>9</v>
      </c>
      <c r="D68" s="83" t="s">
        <v>2</v>
      </c>
      <c r="E68" s="80">
        <v>4</v>
      </c>
      <c r="F68" s="80"/>
      <c r="G68" s="78"/>
      <c r="H68" s="81">
        <f t="shared" si="1"/>
        <v>0</v>
      </c>
      <c r="J68" s="147"/>
      <c r="K68" s="147"/>
      <c r="L68" s="147"/>
      <c r="M68" s="147"/>
    </row>
    <row r="69" spans="1:13" s="7" customFormat="1" x14ac:dyDescent="0.2">
      <c r="A69" s="17">
        <f>IF(D69="","",MAX($A$1:$A68)+1)</f>
        <v>33</v>
      </c>
      <c r="B69" s="55"/>
      <c r="C69" s="82" t="s">
        <v>10</v>
      </c>
      <c r="D69" s="83" t="s">
        <v>2</v>
      </c>
      <c r="E69" s="80">
        <v>4</v>
      </c>
      <c r="F69" s="80"/>
      <c r="G69" s="78"/>
      <c r="H69" s="81">
        <f t="shared" si="1"/>
        <v>0</v>
      </c>
      <c r="J69" s="147"/>
      <c r="K69" s="147"/>
      <c r="L69" s="147"/>
      <c r="M69" s="147"/>
    </row>
    <row r="70" spans="1:13" s="7" customFormat="1" ht="12.75" customHeight="1" x14ac:dyDescent="0.2">
      <c r="A70" s="17" t="str">
        <f>IF(D70="","",MAX($A$1:$A69)+1)</f>
        <v/>
      </c>
      <c r="B70" s="55"/>
      <c r="C70" s="6"/>
      <c r="D70" s="79"/>
      <c r="E70" s="80"/>
      <c r="F70" s="80"/>
      <c r="G70" s="79"/>
      <c r="H70" s="81">
        <f t="shared" si="1"/>
        <v>0</v>
      </c>
      <c r="J70" s="147"/>
      <c r="K70" s="147"/>
      <c r="L70" s="147"/>
      <c r="M70" s="147"/>
    </row>
    <row r="71" spans="1:13" s="7" customFormat="1" x14ac:dyDescent="0.2">
      <c r="A71" s="17" t="str">
        <f>IF(D71="","",MAX($A$1:$A70)+1)</f>
        <v/>
      </c>
      <c r="B71" s="55" t="s">
        <v>76</v>
      </c>
      <c r="C71" s="6" t="s">
        <v>73</v>
      </c>
      <c r="D71" s="79"/>
      <c r="E71" s="80"/>
      <c r="F71" s="80"/>
      <c r="G71" s="78"/>
      <c r="H71" s="81">
        <f t="shared" si="1"/>
        <v>0</v>
      </c>
      <c r="J71" s="147"/>
      <c r="K71" s="147"/>
      <c r="L71" s="147"/>
      <c r="M71" s="147"/>
    </row>
    <row r="72" spans="1:13" s="7" customFormat="1" x14ac:dyDescent="0.2">
      <c r="A72" s="17">
        <f>IF(D72="","",MAX($A$1:$A71)+1)</f>
        <v>34</v>
      </c>
      <c r="B72" s="55"/>
      <c r="C72" s="82" t="s">
        <v>5</v>
      </c>
      <c r="D72" s="83" t="s">
        <v>2</v>
      </c>
      <c r="E72" s="80">
        <v>4</v>
      </c>
      <c r="F72" s="80"/>
      <c r="G72" s="78"/>
      <c r="H72" s="81">
        <f t="shared" si="1"/>
        <v>0</v>
      </c>
      <c r="J72" s="147"/>
      <c r="K72" s="147"/>
      <c r="L72" s="147"/>
      <c r="M72" s="147"/>
    </row>
    <row r="73" spans="1:13" s="7" customFormat="1" x14ac:dyDescent="0.2">
      <c r="A73" s="17">
        <f>IF(D73="","",MAX($A$1:$A72)+1)</f>
        <v>35</v>
      </c>
      <c r="B73" s="55"/>
      <c r="C73" s="82" t="s">
        <v>7</v>
      </c>
      <c r="D73" s="83" t="s">
        <v>8</v>
      </c>
      <c r="E73" s="80">
        <v>32</v>
      </c>
      <c r="F73" s="80"/>
      <c r="G73" s="78"/>
      <c r="H73" s="81">
        <f t="shared" si="1"/>
        <v>0</v>
      </c>
      <c r="J73" s="147"/>
      <c r="K73" s="147"/>
      <c r="L73" s="147"/>
      <c r="M73" s="147"/>
    </row>
    <row r="74" spans="1:13" s="7" customFormat="1" x14ac:dyDescent="0.2">
      <c r="A74" s="17">
        <f>IF(D74="","",MAX($A$1:$A73)+1)</f>
        <v>36</v>
      </c>
      <c r="B74" s="55"/>
      <c r="C74" s="82" t="s">
        <v>9</v>
      </c>
      <c r="D74" s="83" t="s">
        <v>2</v>
      </c>
      <c r="E74" s="80">
        <v>4</v>
      </c>
      <c r="F74" s="80"/>
      <c r="G74" s="78"/>
      <c r="H74" s="81">
        <f t="shared" si="1"/>
        <v>0</v>
      </c>
      <c r="J74" s="147"/>
      <c r="K74" s="147"/>
      <c r="L74" s="147"/>
      <c r="M74" s="147"/>
    </row>
    <row r="75" spans="1:13" s="7" customFormat="1" x14ac:dyDescent="0.2">
      <c r="A75" s="17" t="str">
        <f>IF(D75="","",MAX($A$1:$A74)+1)</f>
        <v/>
      </c>
      <c r="B75" s="55"/>
      <c r="C75" s="82"/>
      <c r="D75" s="83"/>
      <c r="E75" s="80"/>
      <c r="F75" s="80"/>
      <c r="G75" s="78"/>
      <c r="H75" s="81">
        <f t="shared" si="1"/>
        <v>0</v>
      </c>
      <c r="J75" s="147"/>
      <c r="K75" s="147"/>
      <c r="L75" s="147"/>
      <c r="M75" s="147"/>
    </row>
    <row r="76" spans="1:13" s="7" customFormat="1" x14ac:dyDescent="0.2">
      <c r="A76" s="17" t="str">
        <f>IF(D76="","",MAX($A$1:$A75)+1)</f>
        <v/>
      </c>
      <c r="B76" s="55" t="s">
        <v>78</v>
      </c>
      <c r="C76" s="6" t="s">
        <v>32</v>
      </c>
      <c r="D76" s="79"/>
      <c r="E76" s="80"/>
      <c r="F76" s="80"/>
      <c r="G76" s="77"/>
      <c r="H76" s="81">
        <f t="shared" si="1"/>
        <v>0</v>
      </c>
      <c r="J76" s="147"/>
      <c r="K76" s="147"/>
      <c r="L76" s="147"/>
      <c r="M76" s="147"/>
    </row>
    <row r="77" spans="1:13" s="7" customFormat="1" x14ac:dyDescent="0.2">
      <c r="A77" s="17">
        <f>IF(D77="","",MAX($A$1:$A76)+1)</f>
        <v>37</v>
      </c>
      <c r="B77" s="55"/>
      <c r="C77" s="82" t="s">
        <v>5</v>
      </c>
      <c r="D77" s="79" t="s">
        <v>6</v>
      </c>
      <c r="E77" s="84">
        <v>731</v>
      </c>
      <c r="F77" s="80"/>
      <c r="G77" s="77"/>
      <c r="H77" s="81"/>
      <c r="J77" s="147"/>
      <c r="K77" s="147"/>
      <c r="L77" s="147"/>
      <c r="M77" s="147"/>
    </row>
    <row r="78" spans="1:13" s="7" customFormat="1" x14ac:dyDescent="0.2">
      <c r="A78" s="17">
        <f>IF(D78="","",MAX($A$1:$A77)+1)</f>
        <v>38</v>
      </c>
      <c r="B78" s="55"/>
      <c r="C78" s="82" t="s">
        <v>7</v>
      </c>
      <c r="D78" s="83" t="s">
        <v>8</v>
      </c>
      <c r="E78" s="80">
        <v>8</v>
      </c>
      <c r="F78" s="80"/>
      <c r="G78" s="77"/>
      <c r="H78" s="81"/>
      <c r="J78" s="147"/>
      <c r="K78" s="147"/>
      <c r="L78" s="147"/>
      <c r="M78" s="147"/>
    </row>
    <row r="79" spans="1:13" s="7" customFormat="1" x14ac:dyDescent="0.2">
      <c r="A79" s="17">
        <f>IF(D79="","",MAX($A$1:$A78)+1)</f>
        <v>39</v>
      </c>
      <c r="B79" s="55"/>
      <c r="C79" s="82" t="s">
        <v>9</v>
      </c>
      <c r="D79" s="79" t="s">
        <v>6</v>
      </c>
      <c r="E79" s="84">
        <f>+E77</f>
        <v>731</v>
      </c>
      <c r="F79" s="80"/>
      <c r="G79" s="77"/>
      <c r="H79" s="81"/>
      <c r="J79" s="147"/>
      <c r="K79" s="147"/>
      <c r="L79" s="147"/>
      <c r="M79" s="147"/>
    </row>
    <row r="80" spans="1:13" s="7" customFormat="1" x14ac:dyDescent="0.2">
      <c r="A80" s="17" t="str">
        <f>IF(D80="","",MAX($A$1:$A79)+1)</f>
        <v/>
      </c>
      <c r="B80" s="55"/>
      <c r="C80" s="86"/>
      <c r="D80" s="79"/>
      <c r="E80" s="80"/>
      <c r="F80" s="80"/>
      <c r="G80" s="78"/>
      <c r="H80" s="81">
        <f t="shared" si="1"/>
        <v>0</v>
      </c>
      <c r="J80" s="147"/>
      <c r="K80" s="147"/>
      <c r="L80" s="147"/>
      <c r="M80" s="147"/>
    </row>
    <row r="81" spans="1:13" s="7" customFormat="1" x14ac:dyDescent="0.2">
      <c r="A81" s="17">
        <f>IF(D81="","",MAX($A$1:$A80)+1)</f>
        <v>40</v>
      </c>
      <c r="B81" s="55" t="s">
        <v>80</v>
      </c>
      <c r="C81" s="6" t="s">
        <v>18</v>
      </c>
      <c r="D81" s="79" t="s">
        <v>11</v>
      </c>
      <c r="E81" s="80">
        <v>1</v>
      </c>
      <c r="F81" s="80"/>
      <c r="G81" s="77"/>
      <c r="H81" s="81">
        <f t="shared" si="1"/>
        <v>0</v>
      </c>
      <c r="J81" s="147"/>
      <c r="K81" s="147"/>
      <c r="L81" s="147"/>
      <c r="M81" s="147"/>
    </row>
    <row r="82" spans="1:13" s="7" customFormat="1" x14ac:dyDescent="0.2">
      <c r="A82" s="17" t="str">
        <f>IF(D82="","",MAX($A$1:$A81)+1)</f>
        <v/>
      </c>
      <c r="B82" s="55"/>
      <c r="C82" s="6"/>
      <c r="D82" s="79"/>
      <c r="E82" s="80"/>
      <c r="F82" s="80"/>
      <c r="G82" s="77"/>
      <c r="H82" s="81">
        <f t="shared" si="1"/>
        <v>0</v>
      </c>
      <c r="J82" s="147"/>
      <c r="K82" s="147"/>
      <c r="L82" s="147"/>
      <c r="M82" s="147"/>
    </row>
    <row r="83" spans="1:13" s="7" customFormat="1" x14ac:dyDescent="0.2">
      <c r="A83" s="17">
        <f>IF(D83="","",MAX($A$1:$A82)+1)</f>
        <v>41</v>
      </c>
      <c r="B83" s="55" t="s">
        <v>67</v>
      </c>
      <c r="C83" s="23" t="s">
        <v>79</v>
      </c>
      <c r="D83" s="79" t="s">
        <v>2</v>
      </c>
      <c r="E83" s="80">
        <v>6</v>
      </c>
      <c r="F83" s="80"/>
      <c r="G83" s="78"/>
      <c r="H83" s="81">
        <f t="shared" si="1"/>
        <v>0</v>
      </c>
      <c r="J83" s="147"/>
      <c r="K83" s="147"/>
      <c r="L83" s="147"/>
      <c r="M83" s="147"/>
    </row>
    <row r="84" spans="1:13" s="7" customFormat="1" x14ac:dyDescent="0.2">
      <c r="A84" s="17" t="str">
        <f>IF(D84="","",MAX($A$1:$A83)+1)</f>
        <v/>
      </c>
      <c r="B84" s="55"/>
      <c r="C84" s="82"/>
      <c r="D84" s="79"/>
      <c r="E84" s="80"/>
      <c r="F84" s="80"/>
      <c r="G84" s="78"/>
      <c r="H84" s="81">
        <f t="shared" si="1"/>
        <v>0</v>
      </c>
      <c r="J84" s="147"/>
      <c r="K84" s="147"/>
      <c r="L84" s="147"/>
      <c r="M84" s="147"/>
    </row>
    <row r="85" spans="1:13" s="7" customFormat="1" x14ac:dyDescent="0.2">
      <c r="A85" s="17">
        <f>IF(D85="","",MAX($A$1:$A84)+1)</f>
        <v>42</v>
      </c>
      <c r="B85" s="55" t="s">
        <v>75</v>
      </c>
      <c r="C85" s="23" t="s">
        <v>68</v>
      </c>
      <c r="D85" s="79" t="s">
        <v>8</v>
      </c>
      <c r="E85" s="80">
        <v>16</v>
      </c>
      <c r="F85" s="80"/>
      <c r="G85" s="78"/>
      <c r="H85" s="81">
        <f t="shared" si="1"/>
        <v>0</v>
      </c>
      <c r="J85" s="147"/>
      <c r="K85" s="147"/>
      <c r="L85" s="147"/>
      <c r="M85" s="147"/>
    </row>
    <row r="86" spans="1:13" s="7" customFormat="1" x14ac:dyDescent="0.2">
      <c r="A86" s="17" t="str">
        <f>IF(D86="","",MAX($A$1:$A85)+1)</f>
        <v/>
      </c>
      <c r="B86" s="55"/>
      <c r="C86" s="23"/>
      <c r="D86" s="79"/>
      <c r="E86" s="80"/>
      <c r="F86" s="80"/>
      <c r="G86" s="78"/>
      <c r="H86" s="81">
        <f t="shared" si="1"/>
        <v>0</v>
      </c>
      <c r="J86" s="147"/>
      <c r="K86" s="147"/>
      <c r="L86" s="147"/>
      <c r="M86" s="147"/>
    </row>
    <row r="87" spans="1:13" s="7" customFormat="1" x14ac:dyDescent="0.2">
      <c r="A87" s="17">
        <f>IF(D87="","",MAX($A$1:$A86)+1)</f>
        <v>43</v>
      </c>
      <c r="B87" s="55" t="s">
        <v>123</v>
      </c>
      <c r="C87" s="6" t="s">
        <v>74</v>
      </c>
      <c r="D87" s="79" t="s">
        <v>11</v>
      </c>
      <c r="E87" s="80">
        <v>1</v>
      </c>
      <c r="F87" s="80"/>
      <c r="G87" s="78"/>
      <c r="H87" s="81">
        <f t="shared" si="1"/>
        <v>0</v>
      </c>
      <c r="J87" s="147"/>
      <c r="K87" s="147"/>
      <c r="L87" s="147"/>
      <c r="M87" s="147"/>
    </row>
    <row r="88" spans="1:13" s="7" customFormat="1" x14ac:dyDescent="0.2">
      <c r="A88" s="17" t="str">
        <f>IF(D88="","",MAX($A$1:$A87)+1)</f>
        <v/>
      </c>
      <c r="B88" s="55"/>
      <c r="C88" s="86"/>
      <c r="D88" s="79"/>
      <c r="E88" s="80"/>
      <c r="F88" s="80"/>
      <c r="G88" s="78"/>
      <c r="H88" s="81">
        <f t="shared" ref="H88:H164" si="2">ROUND(F88*G88,2)</f>
        <v>0</v>
      </c>
      <c r="J88" s="147"/>
      <c r="K88" s="147"/>
      <c r="L88" s="147"/>
      <c r="M88" s="147"/>
    </row>
    <row r="89" spans="1:13" s="7" customFormat="1" x14ac:dyDescent="0.2">
      <c r="A89" s="17">
        <f>IF(D89="","",MAX($A$1:$A88)+1)</f>
        <v>44</v>
      </c>
      <c r="B89" s="55"/>
      <c r="C89" s="6" t="s">
        <v>163</v>
      </c>
      <c r="D89" s="79" t="s">
        <v>6</v>
      </c>
      <c r="E89" s="84">
        <v>25</v>
      </c>
      <c r="F89" s="80"/>
      <c r="G89" s="78"/>
      <c r="H89" s="81"/>
      <c r="J89" s="147"/>
      <c r="K89" s="147"/>
      <c r="L89" s="147"/>
      <c r="M89" s="147"/>
    </row>
    <row r="90" spans="1:13" s="7" customFormat="1" x14ac:dyDescent="0.2">
      <c r="A90" s="17" t="str">
        <f>IF(D90="","",MAX($A$1:$A89)+1)</f>
        <v/>
      </c>
      <c r="B90" s="55"/>
      <c r="C90" s="86"/>
      <c r="D90" s="79"/>
      <c r="E90" s="80"/>
      <c r="F90" s="80"/>
      <c r="G90" s="78"/>
      <c r="H90" s="81"/>
      <c r="J90" s="147"/>
      <c r="K90" s="147"/>
      <c r="L90" s="147"/>
      <c r="M90" s="147"/>
    </row>
    <row r="91" spans="1:13" s="7" customFormat="1" x14ac:dyDescent="0.2">
      <c r="A91" s="17">
        <f>IF(D91="","",MAX($A$1:$A90)+1)</f>
        <v>45</v>
      </c>
      <c r="B91" s="55"/>
      <c r="C91" s="6" t="s">
        <v>164</v>
      </c>
      <c r="D91" s="79" t="s">
        <v>11</v>
      </c>
      <c r="E91" s="80">
        <v>1</v>
      </c>
      <c r="F91" s="80"/>
      <c r="G91" s="78"/>
      <c r="H91" s="81"/>
      <c r="J91" s="147"/>
      <c r="K91" s="147"/>
      <c r="L91" s="147"/>
      <c r="M91" s="147"/>
    </row>
    <row r="92" spans="1:13" s="7" customFormat="1" x14ac:dyDescent="0.2">
      <c r="A92" s="17" t="str">
        <f>IF(D92="","",MAX($A$1:$A91)+1)</f>
        <v/>
      </c>
      <c r="B92" s="55"/>
      <c r="C92" s="6"/>
      <c r="D92" s="79"/>
      <c r="E92" s="80"/>
      <c r="F92" s="80"/>
      <c r="G92" s="78"/>
      <c r="H92" s="81"/>
      <c r="J92" s="147"/>
      <c r="K92" s="147"/>
      <c r="L92" s="147"/>
      <c r="M92" s="147"/>
    </row>
    <row r="93" spans="1:13" s="7" customFormat="1" x14ac:dyDescent="0.2">
      <c r="A93" s="17">
        <f>IF(D93="","",MAX($A$1:$A92)+1)</f>
        <v>46</v>
      </c>
      <c r="B93" s="55"/>
      <c r="C93" s="6" t="s">
        <v>165</v>
      </c>
      <c r="D93" s="79" t="s">
        <v>11</v>
      </c>
      <c r="E93" s="80">
        <v>1</v>
      </c>
      <c r="F93" s="80"/>
      <c r="G93" s="78"/>
      <c r="H93" s="81"/>
      <c r="J93" s="147"/>
      <c r="K93" s="147"/>
      <c r="L93" s="147"/>
      <c r="M93" s="147"/>
    </row>
    <row r="94" spans="1:13" s="7" customFormat="1" x14ac:dyDescent="0.2">
      <c r="A94" s="17"/>
      <c r="B94" s="55"/>
      <c r="C94" s="86"/>
      <c r="D94" s="79"/>
      <c r="E94" s="80"/>
      <c r="F94" s="80"/>
      <c r="G94" s="78"/>
      <c r="H94" s="81"/>
      <c r="J94" s="147"/>
      <c r="K94" s="147"/>
      <c r="L94" s="147"/>
      <c r="M94" s="147"/>
    </row>
    <row r="95" spans="1:13" s="7" customFormat="1" x14ac:dyDescent="0.2">
      <c r="A95" s="17" t="str">
        <f>IF(D95="","",MAX($A$1:$A88)+1)</f>
        <v/>
      </c>
      <c r="B95" s="55"/>
      <c r="C95" s="6"/>
      <c r="D95" s="79"/>
      <c r="E95" s="80"/>
      <c r="F95" s="80"/>
      <c r="G95" s="78"/>
      <c r="H95" s="81">
        <f t="shared" si="2"/>
        <v>0</v>
      </c>
      <c r="J95" s="147"/>
      <c r="K95" s="147"/>
      <c r="L95" s="147"/>
      <c r="M95" s="147"/>
    </row>
    <row r="96" spans="1:13" s="7" customFormat="1" x14ac:dyDescent="0.2">
      <c r="A96" s="17" t="str">
        <f>IF(D96="","",MAX($A$1:$A95)+1)</f>
        <v/>
      </c>
      <c r="B96" s="55" t="s">
        <v>82</v>
      </c>
      <c r="C96" s="6" t="s">
        <v>13</v>
      </c>
      <c r="D96" s="79"/>
      <c r="E96" s="80"/>
      <c r="F96" s="80"/>
      <c r="G96" s="78"/>
      <c r="H96" s="81">
        <f t="shared" si="2"/>
        <v>0</v>
      </c>
      <c r="J96" s="147"/>
      <c r="K96" s="147"/>
      <c r="L96" s="147"/>
      <c r="M96" s="147"/>
    </row>
    <row r="97" spans="1:13" s="7" customFormat="1" x14ac:dyDescent="0.2">
      <c r="A97" s="17" t="str">
        <f>IF(D97="","",MAX($A$1:$A96)+1)</f>
        <v/>
      </c>
      <c r="B97" s="55"/>
      <c r="C97" s="86"/>
      <c r="D97" s="79"/>
      <c r="E97" s="80"/>
      <c r="F97" s="80"/>
      <c r="G97" s="78"/>
      <c r="H97" s="81">
        <f t="shared" si="2"/>
        <v>0</v>
      </c>
      <c r="J97" s="147"/>
      <c r="K97" s="147"/>
      <c r="L97" s="147"/>
      <c r="M97" s="147"/>
    </row>
    <row r="98" spans="1:13" s="7" customFormat="1" ht="25.5" x14ac:dyDescent="0.2">
      <c r="A98" s="17">
        <f>IF(D98="","",MAX($A$1:$A97)+1)</f>
        <v>47</v>
      </c>
      <c r="B98" s="55" t="s">
        <v>83</v>
      </c>
      <c r="C98" s="9" t="s">
        <v>17</v>
      </c>
      <c r="D98" s="79" t="s">
        <v>6</v>
      </c>
      <c r="E98" s="84">
        <f>216+183</f>
        <v>399</v>
      </c>
      <c r="F98" s="84"/>
      <c r="G98" s="78"/>
      <c r="H98" s="81">
        <f t="shared" si="2"/>
        <v>0</v>
      </c>
      <c r="J98" s="147"/>
      <c r="K98" s="147"/>
      <c r="L98" s="147"/>
      <c r="M98" s="147"/>
    </row>
    <row r="99" spans="1:13" s="7" customFormat="1" x14ac:dyDescent="0.2">
      <c r="A99" s="17" t="str">
        <f>IF(D99="","",MAX($A$1:$A98)+1)</f>
        <v/>
      </c>
      <c r="B99" s="55"/>
      <c r="C99" s="86"/>
      <c r="D99" s="79"/>
      <c r="E99" s="80"/>
      <c r="F99" s="80"/>
      <c r="G99" s="78"/>
      <c r="H99" s="81">
        <f t="shared" si="2"/>
        <v>0</v>
      </c>
      <c r="J99" s="147"/>
      <c r="K99" s="147"/>
      <c r="L99" s="147"/>
      <c r="M99" s="147"/>
    </row>
    <row r="100" spans="1:13" s="7" customFormat="1" x14ac:dyDescent="0.2">
      <c r="A100" s="17">
        <f>IF(D100="","",MAX($A$1:$A99)+1)</f>
        <v>48</v>
      </c>
      <c r="B100" s="55" t="s">
        <v>84</v>
      </c>
      <c r="C100" s="9" t="s">
        <v>124</v>
      </c>
      <c r="D100" s="79" t="s">
        <v>6</v>
      </c>
      <c r="E100" s="84">
        <f>216+183</f>
        <v>399</v>
      </c>
      <c r="F100" s="84"/>
      <c r="G100" s="78"/>
      <c r="H100" s="81">
        <f t="shared" si="2"/>
        <v>0</v>
      </c>
      <c r="J100" s="147"/>
      <c r="K100" s="147"/>
      <c r="L100" s="147"/>
      <c r="M100" s="147"/>
    </row>
    <row r="101" spans="1:13" s="7" customFormat="1" x14ac:dyDescent="0.2">
      <c r="A101" s="17" t="str">
        <f>IF(D101="","",MAX($A$1:$A100)+1)</f>
        <v/>
      </c>
      <c r="B101" s="55"/>
      <c r="C101" s="86"/>
      <c r="D101" s="79"/>
      <c r="E101" s="80"/>
      <c r="F101" s="80"/>
      <c r="G101" s="78"/>
      <c r="H101" s="81">
        <f t="shared" si="2"/>
        <v>0</v>
      </c>
      <c r="J101" s="147"/>
      <c r="K101" s="147"/>
      <c r="L101" s="147"/>
      <c r="M101" s="147"/>
    </row>
    <row r="102" spans="1:13" s="7" customFormat="1" x14ac:dyDescent="0.2">
      <c r="A102" s="17" t="str">
        <f>IF(D102="","",MAX($A$1:$A101)+1)</f>
        <v/>
      </c>
      <c r="B102" s="55" t="s">
        <v>85</v>
      </c>
      <c r="C102" s="6" t="s">
        <v>14</v>
      </c>
      <c r="D102" s="79"/>
      <c r="E102" s="84"/>
      <c r="F102" s="84"/>
      <c r="G102" s="78"/>
      <c r="H102" s="81">
        <f t="shared" si="2"/>
        <v>0</v>
      </c>
      <c r="J102" s="147"/>
      <c r="K102" s="147"/>
      <c r="L102" s="147"/>
      <c r="M102" s="147"/>
    </row>
    <row r="103" spans="1:13" s="7" customFormat="1" x14ac:dyDescent="0.2">
      <c r="A103" s="17">
        <f>IF(D103="","",MAX($A$1:$A102)+1)</f>
        <v>49</v>
      </c>
      <c r="B103" s="17" t="s">
        <v>86</v>
      </c>
      <c r="C103" s="87" t="s">
        <v>25</v>
      </c>
      <c r="D103" s="79" t="s">
        <v>6</v>
      </c>
      <c r="E103" s="84">
        <f>703+559</f>
        <v>1262</v>
      </c>
      <c r="F103" s="84"/>
      <c r="G103" s="78"/>
      <c r="H103" s="81">
        <f t="shared" si="2"/>
        <v>0</v>
      </c>
      <c r="J103" s="147"/>
      <c r="K103" s="147"/>
      <c r="L103" s="147"/>
      <c r="M103" s="147"/>
    </row>
    <row r="104" spans="1:13" s="7" customFormat="1" x14ac:dyDescent="0.2">
      <c r="A104" s="17">
        <f>IF(D104="","",MAX($A$1:$A103)+1)</f>
        <v>50</v>
      </c>
      <c r="B104" s="17" t="s">
        <v>87</v>
      </c>
      <c r="C104" s="87" t="s">
        <v>26</v>
      </c>
      <c r="D104" s="79" t="s">
        <v>6</v>
      </c>
      <c r="E104" s="84">
        <f>+E103</f>
        <v>1262</v>
      </c>
      <c r="F104" s="84"/>
      <c r="G104" s="78"/>
      <c r="H104" s="81">
        <f t="shared" si="2"/>
        <v>0</v>
      </c>
      <c r="J104" s="147"/>
      <c r="K104" s="147"/>
      <c r="L104" s="147"/>
      <c r="M104" s="147"/>
    </row>
    <row r="105" spans="1:13" s="7" customFormat="1" x14ac:dyDescent="0.2">
      <c r="A105" s="17">
        <f>IF(D105="","",MAX($A$1:$A104)+1)</f>
        <v>51</v>
      </c>
      <c r="B105" s="17"/>
      <c r="C105" s="87" t="s">
        <v>27</v>
      </c>
      <c r="D105" s="79" t="s">
        <v>16</v>
      </c>
      <c r="E105" s="88">
        <v>1</v>
      </c>
      <c r="F105" s="88"/>
      <c r="G105" s="78"/>
      <c r="H105" s="81">
        <f t="shared" si="2"/>
        <v>0</v>
      </c>
      <c r="J105" s="147"/>
      <c r="K105" s="147"/>
      <c r="L105" s="147"/>
      <c r="M105" s="147"/>
    </row>
    <row r="106" spans="1:13" s="7" customFormat="1" x14ac:dyDescent="0.2">
      <c r="A106" s="17">
        <f>IF(D106="","",MAX($A$1:$A105)+1)</f>
        <v>52</v>
      </c>
      <c r="B106" s="17" t="s">
        <v>88</v>
      </c>
      <c r="C106" s="87" t="s">
        <v>28</v>
      </c>
      <c r="D106" s="79" t="s">
        <v>6</v>
      </c>
      <c r="E106" s="84">
        <f>+E104</f>
        <v>1262</v>
      </c>
      <c r="F106" s="84"/>
      <c r="G106" s="78"/>
      <c r="H106" s="81">
        <f t="shared" si="2"/>
        <v>0</v>
      </c>
      <c r="J106" s="147"/>
      <c r="K106" s="147"/>
      <c r="L106" s="147"/>
      <c r="M106" s="147"/>
    </row>
    <row r="107" spans="1:13" s="7" customFormat="1" x14ac:dyDescent="0.2">
      <c r="A107" s="17">
        <f>IF(D107="","",MAX($A$1:$A106)+1)</f>
        <v>53</v>
      </c>
      <c r="B107" s="17" t="s">
        <v>89</v>
      </c>
      <c r="C107" s="89" t="s">
        <v>35</v>
      </c>
      <c r="D107" s="79" t="s">
        <v>11</v>
      </c>
      <c r="E107" s="80">
        <v>1</v>
      </c>
      <c r="F107" s="80"/>
      <c r="G107" s="77"/>
      <c r="H107" s="81">
        <f t="shared" si="2"/>
        <v>0</v>
      </c>
      <c r="J107" s="147"/>
      <c r="K107" s="147"/>
      <c r="L107" s="147"/>
      <c r="M107" s="147"/>
    </row>
    <row r="108" spans="1:13" s="7" customFormat="1" x14ac:dyDescent="0.2">
      <c r="A108" s="17" t="str">
        <f>IF(D108="","",MAX($A$1:$A107)+1)</f>
        <v/>
      </c>
      <c r="B108" s="55"/>
      <c r="C108" s="86"/>
      <c r="D108" s="79"/>
      <c r="E108" s="80"/>
      <c r="F108" s="80"/>
      <c r="G108" s="78"/>
      <c r="H108" s="81">
        <f t="shared" si="2"/>
        <v>0</v>
      </c>
      <c r="J108" s="147"/>
      <c r="K108" s="147"/>
      <c r="L108" s="147"/>
      <c r="M108" s="147"/>
    </row>
    <row r="109" spans="1:13" s="7" customFormat="1" x14ac:dyDescent="0.2">
      <c r="A109" s="17">
        <f>IF(D109="","",MAX($A$1:$A108)+1)</f>
        <v>54</v>
      </c>
      <c r="B109" s="55" t="s">
        <v>113</v>
      </c>
      <c r="C109" s="6" t="s">
        <v>102</v>
      </c>
      <c r="D109" s="79" t="s">
        <v>31</v>
      </c>
      <c r="E109" s="90">
        <f>0.4+0.3</f>
        <v>0.7</v>
      </c>
      <c r="F109" s="90"/>
      <c r="G109" s="78"/>
      <c r="H109" s="81">
        <f t="shared" si="2"/>
        <v>0</v>
      </c>
      <c r="J109" s="147"/>
      <c r="K109" s="147"/>
      <c r="L109" s="147"/>
      <c r="M109" s="147"/>
    </row>
    <row r="110" spans="1:13" s="7" customFormat="1" x14ac:dyDescent="0.2">
      <c r="A110" s="17" t="str">
        <f>IF(D110="","",MAX($A$1:$A109)+1)</f>
        <v/>
      </c>
      <c r="B110" s="55"/>
      <c r="C110" s="6"/>
      <c r="D110" s="79"/>
      <c r="E110" s="84"/>
      <c r="F110" s="84"/>
      <c r="G110" s="78"/>
      <c r="H110" s="81">
        <f t="shared" si="2"/>
        <v>0</v>
      </c>
      <c r="J110" s="147"/>
      <c r="K110" s="147"/>
      <c r="L110" s="147"/>
      <c r="M110" s="147"/>
    </row>
    <row r="111" spans="1:13" s="7" customFormat="1" ht="25.5" x14ac:dyDescent="0.2">
      <c r="A111" s="17">
        <f>IF(D111="","",MAX($A$1:$A110)+1)</f>
        <v>55</v>
      </c>
      <c r="B111" s="55" t="s">
        <v>114</v>
      </c>
      <c r="C111" s="6" t="s">
        <v>103</v>
      </c>
      <c r="D111" s="79" t="s">
        <v>31</v>
      </c>
      <c r="E111" s="90">
        <v>10</v>
      </c>
      <c r="F111" s="90"/>
      <c r="G111" s="78"/>
      <c r="H111" s="81">
        <f t="shared" si="2"/>
        <v>0</v>
      </c>
      <c r="J111" s="147"/>
      <c r="K111" s="147"/>
      <c r="L111" s="147"/>
      <c r="M111" s="147"/>
    </row>
    <row r="112" spans="1:13" s="7" customFormat="1" x14ac:dyDescent="0.2">
      <c r="A112" s="17" t="str">
        <f>IF(D112="","",MAX($A$1:$A111)+1)</f>
        <v/>
      </c>
      <c r="B112" s="56"/>
      <c r="C112" s="6"/>
      <c r="D112" s="79"/>
      <c r="E112" s="84"/>
      <c r="F112" s="84"/>
      <c r="G112" s="78"/>
      <c r="H112" s="81">
        <f t="shared" si="2"/>
        <v>0</v>
      </c>
      <c r="J112" s="147"/>
      <c r="K112" s="147"/>
      <c r="L112" s="147"/>
      <c r="M112" s="147"/>
    </row>
    <row r="113" spans="1:13" s="7" customFormat="1" x14ac:dyDescent="0.2">
      <c r="A113" s="17" t="str">
        <f>IF(D113="","",MAX($A$1:$A112)+1)</f>
        <v/>
      </c>
      <c r="B113" s="55" t="s">
        <v>115</v>
      </c>
      <c r="C113" s="6" t="s">
        <v>107</v>
      </c>
      <c r="D113" s="79"/>
      <c r="E113" s="90"/>
      <c r="F113" s="90"/>
      <c r="G113" s="78"/>
      <c r="H113" s="81">
        <f t="shared" si="2"/>
        <v>0</v>
      </c>
      <c r="J113" s="147"/>
      <c r="K113" s="147"/>
      <c r="L113" s="147"/>
      <c r="M113" s="147"/>
    </row>
    <row r="114" spans="1:13" s="7" customFormat="1" x14ac:dyDescent="0.2">
      <c r="A114" s="17">
        <f>IF(D114="","",MAX($A$1:$A113)+1)</f>
        <v>56</v>
      </c>
      <c r="B114" s="56"/>
      <c r="C114" s="122" t="s">
        <v>166</v>
      </c>
      <c r="D114" s="79" t="s">
        <v>31</v>
      </c>
      <c r="E114" s="90">
        <v>9</v>
      </c>
      <c r="F114" s="90"/>
      <c r="G114" s="78"/>
      <c r="H114" s="81"/>
      <c r="J114" s="147"/>
      <c r="K114" s="147"/>
      <c r="L114" s="147"/>
      <c r="M114" s="147"/>
    </row>
    <row r="115" spans="1:13" s="7" customFormat="1" x14ac:dyDescent="0.2">
      <c r="A115" s="17">
        <f>IF(D115="","",MAX($A$1:$A114)+1)</f>
        <v>57</v>
      </c>
      <c r="B115" s="56"/>
      <c r="C115" s="122" t="s">
        <v>167</v>
      </c>
      <c r="D115" s="79" t="s">
        <v>31</v>
      </c>
      <c r="E115" s="90">
        <v>1</v>
      </c>
      <c r="F115" s="90"/>
      <c r="G115" s="78"/>
      <c r="H115" s="81"/>
      <c r="J115" s="147"/>
      <c r="K115" s="147"/>
      <c r="L115" s="147"/>
      <c r="M115" s="147"/>
    </row>
    <row r="116" spans="1:13" s="7" customFormat="1" x14ac:dyDescent="0.2">
      <c r="A116" s="17" t="str">
        <f>IF(D116="","",MAX($A$1:$A115)+1)</f>
        <v/>
      </c>
      <c r="B116" s="56"/>
      <c r="C116" s="6"/>
      <c r="D116" s="79"/>
      <c r="E116" s="84"/>
      <c r="F116" s="84"/>
      <c r="G116" s="78"/>
      <c r="H116" s="81">
        <f t="shared" si="2"/>
        <v>0</v>
      </c>
      <c r="J116" s="147"/>
      <c r="K116" s="147"/>
      <c r="L116" s="147"/>
      <c r="M116" s="147"/>
    </row>
    <row r="117" spans="1:13" s="7" customFormat="1" x14ac:dyDescent="0.2">
      <c r="A117" s="17" t="str">
        <f>IF(D117="","",MAX($A$1:$A116)+1)</f>
        <v/>
      </c>
      <c r="B117" s="55" t="s">
        <v>116</v>
      </c>
      <c r="C117" s="6" t="s">
        <v>104</v>
      </c>
      <c r="D117" s="79"/>
      <c r="E117" s="84"/>
      <c r="F117" s="84"/>
      <c r="G117" s="78"/>
      <c r="H117" s="81">
        <f t="shared" si="2"/>
        <v>0</v>
      </c>
      <c r="J117" s="147"/>
      <c r="K117" s="147"/>
      <c r="L117" s="147"/>
      <c r="M117" s="147"/>
    </row>
    <row r="118" spans="1:13" s="7" customFormat="1" x14ac:dyDescent="0.2">
      <c r="A118" s="17" t="str">
        <f>IF(D118="","",MAX($A$1:$A117)+1)</f>
        <v/>
      </c>
      <c r="B118" s="56"/>
      <c r="C118" s="122" t="s">
        <v>166</v>
      </c>
      <c r="D118" s="79"/>
      <c r="E118" s="84"/>
      <c r="F118" s="84"/>
      <c r="G118" s="78"/>
      <c r="H118" s="81"/>
      <c r="J118" s="147"/>
      <c r="K118" s="147"/>
      <c r="L118" s="147"/>
      <c r="M118" s="147"/>
    </row>
    <row r="119" spans="1:13" s="7" customFormat="1" x14ac:dyDescent="0.2">
      <c r="A119" s="17">
        <f>IF(D119="","",MAX($A$1:$A118)+1)</f>
        <v>58</v>
      </c>
      <c r="B119" s="56"/>
      <c r="C119" s="123" t="s">
        <v>105</v>
      </c>
      <c r="D119" s="79" t="s">
        <v>112</v>
      </c>
      <c r="E119" s="84">
        <v>36</v>
      </c>
      <c r="F119" s="84"/>
      <c r="G119" s="78"/>
      <c r="H119" s="81">
        <f t="shared" si="2"/>
        <v>0</v>
      </c>
      <c r="J119" s="147"/>
      <c r="K119" s="147"/>
      <c r="L119" s="147"/>
      <c r="M119" s="147"/>
    </row>
    <row r="120" spans="1:13" s="7" customFormat="1" x14ac:dyDescent="0.2">
      <c r="A120" s="17">
        <f>IF(D120="","",MAX($A$1:$A119)+1)</f>
        <v>59</v>
      </c>
      <c r="B120" s="56"/>
      <c r="C120" s="123" t="s">
        <v>106</v>
      </c>
      <c r="D120" s="79" t="s">
        <v>111</v>
      </c>
      <c r="E120" s="84">
        <v>90</v>
      </c>
      <c r="F120" s="84"/>
      <c r="G120" s="78"/>
      <c r="H120" s="81">
        <f t="shared" si="2"/>
        <v>0</v>
      </c>
      <c r="J120" s="147"/>
      <c r="K120" s="147"/>
      <c r="L120" s="147"/>
      <c r="M120" s="147"/>
    </row>
    <row r="121" spans="1:13" s="7" customFormat="1" x14ac:dyDescent="0.2">
      <c r="A121" s="17" t="str">
        <f>IF(D121="","",MAX($A$1:$A120)+1)</f>
        <v/>
      </c>
      <c r="B121" s="56"/>
      <c r="C121" s="89"/>
      <c r="D121" s="79"/>
      <c r="E121" s="84"/>
      <c r="F121" s="84"/>
      <c r="G121" s="78"/>
      <c r="H121" s="81"/>
      <c r="J121" s="147"/>
      <c r="K121" s="147"/>
      <c r="L121" s="147"/>
      <c r="M121" s="147"/>
    </row>
    <row r="122" spans="1:13" s="7" customFormat="1" x14ac:dyDescent="0.2">
      <c r="A122" s="17" t="str">
        <f>IF(D122="","",MAX($A$1:$A121)+1)</f>
        <v/>
      </c>
      <c r="B122" s="56"/>
      <c r="C122" s="122" t="s">
        <v>167</v>
      </c>
      <c r="D122" s="79"/>
      <c r="E122" s="84"/>
      <c r="F122" s="84"/>
      <c r="G122" s="78"/>
      <c r="H122" s="81"/>
      <c r="J122" s="147"/>
      <c r="K122" s="147"/>
      <c r="L122" s="147"/>
      <c r="M122" s="147"/>
    </row>
    <row r="123" spans="1:13" s="7" customFormat="1" x14ac:dyDescent="0.2">
      <c r="A123" s="17">
        <f>IF(D123="","",MAX($A$1:$A122)+1)</f>
        <v>60</v>
      </c>
      <c r="B123" s="56"/>
      <c r="C123" s="123" t="s">
        <v>105</v>
      </c>
      <c r="D123" s="79" t="s">
        <v>112</v>
      </c>
      <c r="E123" s="84">
        <v>5</v>
      </c>
      <c r="F123" s="84"/>
      <c r="G123" s="78"/>
      <c r="H123" s="81">
        <f t="shared" ref="H123:H124" si="3">ROUND(F123*G123,2)</f>
        <v>0</v>
      </c>
      <c r="J123" s="147"/>
      <c r="K123" s="147"/>
      <c r="L123" s="147"/>
      <c r="M123" s="147"/>
    </row>
    <row r="124" spans="1:13" s="7" customFormat="1" x14ac:dyDescent="0.2">
      <c r="A124" s="17">
        <f>IF(D124="","",MAX($A$1:$A123)+1)</f>
        <v>61</v>
      </c>
      <c r="B124" s="56"/>
      <c r="C124" s="123" t="s">
        <v>106</v>
      </c>
      <c r="D124" s="79" t="s">
        <v>111</v>
      </c>
      <c r="E124" s="84">
        <v>10</v>
      </c>
      <c r="F124" s="84"/>
      <c r="G124" s="78"/>
      <c r="H124" s="81">
        <f t="shared" si="3"/>
        <v>0</v>
      </c>
      <c r="J124" s="147"/>
      <c r="K124" s="147"/>
      <c r="L124" s="147"/>
      <c r="M124" s="147"/>
    </row>
    <row r="125" spans="1:13" s="7" customFormat="1" x14ac:dyDescent="0.2">
      <c r="A125" s="17" t="str">
        <f>IF(D125="","",MAX($A$1:$A124)+1)</f>
        <v/>
      </c>
      <c r="B125" s="56"/>
      <c r="C125" s="6"/>
      <c r="D125" s="79"/>
      <c r="E125" s="84"/>
      <c r="F125" s="84"/>
      <c r="G125" s="78"/>
      <c r="H125" s="81">
        <f t="shared" si="2"/>
        <v>0</v>
      </c>
      <c r="J125" s="147"/>
      <c r="K125" s="147"/>
      <c r="L125" s="147"/>
      <c r="M125" s="147"/>
    </row>
    <row r="126" spans="1:13" s="7" customFormat="1" x14ac:dyDescent="0.2">
      <c r="A126" s="17">
        <f>IF(D126="","",MAX($A$1:$A125)+1)</f>
        <v>62</v>
      </c>
      <c r="B126" s="55" t="s">
        <v>117</v>
      </c>
      <c r="C126" s="6" t="s">
        <v>108</v>
      </c>
      <c r="D126" s="79" t="s">
        <v>31</v>
      </c>
      <c r="E126" s="90">
        <v>10</v>
      </c>
      <c r="F126" s="90"/>
      <c r="G126" s="78"/>
      <c r="H126" s="81">
        <f t="shared" si="2"/>
        <v>0</v>
      </c>
      <c r="J126" s="147"/>
      <c r="K126" s="147"/>
      <c r="L126" s="147"/>
      <c r="M126" s="147"/>
    </row>
    <row r="127" spans="1:13" s="7" customFormat="1" x14ac:dyDescent="0.2">
      <c r="A127" s="17" t="str">
        <f>IF(D127="","",MAX($A$1:$A126)+1)</f>
        <v/>
      </c>
      <c r="B127" s="56"/>
      <c r="C127" s="6"/>
      <c r="D127" s="79"/>
      <c r="E127" s="84"/>
      <c r="F127" s="84"/>
      <c r="G127" s="78"/>
      <c r="H127" s="81">
        <f t="shared" si="2"/>
        <v>0</v>
      </c>
      <c r="J127" s="147"/>
      <c r="K127" s="147"/>
      <c r="L127" s="147"/>
      <c r="M127" s="147"/>
    </row>
    <row r="128" spans="1:13" s="7" customFormat="1" x14ac:dyDescent="0.2">
      <c r="A128" s="17">
        <f>IF(D128="","",MAX($A$1:$A127)+1)</f>
        <v>63</v>
      </c>
      <c r="B128" s="55" t="s">
        <v>118</v>
      </c>
      <c r="C128" s="6" t="s">
        <v>109</v>
      </c>
      <c r="D128" s="79" t="s">
        <v>16</v>
      </c>
      <c r="E128" s="88">
        <v>1</v>
      </c>
      <c r="F128" s="88"/>
      <c r="G128" s="77"/>
      <c r="H128" s="81">
        <f t="shared" si="2"/>
        <v>0</v>
      </c>
      <c r="J128" s="147"/>
      <c r="K128" s="147"/>
      <c r="L128" s="147"/>
      <c r="M128" s="147"/>
    </row>
    <row r="129" spans="1:13" s="7" customFormat="1" x14ac:dyDescent="0.2">
      <c r="A129" s="17" t="str">
        <f>IF(D129="","",MAX($A$1:$A128)+1)</f>
        <v/>
      </c>
      <c r="B129" s="56"/>
      <c r="C129" s="6"/>
      <c r="D129" s="79"/>
      <c r="E129" s="84"/>
      <c r="F129" s="84"/>
      <c r="G129" s="78"/>
      <c r="H129" s="81">
        <f t="shared" si="2"/>
        <v>0</v>
      </c>
      <c r="J129" s="147"/>
      <c r="K129" s="147"/>
      <c r="L129" s="147"/>
      <c r="M129" s="147"/>
    </row>
    <row r="130" spans="1:13" s="7" customFormat="1" x14ac:dyDescent="0.2">
      <c r="A130" s="17">
        <f>IF(D130="","",MAX($A$1:$A129)+1)</f>
        <v>64</v>
      </c>
      <c r="B130" s="55" t="s">
        <v>100</v>
      </c>
      <c r="C130" s="6" t="s">
        <v>110</v>
      </c>
      <c r="D130" s="79" t="s">
        <v>31</v>
      </c>
      <c r="E130" s="90">
        <f>0.4+0.3</f>
        <v>0.7</v>
      </c>
      <c r="F130" s="90"/>
      <c r="G130" s="78"/>
      <c r="H130" s="81">
        <f t="shared" si="2"/>
        <v>0</v>
      </c>
      <c r="J130" s="147"/>
      <c r="K130" s="147"/>
      <c r="L130" s="147"/>
      <c r="M130" s="147"/>
    </row>
    <row r="131" spans="1:13" s="7" customFormat="1" x14ac:dyDescent="0.2">
      <c r="A131" s="17" t="str">
        <f>IF(D131="","",MAX($A$1:$A130)+1)</f>
        <v/>
      </c>
      <c r="B131" s="56"/>
      <c r="C131" s="6"/>
      <c r="D131" s="79"/>
      <c r="E131" s="84"/>
      <c r="F131" s="84"/>
      <c r="G131" s="78"/>
      <c r="H131" s="81">
        <f t="shared" si="2"/>
        <v>0</v>
      </c>
      <c r="J131" s="147"/>
      <c r="K131" s="147"/>
      <c r="L131" s="147"/>
      <c r="M131" s="147"/>
    </row>
    <row r="132" spans="1:13" s="7" customFormat="1" x14ac:dyDescent="0.2">
      <c r="A132" s="17">
        <f>IF(D132="","",MAX($A$1:$A131)+1)</f>
        <v>65</v>
      </c>
      <c r="B132" s="56" t="s">
        <v>101</v>
      </c>
      <c r="C132" s="6" t="s">
        <v>36</v>
      </c>
      <c r="D132" s="79" t="s">
        <v>16</v>
      </c>
      <c r="E132" s="88">
        <v>1</v>
      </c>
      <c r="F132" s="88"/>
      <c r="G132" s="77"/>
      <c r="H132" s="81">
        <f t="shared" si="2"/>
        <v>0</v>
      </c>
      <c r="J132" s="147"/>
      <c r="K132" s="147"/>
      <c r="L132" s="147"/>
      <c r="M132" s="147"/>
    </row>
    <row r="133" spans="1:13" s="7" customFormat="1" x14ac:dyDescent="0.2">
      <c r="A133" s="17" t="str">
        <f>IF(D133="","",MAX($A$1:$A132)+1)</f>
        <v/>
      </c>
      <c r="B133" s="55"/>
      <c r="C133" s="89"/>
      <c r="D133" s="79"/>
      <c r="E133" s="84"/>
      <c r="F133" s="84"/>
      <c r="G133" s="78"/>
      <c r="H133" s="81">
        <f t="shared" si="2"/>
        <v>0</v>
      </c>
      <c r="J133" s="147"/>
      <c r="K133" s="147"/>
      <c r="L133" s="147"/>
      <c r="M133" s="147"/>
    </row>
    <row r="134" spans="1:13" s="7" customFormat="1" x14ac:dyDescent="0.2">
      <c r="A134" s="17">
        <f>IF(D134="","",MAX($A$1:$A133)+1)</f>
        <v>66</v>
      </c>
      <c r="B134" s="56" t="s">
        <v>125</v>
      </c>
      <c r="C134" s="6" t="s">
        <v>126</v>
      </c>
      <c r="D134" s="79" t="s">
        <v>6</v>
      </c>
      <c r="E134" s="84">
        <f>352+280</f>
        <v>632</v>
      </c>
      <c r="F134" s="84"/>
      <c r="G134" s="77"/>
      <c r="H134" s="81">
        <f t="shared" si="2"/>
        <v>0</v>
      </c>
      <c r="J134" s="147"/>
      <c r="K134" s="147"/>
      <c r="L134" s="147"/>
      <c r="M134" s="147"/>
    </row>
    <row r="135" spans="1:13" s="7" customFormat="1" x14ac:dyDescent="0.2">
      <c r="A135" s="17" t="str">
        <f>IF(D135="","",MAX($A$1:$A134)+1)</f>
        <v/>
      </c>
      <c r="B135" s="55"/>
      <c r="C135" s="6"/>
      <c r="D135" s="79"/>
      <c r="E135" s="84"/>
      <c r="F135" s="84"/>
      <c r="G135" s="77"/>
      <c r="H135" s="81">
        <f t="shared" si="2"/>
        <v>0</v>
      </c>
      <c r="J135" s="147"/>
      <c r="K135" s="147"/>
      <c r="L135" s="147"/>
      <c r="M135" s="147"/>
    </row>
    <row r="136" spans="1:13" s="7" customFormat="1" x14ac:dyDescent="0.2">
      <c r="A136" s="17">
        <f>IF(D136="","",MAX($A$1:$A135)+1)</f>
        <v>67</v>
      </c>
      <c r="B136" s="56" t="s">
        <v>99</v>
      </c>
      <c r="C136" s="6" t="s">
        <v>127</v>
      </c>
      <c r="D136" s="79" t="s">
        <v>16</v>
      </c>
      <c r="E136" s="88">
        <v>1</v>
      </c>
      <c r="F136" s="88"/>
      <c r="G136" s="77"/>
      <c r="H136" s="81">
        <f t="shared" si="2"/>
        <v>0</v>
      </c>
      <c r="J136" s="147"/>
      <c r="K136" s="147"/>
      <c r="L136" s="147"/>
      <c r="M136" s="147"/>
    </row>
    <row r="137" spans="1:13" s="7" customFormat="1" x14ac:dyDescent="0.2">
      <c r="A137" s="17" t="str">
        <f>IF(D137="","",MAX($A$1:$A136)+1)</f>
        <v/>
      </c>
      <c r="B137" s="55"/>
      <c r="C137" s="6"/>
      <c r="D137" s="79"/>
      <c r="E137" s="88"/>
      <c r="F137" s="88"/>
      <c r="G137" s="78"/>
      <c r="H137" s="81">
        <f t="shared" si="2"/>
        <v>0</v>
      </c>
      <c r="J137" s="147"/>
      <c r="K137" s="147"/>
      <c r="L137" s="147"/>
      <c r="M137" s="147"/>
    </row>
    <row r="138" spans="1:13" s="7" customFormat="1" x14ac:dyDescent="0.2">
      <c r="A138" s="17">
        <f>IF(D138="","",MAX($A$1:$A137)+1)</f>
        <v>68</v>
      </c>
      <c r="B138" s="56" t="s">
        <v>98</v>
      </c>
      <c r="C138" s="6" t="s">
        <v>37</v>
      </c>
      <c r="D138" s="79" t="s">
        <v>6</v>
      </c>
      <c r="E138" s="84">
        <f>703+559</f>
        <v>1262</v>
      </c>
      <c r="F138" s="84"/>
      <c r="G138" s="78"/>
      <c r="H138" s="81">
        <f t="shared" si="2"/>
        <v>0</v>
      </c>
      <c r="J138" s="147"/>
      <c r="K138" s="147"/>
      <c r="L138" s="147"/>
      <c r="M138" s="147"/>
    </row>
    <row r="139" spans="1:13" s="7" customFormat="1" x14ac:dyDescent="0.2">
      <c r="A139" s="17" t="str">
        <f>IF(D139="","",MAX($A$1:$A138)+1)</f>
        <v/>
      </c>
      <c r="B139" s="55"/>
      <c r="C139" s="86"/>
      <c r="D139" s="79"/>
      <c r="E139" s="80"/>
      <c r="F139" s="80"/>
      <c r="G139" s="78"/>
      <c r="H139" s="81">
        <f t="shared" si="2"/>
        <v>0</v>
      </c>
      <c r="J139" s="147"/>
      <c r="K139" s="147"/>
      <c r="L139" s="147"/>
      <c r="M139" s="147"/>
    </row>
    <row r="140" spans="1:13" s="7" customFormat="1" ht="25.5" x14ac:dyDescent="0.2">
      <c r="A140" s="17">
        <f>IF(D140="","",MAX($A$1:$A139)+1)</f>
        <v>69</v>
      </c>
      <c r="B140" s="56" t="s">
        <v>97</v>
      </c>
      <c r="C140" s="9" t="s">
        <v>38</v>
      </c>
      <c r="D140" s="79" t="s">
        <v>11</v>
      </c>
      <c r="E140" s="80">
        <v>1</v>
      </c>
      <c r="F140" s="80"/>
      <c r="G140" s="77"/>
      <c r="H140" s="81">
        <f t="shared" si="2"/>
        <v>0</v>
      </c>
      <c r="J140" s="147"/>
      <c r="K140" s="147"/>
      <c r="L140" s="147"/>
      <c r="M140" s="147"/>
    </row>
    <row r="141" spans="1:13" s="7" customFormat="1" x14ac:dyDescent="0.2">
      <c r="A141" s="17"/>
      <c r="B141" s="56"/>
      <c r="C141" s="9"/>
      <c r="D141" s="79"/>
      <c r="E141" s="80"/>
      <c r="F141" s="80"/>
      <c r="G141" s="77"/>
      <c r="H141" s="81">
        <f t="shared" si="2"/>
        <v>0</v>
      </c>
      <c r="J141" s="147"/>
      <c r="K141" s="147"/>
      <c r="L141" s="147"/>
      <c r="M141" s="147"/>
    </row>
    <row r="142" spans="1:13" s="7" customFormat="1" x14ac:dyDescent="0.2">
      <c r="A142" s="17">
        <f>IF(D142="","",MAX($A$1:$A141)+1)</f>
        <v>70</v>
      </c>
      <c r="B142" s="56" t="s">
        <v>96</v>
      </c>
      <c r="C142" s="6" t="s">
        <v>128</v>
      </c>
      <c r="D142" s="79" t="s">
        <v>11</v>
      </c>
      <c r="E142" s="80">
        <v>1</v>
      </c>
      <c r="F142" s="84"/>
      <c r="G142" s="78"/>
      <c r="H142" s="81">
        <f t="shared" si="2"/>
        <v>0</v>
      </c>
      <c r="J142" s="147"/>
      <c r="K142" s="147"/>
      <c r="L142" s="147"/>
      <c r="M142" s="147"/>
    </row>
    <row r="143" spans="1:13" s="7" customFormat="1" x14ac:dyDescent="0.2">
      <c r="A143" s="17"/>
      <c r="B143" s="56"/>
      <c r="C143" s="6"/>
      <c r="D143" s="79"/>
      <c r="E143" s="84"/>
      <c r="F143" s="84"/>
      <c r="G143" s="78"/>
      <c r="H143" s="81">
        <f t="shared" si="2"/>
        <v>0</v>
      </c>
      <c r="J143" s="147"/>
      <c r="K143" s="147"/>
      <c r="L143" s="147"/>
      <c r="M143" s="147"/>
    </row>
    <row r="144" spans="1:13" s="7" customFormat="1" x14ac:dyDescent="0.2">
      <c r="A144" s="17">
        <f>IF(D144="","",MAX($A$1:$A143)+1)</f>
        <v>71</v>
      </c>
      <c r="B144" s="56" t="s">
        <v>95</v>
      </c>
      <c r="C144" s="6" t="s">
        <v>129</v>
      </c>
      <c r="D144" s="79" t="s">
        <v>11</v>
      </c>
      <c r="E144" s="80">
        <v>1</v>
      </c>
      <c r="F144" s="84"/>
      <c r="G144" s="78"/>
      <c r="H144" s="81">
        <f t="shared" si="2"/>
        <v>0</v>
      </c>
      <c r="J144" s="147"/>
      <c r="K144" s="147"/>
      <c r="L144" s="147"/>
      <c r="M144" s="147"/>
    </row>
    <row r="145" spans="1:13" s="7" customFormat="1" x14ac:dyDescent="0.2">
      <c r="A145" s="17" t="str">
        <f>IF(D145="","",MAX($A$1:$A140)+1)</f>
        <v/>
      </c>
      <c r="B145" s="55"/>
      <c r="C145" s="86"/>
      <c r="D145" s="79"/>
      <c r="E145" s="80"/>
      <c r="F145" s="80"/>
      <c r="G145" s="78"/>
      <c r="H145" s="81">
        <f t="shared" si="2"/>
        <v>0</v>
      </c>
      <c r="J145" s="147"/>
      <c r="K145" s="147"/>
      <c r="L145" s="147"/>
      <c r="M145" s="147"/>
    </row>
    <row r="146" spans="1:13" s="7" customFormat="1" x14ac:dyDescent="0.2">
      <c r="A146" s="17">
        <f>IF(D146="","",MAX($A$1:$A145)+1)</f>
        <v>72</v>
      </c>
      <c r="B146" s="56" t="s">
        <v>130</v>
      </c>
      <c r="C146" s="6" t="s">
        <v>15</v>
      </c>
      <c r="D146" s="79" t="s">
        <v>12</v>
      </c>
      <c r="E146" s="84">
        <f>126+139</f>
        <v>265</v>
      </c>
      <c r="F146" s="84"/>
      <c r="G146" s="78"/>
      <c r="H146" s="81">
        <f t="shared" si="2"/>
        <v>0</v>
      </c>
      <c r="J146" s="147"/>
      <c r="K146" s="147"/>
      <c r="L146" s="147"/>
      <c r="M146" s="147"/>
    </row>
    <row r="147" spans="1:13" s="7" customFormat="1" x14ac:dyDescent="0.2">
      <c r="A147" s="17" t="str">
        <f>IF(D147="","",MAX($A$1:$A146)+1)</f>
        <v/>
      </c>
      <c r="B147" s="56"/>
      <c r="C147" s="86"/>
      <c r="D147" s="79"/>
      <c r="E147" s="80"/>
      <c r="F147" s="80"/>
      <c r="G147" s="78"/>
      <c r="H147" s="81">
        <f t="shared" si="2"/>
        <v>0</v>
      </c>
      <c r="J147" s="147"/>
      <c r="K147" s="147"/>
      <c r="L147" s="147"/>
      <c r="M147" s="147"/>
    </row>
    <row r="148" spans="1:13" s="7" customFormat="1" x14ac:dyDescent="0.2">
      <c r="A148" s="17">
        <f>IF(D148="","",MAX($A$1:$A147)+1)</f>
        <v>73</v>
      </c>
      <c r="B148" s="56" t="s">
        <v>131</v>
      </c>
      <c r="C148" s="6" t="s">
        <v>34</v>
      </c>
      <c r="D148" s="79" t="s">
        <v>11</v>
      </c>
      <c r="E148" s="80">
        <v>1</v>
      </c>
      <c r="F148" s="80"/>
      <c r="G148" s="77"/>
      <c r="H148" s="81">
        <f t="shared" si="2"/>
        <v>0</v>
      </c>
      <c r="J148" s="147"/>
      <c r="K148" s="147"/>
      <c r="L148" s="147"/>
      <c r="M148" s="147"/>
    </row>
    <row r="149" spans="1:13" s="7" customFormat="1" x14ac:dyDescent="0.2">
      <c r="A149" s="17" t="str">
        <f>IF(D149="","",MAX($A$1:$A148)+1)</f>
        <v/>
      </c>
      <c r="B149" s="55"/>
      <c r="C149" s="86"/>
      <c r="D149" s="79"/>
      <c r="E149" s="80"/>
      <c r="F149" s="80"/>
      <c r="G149" s="78"/>
      <c r="H149" s="81">
        <f t="shared" si="2"/>
        <v>0</v>
      </c>
      <c r="J149" s="147"/>
      <c r="K149" s="147"/>
      <c r="L149" s="147"/>
      <c r="M149" s="147"/>
    </row>
    <row r="150" spans="1:13" s="7" customFormat="1" x14ac:dyDescent="0.2">
      <c r="A150" s="17"/>
      <c r="B150" s="56"/>
      <c r="C150" s="91"/>
      <c r="D150" s="79"/>
      <c r="E150" s="80"/>
      <c r="F150" s="80"/>
      <c r="G150" s="92"/>
      <c r="H150" s="81">
        <f t="shared" si="2"/>
        <v>0</v>
      </c>
      <c r="J150" s="147"/>
      <c r="K150" s="147"/>
      <c r="L150" s="147"/>
      <c r="M150" s="147"/>
    </row>
    <row r="151" spans="1:13" s="2" customFormat="1" x14ac:dyDescent="0.2">
      <c r="A151" s="17" t="str">
        <f>IF(D151="","",MAX($A$1:$A149)+1)</f>
        <v/>
      </c>
      <c r="B151" s="56" t="s">
        <v>90</v>
      </c>
      <c r="C151" s="24" t="s">
        <v>39</v>
      </c>
      <c r="D151" s="79"/>
      <c r="E151" s="80"/>
      <c r="F151" s="80"/>
      <c r="G151" s="93"/>
      <c r="H151" s="81">
        <f t="shared" si="2"/>
        <v>0</v>
      </c>
      <c r="J151" s="149"/>
      <c r="K151" s="149"/>
      <c r="L151" s="149"/>
      <c r="M151" s="149"/>
    </row>
    <row r="152" spans="1:13" s="2" customFormat="1" x14ac:dyDescent="0.2">
      <c r="A152" s="17"/>
      <c r="B152" s="56"/>
      <c r="C152" s="24"/>
      <c r="D152" s="79"/>
      <c r="E152" s="80"/>
      <c r="F152" s="80"/>
      <c r="G152" s="93"/>
      <c r="H152" s="81">
        <f t="shared" si="2"/>
        <v>0</v>
      </c>
      <c r="J152" s="149"/>
      <c r="K152" s="149"/>
      <c r="L152" s="149"/>
      <c r="M152" s="149"/>
    </row>
    <row r="153" spans="1:13" s="2" customFormat="1" x14ac:dyDescent="0.2">
      <c r="A153" s="17">
        <f>IF(D153="","",MAX($A$1:$A151)+1)</f>
        <v>74</v>
      </c>
      <c r="B153" s="56" t="s">
        <v>91</v>
      </c>
      <c r="C153" s="6" t="s">
        <v>20</v>
      </c>
      <c r="D153" s="79" t="s">
        <v>2</v>
      </c>
      <c r="E153" s="80">
        <v>2</v>
      </c>
      <c r="F153" s="80"/>
      <c r="G153" s="94"/>
      <c r="H153" s="81">
        <f t="shared" si="2"/>
        <v>0</v>
      </c>
      <c r="J153" s="149"/>
      <c r="K153" s="149"/>
      <c r="L153" s="149"/>
      <c r="M153" s="149"/>
    </row>
    <row r="154" spans="1:13" s="2" customFormat="1" x14ac:dyDescent="0.2">
      <c r="A154" s="17"/>
      <c r="B154" s="56"/>
      <c r="C154" s="87"/>
      <c r="D154" s="79"/>
      <c r="E154" s="80"/>
      <c r="F154" s="80"/>
      <c r="G154" s="94"/>
      <c r="H154" s="81">
        <f t="shared" si="2"/>
        <v>0</v>
      </c>
      <c r="J154" s="149"/>
      <c r="K154" s="149"/>
      <c r="L154" s="149"/>
      <c r="M154" s="149"/>
    </row>
    <row r="155" spans="1:13" s="2" customFormat="1" x14ac:dyDescent="0.2">
      <c r="A155" s="17">
        <f>IF(D155="","",MAX($A$1:$A153)+1)</f>
        <v>75</v>
      </c>
      <c r="B155" s="56" t="s">
        <v>92</v>
      </c>
      <c r="C155" s="6" t="s">
        <v>21</v>
      </c>
      <c r="D155" s="79" t="s">
        <v>2</v>
      </c>
      <c r="E155" s="80">
        <v>2</v>
      </c>
      <c r="F155" s="80"/>
      <c r="G155" s="94"/>
      <c r="H155" s="81">
        <f t="shared" si="2"/>
        <v>0</v>
      </c>
      <c r="J155" s="149"/>
      <c r="K155" s="149"/>
      <c r="L155" s="149"/>
      <c r="M155" s="149"/>
    </row>
    <row r="156" spans="1:13" s="2" customFormat="1" x14ac:dyDescent="0.2">
      <c r="A156" s="17"/>
      <c r="B156" s="56"/>
      <c r="C156" s="87"/>
      <c r="D156" s="79"/>
      <c r="E156" s="80"/>
      <c r="F156" s="80"/>
      <c r="G156" s="94"/>
      <c r="H156" s="81">
        <f t="shared" si="2"/>
        <v>0</v>
      </c>
      <c r="J156" s="149"/>
      <c r="K156" s="149"/>
      <c r="L156" s="149"/>
      <c r="M156" s="149"/>
    </row>
    <row r="157" spans="1:13" s="2" customFormat="1" x14ac:dyDescent="0.2">
      <c r="A157" s="17">
        <f>IF(D157="","",MAX($A$1:$A155)+1)</f>
        <v>76</v>
      </c>
      <c r="B157" s="56" t="s">
        <v>93</v>
      </c>
      <c r="C157" s="6" t="s">
        <v>132</v>
      </c>
      <c r="D157" s="79" t="s">
        <v>16</v>
      </c>
      <c r="E157" s="80">
        <v>1</v>
      </c>
      <c r="F157" s="80"/>
      <c r="G157" s="94"/>
      <c r="H157" s="81">
        <f t="shared" si="2"/>
        <v>0</v>
      </c>
      <c r="J157" s="149"/>
      <c r="K157" s="149"/>
      <c r="L157" s="149"/>
      <c r="M157" s="149"/>
    </row>
    <row r="158" spans="1:13" s="2" customFormat="1" x14ac:dyDescent="0.2">
      <c r="A158" s="17"/>
      <c r="B158" s="56"/>
      <c r="C158" s="39"/>
      <c r="D158" s="79"/>
      <c r="E158" s="80"/>
      <c r="F158" s="80"/>
      <c r="G158" s="94"/>
      <c r="H158" s="81">
        <f t="shared" si="2"/>
        <v>0</v>
      </c>
      <c r="J158" s="149"/>
      <c r="K158" s="149"/>
      <c r="L158" s="149"/>
      <c r="M158" s="149"/>
    </row>
    <row r="159" spans="1:13" s="2" customFormat="1" x14ac:dyDescent="0.2">
      <c r="A159" s="17"/>
      <c r="B159" s="56"/>
      <c r="C159" s="39"/>
      <c r="D159" s="79"/>
      <c r="E159" s="80"/>
      <c r="F159" s="80"/>
      <c r="G159" s="94"/>
      <c r="H159" s="81">
        <f t="shared" si="2"/>
        <v>0</v>
      </c>
      <c r="J159" s="149"/>
      <c r="K159" s="149"/>
      <c r="L159" s="149"/>
      <c r="M159" s="149"/>
    </row>
    <row r="160" spans="1:13" s="2" customFormat="1" x14ac:dyDescent="0.2">
      <c r="A160" s="17" t="str">
        <f>IF(D160="","",MAX($A$1:$A158)+1)</f>
        <v/>
      </c>
      <c r="B160" s="56" t="s">
        <v>94</v>
      </c>
      <c r="C160" s="24" t="s">
        <v>22</v>
      </c>
      <c r="D160" s="79"/>
      <c r="E160" s="80"/>
      <c r="F160" s="80"/>
      <c r="G160" s="93"/>
      <c r="H160" s="81">
        <f t="shared" si="2"/>
        <v>0</v>
      </c>
      <c r="J160" s="149"/>
      <c r="K160" s="149"/>
      <c r="L160" s="149"/>
      <c r="M160" s="149"/>
    </row>
    <row r="161" spans="1:13" s="2" customFormat="1" x14ac:dyDescent="0.2">
      <c r="A161" s="17"/>
      <c r="B161" s="56"/>
      <c r="C161" s="24"/>
      <c r="D161" s="79"/>
      <c r="E161" s="80"/>
      <c r="F161" s="80"/>
      <c r="G161" s="93"/>
      <c r="H161" s="81">
        <f t="shared" si="2"/>
        <v>0</v>
      </c>
      <c r="J161" s="149"/>
      <c r="K161" s="149"/>
      <c r="L161" s="149"/>
      <c r="M161" s="149"/>
    </row>
    <row r="162" spans="1:13" s="2" customFormat="1" x14ac:dyDescent="0.2">
      <c r="A162" s="17">
        <f>IF(D162="","",MAX($A$1:$A160)+1)</f>
        <v>77</v>
      </c>
      <c r="B162" s="56" t="s">
        <v>133</v>
      </c>
      <c r="C162" s="6" t="s">
        <v>121</v>
      </c>
      <c r="D162" s="79" t="s">
        <v>2</v>
      </c>
      <c r="E162" s="80">
        <v>2</v>
      </c>
      <c r="F162" s="80"/>
      <c r="G162" s="94"/>
      <c r="H162" s="81">
        <f t="shared" si="2"/>
        <v>0</v>
      </c>
      <c r="J162" s="149"/>
      <c r="K162" s="149"/>
      <c r="L162" s="149"/>
      <c r="M162" s="149"/>
    </row>
    <row r="163" spans="1:13" s="2" customFormat="1" x14ac:dyDescent="0.2">
      <c r="A163" s="17"/>
      <c r="B163" s="56"/>
      <c r="C163" s="39"/>
      <c r="D163" s="79"/>
      <c r="E163" s="80"/>
      <c r="F163" s="80"/>
      <c r="G163" s="94"/>
      <c r="H163" s="81">
        <f t="shared" si="2"/>
        <v>0</v>
      </c>
      <c r="J163" s="149"/>
      <c r="K163" s="149"/>
      <c r="L163" s="149"/>
      <c r="M163" s="149"/>
    </row>
    <row r="164" spans="1:13" s="2" customFormat="1" x14ac:dyDescent="0.2">
      <c r="A164" s="17">
        <f>IF(D164="","",MAX($A$1:$A162)+1)</f>
        <v>78</v>
      </c>
      <c r="B164" s="56" t="s">
        <v>134</v>
      </c>
      <c r="C164" s="6" t="s">
        <v>122</v>
      </c>
      <c r="D164" s="79" t="s">
        <v>16</v>
      </c>
      <c r="E164" s="80">
        <v>1</v>
      </c>
      <c r="F164" s="80"/>
      <c r="G164" s="94"/>
      <c r="H164" s="81">
        <f t="shared" si="2"/>
        <v>0</v>
      </c>
      <c r="J164" s="149"/>
      <c r="K164" s="149"/>
      <c r="L164" s="149"/>
      <c r="M164" s="149"/>
    </row>
    <row r="165" spans="1:13" s="2" customFormat="1" x14ac:dyDescent="0.2">
      <c r="A165" s="17"/>
      <c r="B165" s="56"/>
      <c r="C165" s="24"/>
      <c r="D165" s="79"/>
      <c r="E165" s="80"/>
      <c r="F165" s="80"/>
      <c r="G165" s="93"/>
      <c r="H165" s="81">
        <f t="shared" ref="H165:H189" si="4">ROUND(F165*G165,2)</f>
        <v>0</v>
      </c>
      <c r="J165" s="149"/>
      <c r="K165" s="149"/>
      <c r="L165" s="149"/>
      <c r="M165" s="149"/>
    </row>
    <row r="166" spans="1:13" s="2" customFormat="1" x14ac:dyDescent="0.2">
      <c r="A166" s="17"/>
      <c r="B166" s="56"/>
      <c r="C166" s="24"/>
      <c r="D166" s="79"/>
      <c r="E166" s="80"/>
      <c r="F166" s="80"/>
      <c r="G166" s="92"/>
      <c r="H166" s="81">
        <f t="shared" si="4"/>
        <v>0</v>
      </c>
      <c r="J166" s="149"/>
      <c r="K166" s="149"/>
      <c r="L166" s="149"/>
      <c r="M166" s="149"/>
    </row>
    <row r="167" spans="1:13" s="7" customFormat="1" x14ac:dyDescent="0.2">
      <c r="A167" s="17">
        <f>IF(D167="","",MAX($A$1:$A165)+1)</f>
        <v>79</v>
      </c>
      <c r="B167" s="56" t="s">
        <v>119</v>
      </c>
      <c r="C167" s="6" t="s">
        <v>40</v>
      </c>
      <c r="D167" s="79" t="s">
        <v>16</v>
      </c>
      <c r="E167" s="80">
        <v>1</v>
      </c>
      <c r="F167" s="84"/>
      <c r="G167" s="78"/>
      <c r="H167" s="81">
        <f t="shared" si="4"/>
        <v>0</v>
      </c>
      <c r="J167" s="147"/>
      <c r="K167" s="147"/>
      <c r="L167" s="147"/>
      <c r="M167" s="147"/>
    </row>
    <row r="168" spans="1:13" s="7" customFormat="1" x14ac:dyDescent="0.2">
      <c r="A168" s="17" t="str">
        <f>IF(D168="","",MAX($A$1:$A167)+1)</f>
        <v/>
      </c>
      <c r="B168" s="56"/>
      <c r="C168" s="39"/>
      <c r="D168" s="79"/>
      <c r="E168" s="84"/>
      <c r="F168" s="84"/>
      <c r="G168" s="92"/>
      <c r="H168" s="81">
        <f t="shared" si="4"/>
        <v>0</v>
      </c>
      <c r="J168" s="147"/>
      <c r="K168" s="147"/>
      <c r="L168" s="147"/>
      <c r="M168" s="147"/>
    </row>
    <row r="169" spans="1:13" s="2" customFormat="1" x14ac:dyDescent="0.2">
      <c r="A169" s="17">
        <f>IF(D169="","",MAX($A$1:$A168)+1)</f>
        <v>80</v>
      </c>
      <c r="B169" s="56" t="s">
        <v>136</v>
      </c>
      <c r="C169" s="24" t="s">
        <v>135</v>
      </c>
      <c r="D169" s="79" t="s">
        <v>16</v>
      </c>
      <c r="E169" s="80">
        <v>1</v>
      </c>
      <c r="F169" s="80"/>
      <c r="G169" s="92"/>
      <c r="H169" s="81">
        <f t="shared" si="4"/>
        <v>0</v>
      </c>
      <c r="J169" s="149"/>
      <c r="K169" s="149"/>
      <c r="L169" s="149"/>
      <c r="M169" s="149"/>
    </row>
    <row r="170" spans="1:13" s="2" customFormat="1" x14ac:dyDescent="0.2">
      <c r="A170" s="17"/>
      <c r="B170" s="56"/>
      <c r="C170" s="24"/>
      <c r="D170" s="79"/>
      <c r="E170" s="80"/>
      <c r="F170" s="80"/>
      <c r="G170" s="92"/>
      <c r="H170" s="81">
        <f t="shared" si="4"/>
        <v>0</v>
      </c>
      <c r="J170" s="149"/>
      <c r="K170" s="149"/>
      <c r="L170" s="149"/>
      <c r="M170" s="149"/>
    </row>
    <row r="171" spans="1:13" s="2" customFormat="1" x14ac:dyDescent="0.2">
      <c r="A171" s="17"/>
      <c r="B171" s="56"/>
      <c r="C171" s="24"/>
      <c r="D171" s="79"/>
      <c r="E171" s="80"/>
      <c r="F171" s="80"/>
      <c r="G171" s="92"/>
      <c r="H171" s="81">
        <f t="shared" si="4"/>
        <v>0</v>
      </c>
      <c r="J171" s="149"/>
      <c r="K171" s="149"/>
      <c r="L171" s="149"/>
      <c r="M171" s="149"/>
    </row>
    <row r="172" spans="1:13" s="2" customFormat="1" x14ac:dyDescent="0.2">
      <c r="A172" s="17" t="str">
        <f>IF(D172="","",MAX($A$1:$A169)+1)</f>
        <v/>
      </c>
      <c r="B172" s="56" t="s">
        <v>137</v>
      </c>
      <c r="C172" s="24" t="s">
        <v>138</v>
      </c>
      <c r="D172" s="79"/>
      <c r="E172" s="80"/>
      <c r="F172" s="80"/>
      <c r="G172" s="93"/>
      <c r="H172" s="81">
        <f t="shared" si="4"/>
        <v>0</v>
      </c>
      <c r="J172" s="149"/>
      <c r="K172" s="149"/>
      <c r="L172" s="149"/>
      <c r="M172" s="149"/>
    </row>
    <row r="173" spans="1:13" s="2" customFormat="1" x14ac:dyDescent="0.2">
      <c r="A173" s="17"/>
      <c r="B173" s="56"/>
      <c r="C173" s="24"/>
      <c r="D173" s="79"/>
      <c r="E173" s="80"/>
      <c r="F173" s="80"/>
      <c r="G173" s="93"/>
      <c r="H173" s="81">
        <f t="shared" si="4"/>
        <v>0</v>
      </c>
      <c r="J173" s="149"/>
      <c r="K173" s="149"/>
      <c r="L173" s="149"/>
      <c r="M173" s="149"/>
    </row>
    <row r="174" spans="1:13" s="2" customFormat="1" x14ac:dyDescent="0.2">
      <c r="A174" s="17">
        <f>IF(D174="","",MAX($A$1:$A172)+1)</f>
        <v>81</v>
      </c>
      <c r="B174" s="56" t="s">
        <v>139</v>
      </c>
      <c r="C174" s="6" t="s">
        <v>140</v>
      </c>
      <c r="D174" s="79" t="s">
        <v>16</v>
      </c>
      <c r="E174" s="80">
        <v>1</v>
      </c>
      <c r="F174" s="80"/>
      <c r="G174" s="94"/>
      <c r="H174" s="81">
        <f t="shared" si="4"/>
        <v>0</v>
      </c>
      <c r="J174" s="149"/>
      <c r="K174" s="149"/>
      <c r="L174" s="149"/>
      <c r="M174" s="149"/>
    </row>
    <row r="175" spans="1:13" s="2" customFormat="1" x14ac:dyDescent="0.2">
      <c r="A175" s="17"/>
      <c r="B175" s="56"/>
      <c r="C175" s="6"/>
      <c r="D175" s="79"/>
      <c r="E175" s="80"/>
      <c r="F175" s="80"/>
      <c r="G175" s="94"/>
      <c r="H175" s="81">
        <f t="shared" si="4"/>
        <v>0</v>
      </c>
      <c r="J175" s="149"/>
      <c r="K175" s="149"/>
      <c r="L175" s="149"/>
      <c r="M175" s="149"/>
    </row>
    <row r="176" spans="1:13" s="2" customFormat="1" x14ac:dyDescent="0.2">
      <c r="A176" s="17">
        <f>IF(D176="","",MAX($A$1:$A174)+1)</f>
        <v>82</v>
      </c>
      <c r="B176" s="56" t="s">
        <v>141</v>
      </c>
      <c r="C176" s="6" t="s">
        <v>142</v>
      </c>
      <c r="D176" s="79" t="s">
        <v>16</v>
      </c>
      <c r="E176" s="80">
        <v>1</v>
      </c>
      <c r="F176" s="80"/>
      <c r="G176" s="94"/>
      <c r="H176" s="81">
        <f t="shared" si="4"/>
        <v>0</v>
      </c>
      <c r="J176" s="149"/>
      <c r="K176" s="149"/>
      <c r="L176" s="149"/>
      <c r="M176" s="149"/>
    </row>
    <row r="177" spans="1:13" s="2" customFormat="1" x14ac:dyDescent="0.2">
      <c r="A177" s="17"/>
      <c r="B177" s="56"/>
      <c r="C177" s="6"/>
      <c r="D177" s="79"/>
      <c r="E177" s="80"/>
      <c r="F177" s="80"/>
      <c r="G177" s="94"/>
      <c r="H177" s="81">
        <f t="shared" si="4"/>
        <v>0</v>
      </c>
      <c r="J177" s="149"/>
      <c r="K177" s="149"/>
      <c r="L177" s="149"/>
      <c r="M177" s="149"/>
    </row>
    <row r="178" spans="1:13" s="2" customFormat="1" x14ac:dyDescent="0.2">
      <c r="A178" s="17">
        <f>IF(D178="","",MAX($A$1:$A176)+1)</f>
        <v>83</v>
      </c>
      <c r="B178" s="56" t="s">
        <v>143</v>
      </c>
      <c r="C178" s="6" t="s">
        <v>144</v>
      </c>
      <c r="D178" s="79" t="s">
        <v>16</v>
      </c>
      <c r="E178" s="80">
        <v>1</v>
      </c>
      <c r="F178" s="80"/>
      <c r="G178" s="94"/>
      <c r="H178" s="81">
        <f t="shared" si="4"/>
        <v>0</v>
      </c>
      <c r="J178" s="149"/>
      <c r="K178" s="149"/>
      <c r="L178" s="149"/>
      <c r="M178" s="149"/>
    </row>
    <row r="179" spans="1:13" s="2" customFormat="1" x14ac:dyDescent="0.2">
      <c r="A179" s="17"/>
      <c r="B179" s="56"/>
      <c r="C179" s="6"/>
      <c r="D179" s="79"/>
      <c r="E179" s="80"/>
      <c r="F179" s="80"/>
      <c r="G179" s="94"/>
      <c r="H179" s="81">
        <f t="shared" si="4"/>
        <v>0</v>
      </c>
      <c r="J179" s="149"/>
      <c r="K179" s="149"/>
      <c r="L179" s="149"/>
      <c r="M179" s="149"/>
    </row>
    <row r="180" spans="1:13" s="2" customFormat="1" x14ac:dyDescent="0.2">
      <c r="A180" s="17">
        <f>IF(D180="","",MAX($A$1:$A178)+1)</f>
        <v>84</v>
      </c>
      <c r="B180" s="56" t="s">
        <v>145</v>
      </c>
      <c r="C180" s="6" t="s">
        <v>146</v>
      </c>
      <c r="D180" s="79" t="s">
        <v>16</v>
      </c>
      <c r="E180" s="80">
        <v>1</v>
      </c>
      <c r="F180" s="80"/>
      <c r="G180" s="94"/>
      <c r="H180" s="81">
        <f t="shared" si="4"/>
        <v>0</v>
      </c>
      <c r="J180" s="149"/>
      <c r="K180" s="149"/>
      <c r="L180" s="149"/>
      <c r="M180" s="149"/>
    </row>
    <row r="181" spans="1:13" s="2" customFormat="1" x14ac:dyDescent="0.2">
      <c r="A181" s="17"/>
      <c r="B181" s="56"/>
      <c r="C181" s="6"/>
      <c r="D181" s="79"/>
      <c r="E181" s="80"/>
      <c r="F181" s="80"/>
      <c r="G181" s="94"/>
      <c r="H181" s="81">
        <f t="shared" si="4"/>
        <v>0</v>
      </c>
      <c r="J181" s="149"/>
      <c r="K181" s="149"/>
      <c r="L181" s="149"/>
      <c r="M181" s="149"/>
    </row>
    <row r="182" spans="1:13" s="2" customFormat="1" ht="25.5" x14ac:dyDescent="0.2">
      <c r="A182" s="17">
        <f>IF(D182="","",MAX($A$1:$A180)+1)</f>
        <v>85</v>
      </c>
      <c r="B182" s="56" t="s">
        <v>147</v>
      </c>
      <c r="C182" s="6" t="s">
        <v>148</v>
      </c>
      <c r="D182" s="79" t="s">
        <v>16</v>
      </c>
      <c r="E182" s="80">
        <v>1</v>
      </c>
      <c r="F182" s="80"/>
      <c r="G182" s="94"/>
      <c r="H182" s="81">
        <f t="shared" si="4"/>
        <v>0</v>
      </c>
      <c r="J182" s="149"/>
      <c r="K182" s="149"/>
      <c r="L182" s="149"/>
      <c r="M182" s="149"/>
    </row>
    <row r="183" spans="1:13" s="2" customFormat="1" x14ac:dyDescent="0.2">
      <c r="A183" s="17"/>
      <c r="B183" s="56"/>
      <c r="C183" s="6"/>
      <c r="D183" s="79"/>
      <c r="E183" s="80"/>
      <c r="F183" s="80"/>
      <c r="G183" s="94"/>
      <c r="H183" s="81">
        <f t="shared" si="4"/>
        <v>0</v>
      </c>
      <c r="J183" s="149"/>
      <c r="K183" s="149"/>
      <c r="L183" s="149"/>
      <c r="M183" s="149"/>
    </row>
    <row r="184" spans="1:13" s="2" customFormat="1" x14ac:dyDescent="0.2">
      <c r="A184" s="17"/>
      <c r="B184" s="56"/>
      <c r="C184" s="6"/>
      <c r="D184" s="79"/>
      <c r="E184" s="80"/>
      <c r="F184" s="80"/>
      <c r="G184" s="94"/>
      <c r="H184" s="81"/>
      <c r="J184" s="149"/>
      <c r="K184" s="149"/>
      <c r="L184" s="149"/>
      <c r="M184" s="149"/>
    </row>
    <row r="185" spans="1:13" s="2" customFormat="1" x14ac:dyDescent="0.2">
      <c r="A185" s="17"/>
      <c r="B185" s="56" t="s">
        <v>149</v>
      </c>
      <c r="C185" s="6" t="s">
        <v>150</v>
      </c>
      <c r="D185" s="79"/>
      <c r="E185" s="80"/>
      <c r="F185" s="80"/>
      <c r="G185" s="94"/>
      <c r="H185" s="81">
        <f t="shared" si="4"/>
        <v>0</v>
      </c>
      <c r="J185" s="149"/>
      <c r="K185" s="149"/>
      <c r="L185" s="149"/>
      <c r="M185" s="149"/>
    </row>
    <row r="186" spans="1:13" s="2" customFormat="1" ht="12.75" customHeight="1" x14ac:dyDescent="0.2">
      <c r="A186" s="17" t="str">
        <f>IF(D186="","",MAX($A$1:$A169)+1)</f>
        <v/>
      </c>
      <c r="B186" s="55"/>
      <c r="C186" s="6"/>
      <c r="D186" s="79"/>
      <c r="E186" s="80"/>
      <c r="F186" s="80"/>
      <c r="G186" s="79"/>
      <c r="H186" s="81">
        <f t="shared" si="4"/>
        <v>0</v>
      </c>
      <c r="J186" s="149"/>
      <c r="K186" s="149"/>
      <c r="L186" s="149"/>
      <c r="M186" s="149"/>
    </row>
    <row r="187" spans="1:13" s="2" customFormat="1" ht="12.75" customHeight="1" x14ac:dyDescent="0.2">
      <c r="A187" s="17">
        <f>IF(D187="","",MAX($A$1:$A186)+1)</f>
        <v>86</v>
      </c>
      <c r="B187" s="55"/>
      <c r="C187" s="87" t="s">
        <v>151</v>
      </c>
      <c r="D187" s="79" t="s">
        <v>153</v>
      </c>
      <c r="E187" s="80">
        <v>40</v>
      </c>
      <c r="F187" s="80"/>
      <c r="G187" s="78"/>
      <c r="H187" s="81">
        <f t="shared" si="4"/>
        <v>0</v>
      </c>
      <c r="J187" s="149"/>
      <c r="K187" s="150"/>
      <c r="L187" s="151"/>
      <c r="M187" s="149"/>
    </row>
    <row r="188" spans="1:13" s="2" customFormat="1" x14ac:dyDescent="0.2">
      <c r="A188" s="17">
        <f>IF(D188="","",MAX($A$1:$A187)+1)</f>
        <v>87</v>
      </c>
      <c r="B188" s="56"/>
      <c r="C188" s="121" t="s">
        <v>152</v>
      </c>
      <c r="D188" s="79" t="s">
        <v>153</v>
      </c>
      <c r="E188" s="80">
        <v>40</v>
      </c>
      <c r="F188" s="80"/>
      <c r="G188" s="92"/>
      <c r="H188" s="81">
        <f t="shared" si="4"/>
        <v>0</v>
      </c>
      <c r="J188" s="149"/>
      <c r="K188" s="149"/>
      <c r="L188" s="149"/>
      <c r="M188" s="149"/>
    </row>
    <row r="189" spans="1:13" s="2" customFormat="1" x14ac:dyDescent="0.2">
      <c r="A189" s="17" t="str">
        <f>IF(D189="","",MAX($A$1:$A188)+1)</f>
        <v/>
      </c>
      <c r="B189" s="55"/>
      <c r="C189" s="6"/>
      <c r="D189" s="79"/>
      <c r="E189" s="80"/>
      <c r="F189" s="80"/>
      <c r="G189" s="79"/>
      <c r="H189" s="81">
        <f t="shared" si="4"/>
        <v>0</v>
      </c>
      <c r="J189" s="149"/>
      <c r="K189" s="149"/>
      <c r="L189" s="149"/>
      <c r="M189" s="149"/>
    </row>
    <row r="190" spans="1:13" s="2" customFormat="1" x14ac:dyDescent="0.2">
      <c r="A190" s="17" t="str">
        <f>IF(D190="","",MAX($A$1:$A189)+1)</f>
        <v/>
      </c>
      <c r="B190" s="55"/>
      <c r="C190" s="95"/>
      <c r="D190" s="79"/>
      <c r="E190" s="80"/>
      <c r="F190" s="80"/>
      <c r="G190" s="72"/>
      <c r="H190" s="96"/>
      <c r="J190" s="149"/>
      <c r="K190" s="149"/>
      <c r="L190" s="149"/>
      <c r="M190" s="149"/>
    </row>
    <row r="191" spans="1:13" s="2" customFormat="1" x14ac:dyDescent="0.2">
      <c r="A191" s="19" t="str">
        <f>IF(D191="","",MAX($A$1:$A190)+1)</f>
        <v/>
      </c>
      <c r="B191" s="57"/>
      <c r="C191" s="14"/>
      <c r="D191" s="97"/>
      <c r="E191" s="98"/>
      <c r="F191" s="98"/>
      <c r="G191" s="99"/>
      <c r="H191" s="100"/>
      <c r="J191" s="149"/>
      <c r="K191" s="149"/>
      <c r="L191" s="149"/>
      <c r="M191" s="149"/>
    </row>
    <row r="192" spans="1:13" s="2" customFormat="1" ht="28.5" customHeight="1" x14ac:dyDescent="0.2">
      <c r="A192" s="17" t="str">
        <f>IF(D192="","",MAX($A$1:$A191)+1)</f>
        <v/>
      </c>
      <c r="B192" s="55"/>
      <c r="C192" s="38" t="str">
        <f>"TOTAL H.T. - "&amp;C5</f>
        <v>TOTAL H.T. - LOT 01 - INSTALLATION DE CHANTIER / ECHAFAUDAGES / MACONNERIE / PIERRE DE TAILLE</v>
      </c>
      <c r="D192" s="10"/>
      <c r="E192" s="10" t="s">
        <v>23</v>
      </c>
      <c r="F192" s="10" t="s">
        <v>23</v>
      </c>
      <c r="G192" s="13"/>
      <c r="H192" s="21">
        <f>SUM(H5:H191)</f>
        <v>0</v>
      </c>
      <c r="J192" s="149"/>
      <c r="K192" s="149"/>
      <c r="L192" s="149"/>
      <c r="M192" s="149"/>
    </row>
    <row r="193" spans="1:13" s="2" customFormat="1" x14ac:dyDescent="0.2">
      <c r="A193" s="18" t="str">
        <f>IF(D193="","",MAX($A$1:$A192)+1)</f>
        <v/>
      </c>
      <c r="B193" s="58"/>
      <c r="C193" s="11"/>
      <c r="D193" s="40"/>
      <c r="E193" s="41"/>
      <c r="F193" s="41"/>
      <c r="G193" s="12"/>
      <c r="H193" s="101"/>
      <c r="J193" s="149"/>
      <c r="K193" s="149"/>
      <c r="L193" s="149"/>
      <c r="M193" s="149"/>
    </row>
    <row r="194" spans="1:13" s="2" customFormat="1" ht="7.5" customHeight="1" x14ac:dyDescent="0.2">
      <c r="A194" s="52" t="str">
        <f>IF(D194="","",MAX($A$1:$A193)+1)</f>
        <v/>
      </c>
      <c r="B194" s="59"/>
      <c r="C194" s="51"/>
      <c r="D194" s="97"/>
      <c r="E194" s="98"/>
      <c r="F194" s="98"/>
      <c r="G194" s="103"/>
      <c r="H194" s="100"/>
      <c r="J194" s="149"/>
      <c r="K194" s="149"/>
      <c r="L194" s="149"/>
      <c r="M194" s="149"/>
    </row>
    <row r="195" spans="1:13" s="2" customFormat="1" ht="7.5" customHeight="1" x14ac:dyDescent="0.2">
      <c r="A195" s="25"/>
      <c r="B195" s="60"/>
      <c r="C195" s="46"/>
      <c r="D195" s="93"/>
      <c r="E195" s="102"/>
      <c r="F195" s="102"/>
      <c r="G195" s="103"/>
      <c r="H195" s="96"/>
      <c r="J195" s="149"/>
      <c r="K195" s="149"/>
      <c r="L195" s="149"/>
      <c r="M195" s="149"/>
    </row>
    <row r="196" spans="1:13" s="2" customFormat="1" ht="28.5" customHeight="1" x14ac:dyDescent="0.2">
      <c r="A196" s="25" t="str">
        <f>IF(D196="","",MAX($A$1:$A194)+1)</f>
        <v/>
      </c>
      <c r="B196" s="60"/>
      <c r="C196" s="47" t="s">
        <v>29</v>
      </c>
      <c r="D196" s="10"/>
      <c r="E196" s="10" t="s">
        <v>24</v>
      </c>
      <c r="F196" s="10" t="s">
        <v>24</v>
      </c>
      <c r="G196" s="13"/>
      <c r="H196" s="21">
        <f>+H192</f>
        <v>0</v>
      </c>
      <c r="J196" s="149"/>
      <c r="K196" s="149"/>
      <c r="L196" s="149"/>
      <c r="M196" s="149"/>
    </row>
    <row r="197" spans="1:13" s="2" customFormat="1" ht="21.75" customHeight="1" x14ac:dyDescent="0.2">
      <c r="A197" s="25" t="str">
        <f>IF(D197="","",MAX($A$1:$A196)+1)</f>
        <v/>
      </c>
      <c r="B197" s="60"/>
      <c r="C197" s="47" t="s">
        <v>19</v>
      </c>
      <c r="D197" s="10"/>
      <c r="E197" s="10" t="s">
        <v>24</v>
      </c>
      <c r="F197" s="10" t="s">
        <v>24</v>
      </c>
      <c r="G197" s="13"/>
      <c r="H197" s="21">
        <f>+H196*20%</f>
        <v>0</v>
      </c>
      <c r="J197" s="149"/>
      <c r="K197" s="149"/>
      <c r="L197" s="149"/>
      <c r="M197" s="149"/>
    </row>
    <row r="198" spans="1:13" s="2" customFormat="1" x14ac:dyDescent="0.2">
      <c r="A198" s="25"/>
      <c r="B198" s="60"/>
      <c r="C198" s="48"/>
      <c r="D198" s="43"/>
      <c r="E198" s="16"/>
      <c r="F198" s="16"/>
      <c r="G198" s="42"/>
      <c r="H198" s="26"/>
      <c r="J198" s="149"/>
      <c r="K198" s="149"/>
      <c r="L198" s="149"/>
      <c r="M198" s="149"/>
    </row>
    <row r="199" spans="1:13" s="2" customFormat="1" ht="28.5" customHeight="1" x14ac:dyDescent="0.2">
      <c r="A199" s="25" t="str">
        <f>IF(D199="","",MAX($A$1:$A198)+1)</f>
        <v/>
      </c>
      <c r="B199" s="60"/>
      <c r="C199" s="47" t="s">
        <v>30</v>
      </c>
      <c r="D199" s="10"/>
      <c r="E199" s="10" t="s">
        <v>24</v>
      </c>
      <c r="F199" s="10" t="s">
        <v>24</v>
      </c>
      <c r="G199" s="13"/>
      <c r="H199" s="21">
        <f>SUM(H196:H198)</f>
        <v>0</v>
      </c>
      <c r="J199" s="149"/>
      <c r="K199" s="149"/>
      <c r="L199" s="149"/>
      <c r="M199" s="149"/>
    </row>
    <row r="200" spans="1:13" s="2" customFormat="1" ht="13.5" thickBot="1" x14ac:dyDescent="0.25">
      <c r="A200" s="50" t="str">
        <f>IF(D200="","",MAX($A$1:$A196)+1)</f>
        <v/>
      </c>
      <c r="B200" s="61"/>
      <c r="C200" s="49"/>
      <c r="D200" s="44"/>
      <c r="E200" s="45"/>
      <c r="F200" s="45"/>
      <c r="G200" s="20"/>
      <c r="H200" s="104"/>
      <c r="J200" s="149"/>
      <c r="K200" s="149"/>
      <c r="L200" s="149"/>
      <c r="M200" s="149"/>
    </row>
    <row r="201" spans="1:13" s="2" customFormat="1" ht="13.5" thickTop="1" x14ac:dyDescent="0.2">
      <c r="A201" s="53" t="str">
        <f>IF(D201="","",MAX($A$1:$A200)+1)</f>
        <v/>
      </c>
      <c r="B201" s="60"/>
      <c r="C201" s="15"/>
      <c r="D201" s="16"/>
      <c r="E201" s="16"/>
      <c r="F201" s="16"/>
      <c r="G201" s="16"/>
      <c r="H201" s="105"/>
      <c r="J201" s="149"/>
      <c r="K201" s="149"/>
      <c r="L201" s="149"/>
      <c r="M201" s="149"/>
    </row>
    <row r="202" spans="1:13" ht="54.75" customHeight="1" x14ac:dyDescent="0.2">
      <c r="A202" s="113"/>
      <c r="B202" s="161" t="s">
        <v>158</v>
      </c>
      <c r="C202" s="161"/>
      <c r="D202" s="161"/>
      <c r="E202" s="161"/>
      <c r="F202" s="161"/>
      <c r="G202" s="161"/>
    </row>
    <row r="203" spans="1:13" x14ac:dyDescent="0.2">
      <c r="A203" s="114"/>
      <c r="B203" s="115"/>
      <c r="C203" s="116"/>
      <c r="D203" s="117"/>
      <c r="E203" s="117"/>
      <c r="F203" s="118"/>
      <c r="G203" s="119"/>
    </row>
    <row r="204" spans="1:13" x14ac:dyDescent="0.2">
      <c r="A204" s="114"/>
      <c r="B204" s="120"/>
      <c r="C204" s="120" t="s">
        <v>159</v>
      </c>
      <c r="D204" s="117"/>
      <c r="E204" s="117"/>
      <c r="F204" s="118"/>
      <c r="G204" s="119"/>
    </row>
    <row r="205" spans="1:13" x14ac:dyDescent="0.2">
      <c r="A205" s="114"/>
      <c r="B205" s="120"/>
      <c r="C205" s="116"/>
      <c r="D205" s="117"/>
      <c r="E205" s="117"/>
      <c r="F205" s="118"/>
      <c r="G205" s="119"/>
    </row>
    <row r="206" spans="1:13" x14ac:dyDescent="0.2">
      <c r="A206" s="114"/>
      <c r="B206" s="120"/>
      <c r="C206" s="120" t="s">
        <v>160</v>
      </c>
      <c r="D206" s="117"/>
      <c r="E206" s="117"/>
      <c r="F206" s="118"/>
      <c r="G206" s="119"/>
    </row>
    <row r="209" spans="1:8" x14ac:dyDescent="0.2">
      <c r="A209" s="143"/>
      <c r="B209" s="152"/>
      <c r="C209" s="153"/>
      <c r="D209" s="66"/>
      <c r="E209" s="67"/>
      <c r="F209" s="67"/>
      <c r="G209" s="154"/>
      <c r="H209" s="155"/>
    </row>
    <row r="210" spans="1:8" x14ac:dyDescent="0.2">
      <c r="A210" s="73"/>
      <c r="B210" s="74"/>
      <c r="C210" s="124" t="s">
        <v>178</v>
      </c>
      <c r="D210" s="70"/>
      <c r="E210" s="71"/>
      <c r="F210" s="71"/>
      <c r="G210" s="75"/>
      <c r="H210" s="75"/>
    </row>
    <row r="211" spans="1:8" x14ac:dyDescent="0.2">
      <c r="A211" s="73"/>
      <c r="B211" s="74"/>
      <c r="C211" s="5"/>
      <c r="D211" s="70"/>
      <c r="E211" s="71"/>
      <c r="F211" s="71"/>
      <c r="G211" s="75"/>
      <c r="H211" s="75"/>
    </row>
    <row r="212" spans="1:8" x14ac:dyDescent="0.2">
      <c r="A212" s="17" t="str">
        <f>IF(D212="","",MAX($A$1:$A209)+1)</f>
        <v/>
      </c>
      <c r="B212" s="55" t="s">
        <v>169</v>
      </c>
      <c r="C212" s="6" t="s">
        <v>3</v>
      </c>
      <c r="D212" s="70"/>
      <c r="E212" s="76"/>
      <c r="F212" s="76"/>
      <c r="G212" s="77"/>
      <c r="H212" s="78"/>
    </row>
    <row r="213" spans="1:8" x14ac:dyDescent="0.2">
      <c r="A213" s="17" t="str">
        <f>IF(D213="","",MAX($A$1:$A212)+1)</f>
        <v/>
      </c>
      <c r="B213" s="55"/>
      <c r="C213" s="6"/>
      <c r="D213" s="70"/>
      <c r="E213" s="76"/>
      <c r="F213" s="76"/>
      <c r="G213" s="77"/>
      <c r="H213" s="78"/>
    </row>
    <row r="214" spans="1:8" x14ac:dyDescent="0.2">
      <c r="A214" s="17" t="str">
        <f>IF(D214="","",MAX($A$1:$A213)+1)</f>
        <v/>
      </c>
      <c r="B214" s="55" t="s">
        <v>180</v>
      </c>
      <c r="C214" s="6" t="s">
        <v>46</v>
      </c>
      <c r="D214" s="79"/>
      <c r="E214" s="80"/>
      <c r="F214" s="80"/>
      <c r="G214" s="78"/>
      <c r="H214" s="81">
        <f t="shared" ref="H214:H215" si="5">ROUND(E214*G214,2)</f>
        <v>0</v>
      </c>
    </row>
    <row r="215" spans="1:8" x14ac:dyDescent="0.2">
      <c r="A215" s="17" t="str">
        <f>IF(D215="","",MAX($A$1:$A214)+1)</f>
        <v/>
      </c>
      <c r="B215" s="55"/>
      <c r="C215" s="6" t="s">
        <v>170</v>
      </c>
      <c r="D215" s="79"/>
      <c r="E215" s="80"/>
      <c r="F215" s="80"/>
      <c r="G215" s="77"/>
      <c r="H215" s="81">
        <f t="shared" si="5"/>
        <v>0</v>
      </c>
    </row>
    <row r="216" spans="1:8" x14ac:dyDescent="0.2">
      <c r="A216" s="17">
        <f>IF(D216="","",MAX($A$1:$A215)+1)</f>
        <v>88</v>
      </c>
      <c r="B216" s="55"/>
      <c r="C216" s="82" t="s">
        <v>5</v>
      </c>
      <c r="D216" s="83" t="s">
        <v>12</v>
      </c>
      <c r="E216" s="84">
        <v>26</v>
      </c>
      <c r="F216" s="84"/>
      <c r="G216" s="77"/>
      <c r="H216" s="81">
        <f>ROUND(F216*G216,2)</f>
        <v>0</v>
      </c>
    </row>
    <row r="217" spans="1:8" x14ac:dyDescent="0.2">
      <c r="A217" s="17">
        <f>IF(D217="","",MAX($A$1:$A216)+1)</f>
        <v>89</v>
      </c>
      <c r="B217" s="55"/>
      <c r="C217" s="82" t="s">
        <v>7</v>
      </c>
      <c r="D217" s="83" t="s">
        <v>8</v>
      </c>
      <c r="E217" s="80">
        <v>16</v>
      </c>
      <c r="F217" s="80"/>
      <c r="G217" s="77"/>
      <c r="H217" s="81">
        <f t="shared" ref="H217:H228" si="6">ROUND(F217*G217,2)</f>
        <v>0</v>
      </c>
    </row>
    <row r="218" spans="1:8" x14ac:dyDescent="0.2">
      <c r="A218" s="17">
        <f>IF(D218="","",MAX($A$1:$A217)+1)</f>
        <v>90</v>
      </c>
      <c r="B218" s="55"/>
      <c r="C218" s="82" t="s">
        <v>9</v>
      </c>
      <c r="D218" s="83" t="s">
        <v>12</v>
      </c>
      <c r="E218" s="84">
        <v>26</v>
      </c>
      <c r="F218" s="84"/>
      <c r="G218" s="77"/>
      <c r="H218" s="81">
        <f t="shared" si="6"/>
        <v>0</v>
      </c>
    </row>
    <row r="219" spans="1:8" x14ac:dyDescent="0.2">
      <c r="A219" s="17" t="str">
        <f>IF(D219="","",MAX($A$1:$A218)+1)</f>
        <v/>
      </c>
      <c r="B219" s="55"/>
      <c r="C219" s="6"/>
      <c r="D219" s="70"/>
      <c r="E219" s="76"/>
      <c r="F219" s="76"/>
      <c r="G219" s="77"/>
      <c r="H219" s="81">
        <f t="shared" si="6"/>
        <v>0</v>
      </c>
    </row>
    <row r="220" spans="1:8" x14ac:dyDescent="0.2">
      <c r="A220" s="17">
        <f>IF(D220="","",MAX($A$1:$A219)+1)</f>
        <v>91</v>
      </c>
      <c r="B220" s="55" t="s">
        <v>183</v>
      </c>
      <c r="C220" s="6" t="s">
        <v>57</v>
      </c>
      <c r="D220" s="83" t="s">
        <v>16</v>
      </c>
      <c r="E220" s="80">
        <v>1</v>
      </c>
      <c r="F220" s="80"/>
      <c r="G220" s="77"/>
      <c r="H220" s="81">
        <f t="shared" si="6"/>
        <v>0</v>
      </c>
    </row>
    <row r="221" spans="1:8" x14ac:dyDescent="0.2">
      <c r="A221" s="17" t="str">
        <f>IF(D221="","",MAX($A$1:$A220)+1)</f>
        <v/>
      </c>
      <c r="B221" s="55"/>
      <c r="C221" s="22"/>
      <c r="D221" s="70"/>
      <c r="E221" s="71"/>
      <c r="F221" s="71"/>
      <c r="G221" s="75"/>
      <c r="H221" s="81">
        <f t="shared" si="6"/>
        <v>0</v>
      </c>
    </row>
    <row r="222" spans="1:8" x14ac:dyDescent="0.2">
      <c r="A222" s="17">
        <f>IF(D222="","",MAX($A$1:$A221)+1)</f>
        <v>92</v>
      </c>
      <c r="B222" s="55" t="s">
        <v>184</v>
      </c>
      <c r="C222" s="6" t="s">
        <v>58</v>
      </c>
      <c r="D222" s="83" t="s">
        <v>16</v>
      </c>
      <c r="E222" s="80">
        <v>1</v>
      </c>
      <c r="F222" s="80"/>
      <c r="G222" s="77"/>
      <c r="H222" s="81">
        <f t="shared" si="6"/>
        <v>0</v>
      </c>
    </row>
    <row r="223" spans="1:8" x14ac:dyDescent="0.2">
      <c r="A223" s="17" t="str">
        <f>IF(D223="","",MAX($A$1:$A222)+1)</f>
        <v/>
      </c>
      <c r="B223" s="55"/>
      <c r="C223" s="22"/>
      <c r="D223" s="70"/>
      <c r="E223" s="71"/>
      <c r="F223" s="71"/>
      <c r="G223" s="75"/>
      <c r="H223" s="81">
        <f t="shared" si="6"/>
        <v>0</v>
      </c>
    </row>
    <row r="224" spans="1:8" x14ac:dyDescent="0.2">
      <c r="A224" s="17" t="str">
        <f>IF(D224="","",MAX($A$1:$A223)+1)</f>
        <v/>
      </c>
      <c r="B224" s="55"/>
      <c r="C224" s="22"/>
      <c r="D224" s="70"/>
      <c r="E224" s="71"/>
      <c r="F224" s="71"/>
      <c r="G224" s="75"/>
      <c r="H224" s="81">
        <f t="shared" si="6"/>
        <v>0</v>
      </c>
    </row>
    <row r="225" spans="1:13" x14ac:dyDescent="0.2">
      <c r="A225" s="17" t="str">
        <f>IF(D225="","",MAX($A$1:$A224)+1)</f>
        <v/>
      </c>
      <c r="B225" s="55" t="s">
        <v>181</v>
      </c>
      <c r="C225" s="6" t="s">
        <v>61</v>
      </c>
      <c r="D225" s="79"/>
      <c r="E225" s="84"/>
      <c r="F225" s="84"/>
      <c r="G225" s="77"/>
      <c r="H225" s="81">
        <f t="shared" si="6"/>
        <v>0</v>
      </c>
    </row>
    <row r="226" spans="1:13" x14ac:dyDescent="0.2">
      <c r="A226" s="17">
        <f>IF(D226="","",MAX($A$1:$A225)+1)</f>
        <v>93</v>
      </c>
      <c r="B226" s="55"/>
      <c r="C226" s="82" t="s">
        <v>5</v>
      </c>
      <c r="D226" s="83" t="s">
        <v>6</v>
      </c>
      <c r="E226" s="84">
        <v>40</v>
      </c>
      <c r="F226" s="84"/>
      <c r="G226" s="77"/>
      <c r="H226" s="81">
        <f t="shared" si="6"/>
        <v>0</v>
      </c>
    </row>
    <row r="227" spans="1:13" x14ac:dyDescent="0.2">
      <c r="A227" s="17">
        <f>IF(D227="","",MAX($A$1:$A226)+1)</f>
        <v>94</v>
      </c>
      <c r="B227" s="55"/>
      <c r="C227" s="82" t="s">
        <v>7</v>
      </c>
      <c r="D227" s="79" t="s">
        <v>8</v>
      </c>
      <c r="E227" s="79">
        <f>+E217</f>
        <v>16</v>
      </c>
      <c r="F227" s="79"/>
      <c r="G227" s="77"/>
      <c r="H227" s="81">
        <f t="shared" si="6"/>
        <v>0</v>
      </c>
    </row>
    <row r="228" spans="1:13" x14ac:dyDescent="0.2">
      <c r="A228" s="17">
        <f>IF(D228="","",MAX($A$1:$A227)+1)</f>
        <v>95</v>
      </c>
      <c r="B228" s="55"/>
      <c r="C228" s="82" t="s">
        <v>9</v>
      </c>
      <c r="D228" s="83" t="s">
        <v>6</v>
      </c>
      <c r="E228" s="84">
        <v>40</v>
      </c>
      <c r="F228" s="84"/>
      <c r="G228" s="77"/>
      <c r="H228" s="81">
        <f t="shared" si="6"/>
        <v>0</v>
      </c>
    </row>
    <row r="229" spans="1:13" x14ac:dyDescent="0.2">
      <c r="A229" s="17"/>
      <c r="B229" s="55"/>
      <c r="C229" s="82"/>
      <c r="D229" s="83"/>
      <c r="E229" s="125"/>
      <c r="F229" s="125"/>
      <c r="G229" s="77"/>
      <c r="H229" s="81"/>
    </row>
    <row r="230" spans="1:13" s="7" customFormat="1" x14ac:dyDescent="0.2">
      <c r="A230" s="17" t="str">
        <f>IF(D230="","",MAX($A$1:$A229)+1)</f>
        <v/>
      </c>
      <c r="B230" s="55" t="s">
        <v>182</v>
      </c>
      <c r="C230" s="6" t="s">
        <v>171</v>
      </c>
      <c r="D230" s="79"/>
      <c r="E230" s="79"/>
      <c r="F230" s="79"/>
      <c r="G230" s="78"/>
      <c r="H230" s="81">
        <f t="shared" ref="H230:H233" si="7">ROUND(F230*G230,2)</f>
        <v>0</v>
      </c>
      <c r="J230" s="147"/>
      <c r="K230" s="147"/>
      <c r="L230" s="147"/>
      <c r="M230" s="147"/>
    </row>
    <row r="231" spans="1:13" s="7" customFormat="1" x14ac:dyDescent="0.2">
      <c r="A231" s="17">
        <f>IF(D231="","",MAX($A$1:$A230)+1)</f>
        <v>96</v>
      </c>
      <c r="B231" s="55"/>
      <c r="C231" s="82" t="s">
        <v>5</v>
      </c>
      <c r="D231" s="83" t="s">
        <v>16</v>
      </c>
      <c r="E231" s="79">
        <v>1</v>
      </c>
      <c r="F231" s="79"/>
      <c r="G231" s="77"/>
      <c r="H231" s="81">
        <f t="shared" si="7"/>
        <v>0</v>
      </c>
      <c r="J231" s="147"/>
      <c r="K231" s="147"/>
      <c r="L231" s="147"/>
      <c r="M231" s="147"/>
    </row>
    <row r="232" spans="1:13" s="7" customFormat="1" x14ac:dyDescent="0.2">
      <c r="A232" s="17">
        <f>IF(D232="","",MAX($A$1:$A231)+1)</f>
        <v>97</v>
      </c>
      <c r="B232" s="55"/>
      <c r="C232" s="82" t="s">
        <v>7</v>
      </c>
      <c r="D232" s="83" t="s">
        <v>8</v>
      </c>
      <c r="E232" s="79">
        <v>16</v>
      </c>
      <c r="F232" s="79"/>
      <c r="G232" s="77"/>
      <c r="H232" s="81">
        <f t="shared" si="7"/>
        <v>0</v>
      </c>
      <c r="J232" s="147"/>
      <c r="K232" s="147"/>
      <c r="L232" s="147"/>
      <c r="M232" s="147"/>
    </row>
    <row r="233" spans="1:13" s="7" customFormat="1" x14ac:dyDescent="0.2">
      <c r="A233" s="17">
        <f>IF(D233="","",MAX($A$1:$A232)+1)</f>
        <v>98</v>
      </c>
      <c r="B233" s="55"/>
      <c r="C233" s="82" t="s">
        <v>9</v>
      </c>
      <c r="D233" s="83" t="s">
        <v>16</v>
      </c>
      <c r="E233" s="79">
        <v>1</v>
      </c>
      <c r="F233" s="79"/>
      <c r="G233" s="77"/>
      <c r="H233" s="81">
        <f t="shared" si="7"/>
        <v>0</v>
      </c>
      <c r="J233" s="147"/>
      <c r="K233" s="147"/>
      <c r="L233" s="147"/>
      <c r="M233" s="147"/>
    </row>
    <row r="234" spans="1:13" x14ac:dyDescent="0.2">
      <c r="A234" s="18"/>
      <c r="B234" s="58"/>
      <c r="C234" s="126"/>
      <c r="D234" s="127"/>
      <c r="E234" s="128"/>
      <c r="F234" s="128"/>
      <c r="G234" s="129"/>
      <c r="H234" s="130"/>
    </row>
    <row r="235" spans="1:13" x14ac:dyDescent="0.2">
      <c r="A235" s="19" t="str">
        <f>IF(D235="","",MAX($A$1:$A228)+1)</f>
        <v/>
      </c>
      <c r="B235" s="57"/>
      <c r="C235" s="14"/>
      <c r="D235" s="97"/>
      <c r="E235" s="98"/>
      <c r="F235" s="98"/>
      <c r="G235" s="99"/>
      <c r="H235" s="100"/>
    </row>
    <row r="236" spans="1:13" ht="25.5" x14ac:dyDescent="0.2">
      <c r="A236" s="17" t="str">
        <f>IF(D236="","",MAX($A$1:$A235)+1)</f>
        <v/>
      </c>
      <c r="B236" s="55"/>
      <c r="C236" s="38" t="s">
        <v>179</v>
      </c>
      <c r="D236" s="10"/>
      <c r="E236" s="10" t="s">
        <v>23</v>
      </c>
      <c r="F236" s="10" t="s">
        <v>23</v>
      </c>
      <c r="G236" s="13"/>
      <c r="H236" s="21">
        <f>SUM(H211:H235)</f>
        <v>0</v>
      </c>
    </row>
    <row r="237" spans="1:13" x14ac:dyDescent="0.2">
      <c r="A237" s="18" t="str">
        <f>IF(D237="","",MAX($A$1:$A236)+1)</f>
        <v/>
      </c>
      <c r="B237" s="58"/>
      <c r="C237" s="11"/>
      <c r="D237" s="40"/>
      <c r="E237" s="41"/>
      <c r="F237" s="41"/>
      <c r="G237" s="12"/>
      <c r="H237" s="101"/>
    </row>
  </sheetData>
  <mergeCells count="3">
    <mergeCell ref="G1:G3"/>
    <mergeCell ref="H1:H3"/>
    <mergeCell ref="B202:G202"/>
  </mergeCells>
  <phoneticPr fontId="24" type="noConversion"/>
  <printOptions horizontalCentered="1"/>
  <pageMargins left="0.39370078740157483" right="0.39370078740157483" top="0.6692913385826772" bottom="0.70866141732283472" header="0.31496062992125984" footer="0.35433070866141736"/>
  <pageSetup paperSize="9" scale="79" fitToHeight="0" orientation="portrait" r:id="rId1"/>
  <headerFooter alignWithMargins="0">
    <oddHeader xml:space="preserve">&amp;L&amp;"Arial,Gras"&amp;8&amp;K000000HOTEL DE ROTHELIN-CHAROLAIS
&amp;"Arial,Normal"Restauration du clos-couvert et amélioration énergétique &amp;R&amp;8&amp;K000000DPGF - LOT 01
Février 2025
 </oddHeader>
    <oddFooter>&amp;L&amp;8EUGENE Architectes du Patrimoine  &amp;R&amp;8&amp;K000000Page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RECAP</vt:lpstr>
      <vt:lpstr>DPGF LOT 01</vt:lpstr>
      <vt:lpstr>'DPGF LOT 01'!Impression_des_titres</vt:lpstr>
      <vt:lpstr>'DPGF LOT 01'!Zone_d_impression</vt:lpstr>
      <vt:lpstr>RECAP!Zone_d_impression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Cabinet PILTE</dc:creator>
  <cp:lastModifiedBy>FAYA TAGBA Efebou</cp:lastModifiedBy>
  <cp:lastPrinted>2025-03-14T15:23:08Z</cp:lastPrinted>
  <dcterms:created xsi:type="dcterms:W3CDTF">2003-10-22T10:24:56Z</dcterms:created>
  <dcterms:modified xsi:type="dcterms:W3CDTF">2025-05-14T12:45:55Z</dcterms:modified>
</cp:coreProperties>
</file>