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735_Nettoyage des locaux, de plonge et de la vitrerie de PAU\DCE\AE\LOT 2 - BAYONNE DAX\"/>
    </mc:Choice>
  </mc:AlternateContent>
  <bookViews>
    <workbookView xWindow="0" yWindow="0" windowWidth="28800" windowHeight="12285" activeTab="5"/>
  </bookViews>
  <sheets>
    <sheet name="BPU FORF GLOBAL" sheetId="1" r:id="rId1"/>
    <sheet name="BPU DAX" sheetId="3" r:id="rId2"/>
    <sheet name="BPU CITADELLE" sheetId="5" r:id="rId3"/>
    <sheet name="BPU GRILLET PAYSAN" sheetId="6" r:id="rId4"/>
    <sheet name="BPU BNA" sheetId="8" r:id="rId5"/>
    <sheet name="BPU SENTINELLE" sheetId="9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9" l="1"/>
  <c r="C18" i="1" l="1"/>
  <c r="F18" i="1" s="1"/>
  <c r="G18" i="1" s="1"/>
  <c r="C16" i="1"/>
  <c r="D22" i="9"/>
  <c r="D10" i="9" s="1"/>
  <c r="F22" i="9"/>
  <c r="C23" i="1" s="1"/>
  <c r="F23" i="1" s="1"/>
  <c r="G23" i="1" s="1"/>
  <c r="G24" i="1" s="1"/>
  <c r="G21" i="9"/>
  <c r="G19" i="9"/>
  <c r="G22" i="9" s="1"/>
  <c r="C24" i="1" l="1"/>
  <c r="F24" i="1"/>
  <c r="D23" i="1"/>
  <c r="D24" i="1" s="1"/>
  <c r="D18" i="1"/>
  <c r="D12" i="5"/>
  <c r="C17" i="1" l="1"/>
  <c r="C11" i="1"/>
  <c r="F17" i="1" l="1"/>
  <c r="F11" i="1"/>
  <c r="G22" i="6" l="1"/>
  <c r="G32" i="8"/>
  <c r="F38" i="8"/>
  <c r="D38" i="8"/>
  <c r="G37" i="8"/>
  <c r="G38" i="8" s="1"/>
  <c r="F34" i="8"/>
  <c r="D34" i="8"/>
  <c r="G33" i="8"/>
  <c r="G31" i="8"/>
  <c r="D12" i="6"/>
  <c r="D175" i="5"/>
  <c r="G35" i="5"/>
  <c r="G50" i="5"/>
  <c r="G56" i="5"/>
  <c r="G62" i="5"/>
  <c r="G63" i="5"/>
  <c r="G76" i="5"/>
  <c r="G77" i="5"/>
  <c r="G84" i="5"/>
  <c r="G91" i="5"/>
  <c r="G108" i="5"/>
  <c r="G114" i="5"/>
  <c r="G140" i="5"/>
  <c r="G164" i="5"/>
  <c r="G165" i="5"/>
  <c r="G172" i="5"/>
  <c r="G173" i="5"/>
  <c r="G29" i="5"/>
  <c r="C17" i="6"/>
  <c r="C16" i="6"/>
  <c r="C15" i="6"/>
  <c r="C13" i="6"/>
  <c r="D12" i="3"/>
  <c r="G34" i="8" l="1"/>
  <c r="G144" i="3"/>
  <c r="G119" i="3"/>
  <c r="G112" i="3"/>
  <c r="G72" i="3"/>
  <c r="G61" i="3"/>
  <c r="G55" i="3"/>
  <c r="G36" i="3"/>
  <c r="G37" i="3"/>
  <c r="G38" i="3"/>
  <c r="G22" i="3"/>
  <c r="F46" i="3"/>
  <c r="D46" i="3"/>
  <c r="G45" i="3"/>
  <c r="G44" i="3"/>
  <c r="G46" i="3" s="1"/>
  <c r="C17" i="3"/>
  <c r="C16" i="3"/>
  <c r="C15" i="3"/>
  <c r="C13" i="3"/>
  <c r="F175" i="5" l="1"/>
  <c r="G174" i="5"/>
  <c r="G171" i="5"/>
  <c r="F167" i="5"/>
  <c r="D167" i="5"/>
  <c r="G166" i="5"/>
  <c r="G163" i="5"/>
  <c r="G141" i="5"/>
  <c r="F159" i="5"/>
  <c r="D159" i="5"/>
  <c r="G158" i="5"/>
  <c r="F154" i="5"/>
  <c r="D154" i="5"/>
  <c r="G153" i="5"/>
  <c r="G152" i="5"/>
  <c r="F148" i="5"/>
  <c r="D148" i="5"/>
  <c r="G147" i="5"/>
  <c r="G146" i="5"/>
  <c r="F142" i="5"/>
  <c r="D142" i="5"/>
  <c r="G139" i="5"/>
  <c r="G127" i="5"/>
  <c r="G167" i="5" l="1"/>
  <c r="G175" i="5"/>
  <c r="G142" i="5"/>
  <c r="G148" i="5"/>
  <c r="G154" i="5"/>
  <c r="G159" i="5"/>
  <c r="F135" i="5"/>
  <c r="D135" i="5"/>
  <c r="G134" i="5"/>
  <c r="G133" i="5"/>
  <c r="F129" i="5"/>
  <c r="D129" i="5"/>
  <c r="G128" i="5"/>
  <c r="G126" i="5"/>
  <c r="F122" i="5"/>
  <c r="D122" i="5"/>
  <c r="G121" i="5"/>
  <c r="G120" i="5"/>
  <c r="F116" i="5"/>
  <c r="D116" i="5"/>
  <c r="G115" i="5"/>
  <c r="G113" i="5"/>
  <c r="G116" i="5" s="1"/>
  <c r="F109" i="5"/>
  <c r="D109" i="5"/>
  <c r="G107" i="5"/>
  <c r="G109" i="5" s="1"/>
  <c r="F103" i="5"/>
  <c r="D103" i="5"/>
  <c r="G102" i="5"/>
  <c r="G103" i="5" s="1"/>
  <c r="G70" i="5"/>
  <c r="F98" i="5"/>
  <c r="D98" i="5"/>
  <c r="G97" i="5"/>
  <c r="G96" i="5"/>
  <c r="F92" i="5"/>
  <c r="D92" i="5"/>
  <c r="G90" i="5"/>
  <c r="G92" i="5" s="1"/>
  <c r="F86" i="5"/>
  <c r="D86" i="5"/>
  <c r="G85" i="5"/>
  <c r="G83" i="5"/>
  <c r="G86" i="5" s="1"/>
  <c r="F79" i="5"/>
  <c r="D79" i="5"/>
  <c r="G78" i="5"/>
  <c r="G75" i="5"/>
  <c r="G79" i="5" s="1"/>
  <c r="F71" i="5"/>
  <c r="D71" i="5"/>
  <c r="G69" i="5"/>
  <c r="F158" i="3"/>
  <c r="D158" i="3"/>
  <c r="G157" i="3"/>
  <c r="G156" i="3"/>
  <c r="G158" i="3" s="1"/>
  <c r="F152" i="3"/>
  <c r="D152" i="3"/>
  <c r="G151" i="3"/>
  <c r="G150" i="3"/>
  <c r="G152" i="3" s="1"/>
  <c r="F146" i="3"/>
  <c r="D146" i="3"/>
  <c r="G145" i="3"/>
  <c r="G143" i="3"/>
  <c r="G146" i="3" s="1"/>
  <c r="F139" i="3"/>
  <c r="D139" i="3"/>
  <c r="G138" i="3"/>
  <c r="G137" i="3"/>
  <c r="G139" i="3" s="1"/>
  <c r="F133" i="3"/>
  <c r="D133" i="3"/>
  <c r="G132" i="3"/>
  <c r="G131" i="3"/>
  <c r="G133" i="3" s="1"/>
  <c r="F127" i="3"/>
  <c r="D127" i="3"/>
  <c r="G126" i="3"/>
  <c r="G125" i="3"/>
  <c r="G127" i="3" s="1"/>
  <c r="F121" i="3"/>
  <c r="D121" i="3"/>
  <c r="G120" i="3"/>
  <c r="G118" i="3"/>
  <c r="G121" i="3" s="1"/>
  <c r="F114" i="3"/>
  <c r="D114" i="3"/>
  <c r="G113" i="3"/>
  <c r="G111" i="3"/>
  <c r="G114" i="3" s="1"/>
  <c r="F107" i="3"/>
  <c r="D107" i="3"/>
  <c r="G106" i="3"/>
  <c r="G107" i="3" s="1"/>
  <c r="F102" i="3"/>
  <c r="D102" i="3"/>
  <c r="G101" i="3"/>
  <c r="G102" i="3" s="1"/>
  <c r="F97" i="3"/>
  <c r="D97" i="3"/>
  <c r="G96" i="3"/>
  <c r="G95" i="3"/>
  <c r="F91" i="3"/>
  <c r="D91" i="3"/>
  <c r="G90" i="3"/>
  <c r="G89" i="3"/>
  <c r="F85" i="3"/>
  <c r="D85" i="3"/>
  <c r="G84" i="3"/>
  <c r="G85" i="3" s="1"/>
  <c r="F80" i="3"/>
  <c r="D80" i="3"/>
  <c r="G79" i="3"/>
  <c r="G78" i="3"/>
  <c r="G50" i="3"/>
  <c r="G98" i="5" l="1"/>
  <c r="G122" i="5"/>
  <c r="G129" i="5"/>
  <c r="G135" i="5"/>
  <c r="G71" i="5"/>
  <c r="G91" i="3"/>
  <c r="G97" i="3"/>
  <c r="G80" i="3"/>
  <c r="F28" i="8"/>
  <c r="D28" i="8"/>
  <c r="D12" i="8" s="1"/>
  <c r="G27" i="8"/>
  <c r="G26" i="8"/>
  <c r="G28" i="8" s="1"/>
  <c r="F23" i="8"/>
  <c r="D23" i="8"/>
  <c r="G22" i="8"/>
  <c r="G21" i="8"/>
  <c r="G23" i="8" s="1"/>
  <c r="F24" i="6"/>
  <c r="D24" i="6"/>
  <c r="G23" i="6"/>
  <c r="G21" i="6"/>
  <c r="G24" i="6" s="1"/>
  <c r="F65" i="5"/>
  <c r="D65" i="5"/>
  <c r="G64" i="5"/>
  <c r="G61" i="5"/>
  <c r="F58" i="5"/>
  <c r="D58" i="5"/>
  <c r="G57" i="5"/>
  <c r="G55" i="5"/>
  <c r="F52" i="5"/>
  <c r="D52" i="5"/>
  <c r="G51" i="5"/>
  <c r="G49" i="5"/>
  <c r="F46" i="5"/>
  <c r="D46" i="5"/>
  <c r="G45" i="5"/>
  <c r="G46" i="5" s="1"/>
  <c r="F42" i="5"/>
  <c r="D42" i="5"/>
  <c r="G41" i="5"/>
  <c r="G40" i="5"/>
  <c r="F37" i="5"/>
  <c r="D37" i="5"/>
  <c r="G36" i="5"/>
  <c r="G34" i="5"/>
  <c r="F31" i="5"/>
  <c r="D31" i="5"/>
  <c r="G30" i="5"/>
  <c r="G31" i="5" s="1"/>
  <c r="F26" i="5"/>
  <c r="D26" i="5"/>
  <c r="G25" i="5"/>
  <c r="G26" i="5" s="1"/>
  <c r="F22" i="5"/>
  <c r="F16" i="1" s="1"/>
  <c r="D22" i="5"/>
  <c r="G21" i="5"/>
  <c r="G22" i="5" s="1"/>
  <c r="G37" i="5" l="1"/>
  <c r="G42" i="5"/>
  <c r="G52" i="5"/>
  <c r="G58" i="5"/>
  <c r="G65" i="5"/>
  <c r="G16" i="1"/>
  <c r="G17" i="1"/>
  <c r="D16" i="1"/>
  <c r="D17" i="1"/>
  <c r="G11" i="1"/>
  <c r="D11" i="1"/>
  <c r="F74" i="3" l="1"/>
  <c r="D74" i="3"/>
  <c r="G73" i="3"/>
  <c r="G71" i="3"/>
  <c r="F68" i="3"/>
  <c r="D68" i="3"/>
  <c r="G67" i="3"/>
  <c r="G66" i="3"/>
  <c r="F63" i="3"/>
  <c r="D63" i="3"/>
  <c r="G62" i="3"/>
  <c r="G60" i="3"/>
  <c r="F57" i="3"/>
  <c r="D57" i="3"/>
  <c r="G56" i="3"/>
  <c r="G54" i="3"/>
  <c r="F51" i="3"/>
  <c r="D51" i="3"/>
  <c r="G49" i="3"/>
  <c r="F40" i="3"/>
  <c r="D40" i="3"/>
  <c r="G39" i="3"/>
  <c r="G35" i="3"/>
  <c r="F32" i="3"/>
  <c r="D32" i="3"/>
  <c r="G31" i="3"/>
  <c r="F28" i="3"/>
  <c r="D28" i="3"/>
  <c r="G27" i="3"/>
  <c r="F24" i="3"/>
  <c r="D24" i="3"/>
  <c r="G23" i="3"/>
  <c r="G21" i="3"/>
  <c r="G28" i="3" l="1"/>
  <c r="G32" i="3"/>
  <c r="G40" i="3"/>
  <c r="G51" i="3"/>
  <c r="G57" i="3"/>
  <c r="G63" i="3"/>
  <c r="G68" i="3"/>
  <c r="G74" i="3"/>
  <c r="G24" i="3"/>
  <c r="G12" i="1"/>
  <c r="F12" i="1"/>
  <c r="C19" i="1"/>
  <c r="D19" i="1"/>
  <c r="G19" i="1"/>
  <c r="F19" i="1"/>
  <c r="D12" i="1"/>
  <c r="C12" i="1"/>
</calcChain>
</file>

<file path=xl/comments1.xml><?xml version="1.0" encoding="utf-8"?>
<comments xmlns="http://schemas.openxmlformats.org/spreadsheetml/2006/main">
  <authors>
    <author>CAZEAUDUMEC Eloïse ADJ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</rPr>
          <t>CAZEAUDUMEC Eloïse ADC:</t>
        </r>
        <r>
          <rPr>
            <sz val="9"/>
            <color indexed="81"/>
            <rFont val="Tahoma"/>
            <family val="2"/>
          </rPr>
          <t xml:space="preserve">
1 m2 d'écart comparé au CCP cause arrondi</t>
        </r>
      </text>
    </comment>
  </commentList>
</comments>
</file>

<file path=xl/comments2.xml><?xml version="1.0" encoding="utf-8"?>
<comments xmlns="http://schemas.openxmlformats.org/spreadsheetml/2006/main">
  <authors>
    <author>CAZEAUDUMEC Eloïse ADJ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</rPr>
          <t>CAZEAUDUMEC Eloïse ADC:</t>
        </r>
        <r>
          <rPr>
            <sz val="9"/>
            <color indexed="81"/>
            <rFont val="Tahoma"/>
            <family val="2"/>
          </rPr>
          <t xml:space="preserve">
1 m2 d'écart comparé au CCP cause arrondi</t>
        </r>
      </text>
    </comment>
  </commentList>
</comments>
</file>

<file path=xl/comments3.xml><?xml version="1.0" encoding="utf-8"?>
<comments xmlns="http://schemas.openxmlformats.org/spreadsheetml/2006/main">
  <authors>
    <author>CAZEAUDUMEC Eloïse ADJ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</rPr>
          <t>CAZEAUDUMEC Eloïse ADC:</t>
        </r>
        <r>
          <rPr>
            <sz val="9"/>
            <color indexed="81"/>
            <rFont val="Tahoma"/>
            <family val="2"/>
          </rPr>
          <t xml:space="preserve">
1 m2 d'écart comparé au CCP cause arrondi</t>
        </r>
      </text>
    </comment>
  </commentList>
</comments>
</file>

<file path=xl/sharedStrings.xml><?xml version="1.0" encoding="utf-8"?>
<sst xmlns="http://schemas.openxmlformats.org/spreadsheetml/2006/main" count="604" uniqueCount="101">
  <si>
    <t>Zone de sport</t>
  </si>
  <si>
    <t>ZDS</t>
  </si>
  <si>
    <t>Zone médicale</t>
  </si>
  <si>
    <t>ZM</t>
  </si>
  <si>
    <t>Zone extérieur</t>
  </si>
  <si>
    <t>ZE</t>
  </si>
  <si>
    <t>Zone sanitaire</t>
  </si>
  <si>
    <t>ZS</t>
  </si>
  <si>
    <t>Zone administrative</t>
  </si>
  <si>
    <t>ZA</t>
  </si>
  <si>
    <t>Zone de réception du public</t>
  </si>
  <si>
    <t>ZRP</t>
  </si>
  <si>
    <t>Nombre m2</t>
  </si>
  <si>
    <t>Dénomination</t>
  </si>
  <si>
    <t xml:space="preserve">Zone </t>
  </si>
  <si>
    <t>Zone</t>
  </si>
  <si>
    <t>Prix mensuel HT</t>
  </si>
  <si>
    <t>Prix mensuel TTC</t>
  </si>
  <si>
    <t>Prix en euros (€)- 2 (deux) chiffres après la virgule</t>
  </si>
  <si>
    <t xml:space="preserve">Taux de TVA : 20 % </t>
  </si>
  <si>
    <t>TOTAL</t>
  </si>
  <si>
    <t>Surface (m2)</t>
  </si>
  <si>
    <t>Prix annuel TTC</t>
  </si>
  <si>
    <t>Prix annuel HT</t>
  </si>
  <si>
    <t>Bâtiment n°34 - PSD GS POLE</t>
  </si>
  <si>
    <t>Bâtiment n°38 - Atelier AUTO -6RHC</t>
  </si>
  <si>
    <t>Bâtiment n°47 REGIE 6RHC</t>
  </si>
  <si>
    <t>Bâtiment n°48 SEMINAIRE GS POLE</t>
  </si>
  <si>
    <t>Bâtiment n°66- ANTENNE MEDICALE</t>
  </si>
  <si>
    <t>Bâtiment n°69- SIMULATION DE VOL 6RHC</t>
  </si>
  <si>
    <t>Bâtiment n°70 - ECAF- 6RHC</t>
  </si>
  <si>
    <t>Bâtiment n°72 - POSTE DE SECURITE 6RHC</t>
  </si>
  <si>
    <t>Bâtiment n°73 - SECURITE + USID 6RHC</t>
  </si>
  <si>
    <t>Bâtiment n°212- MUSÉE GALERIE 6RHC</t>
  </si>
  <si>
    <t>Bâtiment n°209- MUSÉE ATELIER 6 RHC</t>
  </si>
  <si>
    <t>Bâtiment n°216- POMPIER 6 RHC</t>
  </si>
  <si>
    <t>Bâtiment n°217 - TOUR DE CONTRÔLE -6 RHC</t>
  </si>
  <si>
    <t>Bâtiment n°226 - MSAE AVIO (RADAR) - 6 RHC</t>
  </si>
  <si>
    <t>Bâtiment n°227 -BML AUTO - 6 RHC</t>
  </si>
  <si>
    <t>Bâtiment n°230 - 232 - SPORT -6 RHC</t>
  </si>
  <si>
    <t>Bâtiment n°229 - JUDO-FITNESS -6 RHC</t>
  </si>
  <si>
    <t>Bâtiment n°301 - EXTERNALISATION -6 RHC</t>
  </si>
  <si>
    <t>Bâtiment n°307 - BMA -6 RHC</t>
  </si>
  <si>
    <t>Bâtiment n°307 - DEALAT -6 RHC</t>
  </si>
  <si>
    <t>Bâtiment n°315 - DFIA -6 RHC</t>
  </si>
  <si>
    <t>Bâtiment n°414 -SECTION EQUESTRE MILITAIRE-6 RHC</t>
  </si>
  <si>
    <t>Bâtiment n°468 - DFSA -6 RHC</t>
  </si>
  <si>
    <t>Bâtiment n°44- ATELIERS - 1er RPIMa</t>
  </si>
  <si>
    <t>Bâtiment n°47- Atelier 1er RPIMa</t>
  </si>
  <si>
    <t>Bâtiment n°53 - BDD - GSBdD POLE BAYONNE</t>
  </si>
  <si>
    <t>Bâtiment n°54 - BOI BUDGET -1er RPIMa</t>
  </si>
  <si>
    <t>Bâtiment n°63 - SALLE DIARRA 1er RPIMa</t>
  </si>
  <si>
    <t>Bâtiment n°64 -CDC BOI - 1er RPIMa</t>
  </si>
  <si>
    <t>Bâtiment n°74 -BML - 1er RPIMa</t>
  </si>
  <si>
    <t>Bâtiment n°76 - SCCL CAC - 1er RPIMa</t>
  </si>
  <si>
    <t>Bâtiment n°78 - 4ème CI - 1er RPIMa</t>
  </si>
  <si>
    <t>Bâtiment n°79 - COMSIC- 1er RPIMa</t>
  </si>
  <si>
    <t>Bâtiment n°80 - SIS - 1er RPIMa</t>
  </si>
  <si>
    <t>Bâtiment n°81 - CIS - 1er RPIMa</t>
  </si>
  <si>
    <t>Bâtiment n°91 - STAND DE TIR B6 - 1er RPIMa</t>
  </si>
  <si>
    <t>Bâtiment n°95 - 1 - 2 - 3 - CIE - 1er RPIMa</t>
  </si>
  <si>
    <t>Bâtiment n°108 - SPORT - CIE - 1er RPIMa</t>
  </si>
  <si>
    <t>Bâtiment n°110 - S3D SRE - 1er RPIMa</t>
  </si>
  <si>
    <t>Bâtiment n°114 - CHENIL - 1er RPIMa</t>
  </si>
  <si>
    <t>Bâtiment n°125 - BAT FELIN - 1er RPIMa</t>
  </si>
  <si>
    <t>Bâtiment n°126 - SMCAT - GSBdD BAYONNE</t>
  </si>
  <si>
    <t>Bâtiment n°136 - OPS - 1erRPIMa</t>
  </si>
  <si>
    <t>Bâtiment n°138 - SERVICE GENERAL - 1erRPIMa</t>
  </si>
  <si>
    <t>Bâtiment n°112 - LOCAL SOUTIER - 1erRPIMa</t>
  </si>
  <si>
    <t>Bâtiment n°001 - EVAT - 1er RPIMa</t>
  </si>
  <si>
    <t>Bâtiment n°127 -CRUPEL- 1er RPIMa</t>
  </si>
  <si>
    <t>Sous- poste 1: CITADELLE</t>
  </si>
  <si>
    <t>Sous- poste 2: GRILLET PAYSAN</t>
  </si>
  <si>
    <t>Bâtiment GRILLET PAYSAN - GSBdD POLE BAYONNE</t>
  </si>
  <si>
    <t>Sous- poste 3: BASE NAVALE DE L'ADOUR</t>
  </si>
  <si>
    <t>Poste 2 - BAYONNE</t>
  </si>
  <si>
    <t>Poste 1- DAX</t>
  </si>
  <si>
    <t>Bâtiment n°001- CDT BNA -1er RPIMa</t>
  </si>
  <si>
    <t>Bâtiment n°002 - BNA VIE- 1erRPIMa</t>
  </si>
  <si>
    <t xml:space="preserve">Total m2 site : </t>
  </si>
  <si>
    <t>ZF</t>
  </si>
  <si>
    <t>Zones de formation- Réunion- Espace vie- Vestaire</t>
  </si>
  <si>
    <t>1-DAX</t>
  </si>
  <si>
    <t>1- CITADELLE BAYONNE</t>
  </si>
  <si>
    <t>2- GRILLET PAYSAN BAYONNE</t>
  </si>
  <si>
    <t>3- BNA BAYONNE</t>
  </si>
  <si>
    <t>Site de Dax et Bayonne</t>
  </si>
  <si>
    <t>Poste 2 - Sous-poste :</t>
  </si>
  <si>
    <t>Poste 1 - Sous-poste :</t>
  </si>
  <si>
    <t>Bâtiment n°48 CERCLE</t>
  </si>
  <si>
    <t>Bâtiment n°43 SANITAIRES EXTERIEURS- 1er RPIMa</t>
  </si>
  <si>
    <t>Bâtiment n°77 - 4 AMS - 1er RPIMa</t>
  </si>
  <si>
    <t>Bâtiment USID</t>
  </si>
  <si>
    <t>Bâtiment AILE MARINE</t>
  </si>
  <si>
    <t>NE PAS RENSEIGNER- REMPLISSAGE AUTOMATIQUE</t>
  </si>
  <si>
    <t>Zone extérieur (salle de convivialité, cuisine, laverie pour ce poste)</t>
  </si>
  <si>
    <t>Poste 3 - SENTINELLE BASE NAVALE DE L'ADOUR</t>
  </si>
  <si>
    <t>Poste 3 - Sous-poste :</t>
  </si>
  <si>
    <t>1- SENTINELLE BNA ANGLET</t>
  </si>
  <si>
    <t>LOT 2 : Annexe 1 à l'AE- Bordereau de prix - Prestations programmées</t>
  </si>
  <si>
    <t>LOT 2 : Annexe 1 à l'AE- Bordereau de prix GLOBAL - Prestations programmées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</si>
</sst>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 val="double"/>
      <sz val="10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 val="double"/>
      <sz val="16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53"/>
      <name val="Calibri"/>
      <family val="2"/>
    </font>
    <font>
      <b/>
      <sz val="12"/>
      <color theme="0"/>
      <name val="Calibri"/>
      <family val="2"/>
    </font>
    <font>
      <b/>
      <sz val="16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9D3F9"/>
        <bgColor indexed="64"/>
      </patternFill>
    </fill>
    <fill>
      <patternFill patternType="solid">
        <fgColor rgb="FFEDC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1" applyAlignment="1">
      <alignment vertical="center"/>
    </xf>
    <xf numFmtId="0" fontId="2" fillId="2" borderId="1" xfId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2" fillId="3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vertical="center"/>
    </xf>
    <xf numFmtId="0" fontId="2" fillId="5" borderId="1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2" fontId="3" fillId="0" borderId="0" xfId="1" applyNumberFormat="1" applyFont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7" borderId="0" xfId="1" applyFont="1" applyFill="1" applyBorder="1" applyAlignment="1" applyProtection="1">
      <alignment vertical="center"/>
      <protection locked="0"/>
    </xf>
    <xf numFmtId="0" fontId="1" fillId="7" borderId="0" xfId="1" applyFill="1" applyBorder="1" applyAlignment="1" applyProtection="1">
      <alignment horizontal="center" vertical="center"/>
      <protection locked="0"/>
    </xf>
    <xf numFmtId="0" fontId="3" fillId="7" borderId="0" xfId="1" applyFont="1" applyFill="1" applyBorder="1" applyAlignment="1" applyProtection="1">
      <alignment horizontal="center" vertical="center"/>
      <protection locked="0"/>
    </xf>
    <xf numFmtId="2" fontId="3" fillId="7" borderId="0" xfId="1" applyNumberFormat="1" applyFont="1" applyFill="1" applyBorder="1" applyAlignment="1" applyProtection="1">
      <alignment horizontal="center" vertical="center"/>
      <protection locked="0"/>
    </xf>
    <xf numFmtId="0" fontId="1" fillId="7" borderId="0" xfId="1" applyFill="1" applyAlignment="1">
      <alignment vertical="center"/>
    </xf>
    <xf numFmtId="0" fontId="1" fillId="7" borderId="0" xfId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vertical="center"/>
    </xf>
    <xf numFmtId="0" fontId="11" fillId="7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" fillId="0" borderId="0" xfId="1" applyBorder="1" applyAlignment="1" applyProtection="1">
      <alignment vertical="center"/>
      <protection locked="0"/>
    </xf>
    <xf numFmtId="44" fontId="1" fillId="7" borderId="1" xfId="2" applyNumberFormat="1" applyFont="1" applyFill="1" applyBorder="1" applyAlignment="1" applyProtection="1">
      <alignment vertical="center"/>
      <protection locked="0"/>
    </xf>
    <xf numFmtId="0" fontId="3" fillId="7" borderId="0" xfId="1" applyFont="1" applyFill="1" applyBorder="1" applyAlignment="1">
      <alignment vertical="center"/>
    </xf>
    <xf numFmtId="44" fontId="3" fillId="7" borderId="0" xfId="2" applyNumberFormat="1" applyFont="1" applyFill="1" applyBorder="1" applyAlignment="1">
      <alignment vertical="center"/>
    </xf>
    <xf numFmtId="44" fontId="1" fillId="7" borderId="1" xfId="2" applyNumberFormat="1" applyFont="1" applyFill="1" applyBorder="1" applyAlignment="1" applyProtection="1">
      <alignment horizontal="center" vertical="center"/>
      <protection locked="0"/>
    </xf>
    <xf numFmtId="44" fontId="1" fillId="7" borderId="3" xfId="2" applyNumberFormat="1" applyFont="1" applyFill="1" applyBorder="1" applyAlignment="1" applyProtection="1">
      <alignment horizontal="center" vertical="center"/>
      <protection locked="0"/>
    </xf>
    <xf numFmtId="44" fontId="1" fillId="7" borderId="3" xfId="2" applyNumberFormat="1" applyFont="1" applyFill="1" applyBorder="1" applyAlignment="1" applyProtection="1">
      <alignment vertical="center"/>
      <protection locked="0"/>
    </xf>
    <xf numFmtId="44" fontId="3" fillId="7" borderId="2" xfId="2" applyNumberFormat="1" applyFont="1" applyFill="1" applyBorder="1" applyAlignment="1">
      <alignment vertical="center"/>
    </xf>
    <xf numFmtId="0" fontId="3" fillId="7" borderId="6" xfId="1" applyFont="1" applyFill="1" applyBorder="1" applyAlignment="1">
      <alignment horizontal="center" vertical="center"/>
    </xf>
    <xf numFmtId="0" fontId="3" fillId="7" borderId="1" xfId="1" applyFont="1" applyFill="1" applyBorder="1" applyAlignment="1" applyProtection="1">
      <alignment horizontal="center" vertical="center"/>
      <protection locked="0"/>
    </xf>
    <xf numFmtId="0" fontId="3" fillId="7" borderId="3" xfId="1" applyFont="1" applyFill="1" applyBorder="1" applyAlignment="1" applyProtection="1">
      <alignment horizontal="center" vertical="center"/>
      <protection locked="0"/>
    </xf>
    <xf numFmtId="0" fontId="3" fillId="7" borderId="0" xfId="1" applyFont="1" applyFill="1" applyBorder="1" applyAlignment="1">
      <alignment horizontal="center" vertical="center"/>
    </xf>
    <xf numFmtId="1" fontId="3" fillId="7" borderId="1" xfId="1" applyNumberFormat="1" applyFont="1" applyFill="1" applyBorder="1" applyAlignment="1" applyProtection="1">
      <alignment horizontal="center" vertical="center"/>
      <protection locked="0"/>
    </xf>
    <xf numFmtId="1" fontId="3" fillId="7" borderId="3" xfId="1" applyNumberFormat="1" applyFont="1" applyFill="1" applyBorder="1" applyAlignment="1" applyProtection="1">
      <alignment horizontal="center" vertical="center"/>
      <protection locked="0"/>
    </xf>
    <xf numFmtId="1" fontId="3" fillId="7" borderId="6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1" fillId="4" borderId="9" xfId="0" applyFont="1" applyFill="1" applyBorder="1" applyAlignment="1">
      <alignment vertical="center" wrapText="1"/>
    </xf>
    <xf numFmtId="0" fontId="3" fillId="6" borderId="2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/>
    </xf>
    <xf numFmtId="0" fontId="2" fillId="7" borderId="0" xfId="1" applyFont="1" applyFill="1" applyBorder="1" applyAlignment="1">
      <alignment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44" fontId="3" fillId="7" borderId="23" xfId="2" applyNumberFormat="1" applyFont="1" applyFill="1" applyBorder="1" applyAlignment="1">
      <alignment vertical="center"/>
    </xf>
    <xf numFmtId="44" fontId="3" fillId="7" borderId="24" xfId="2" applyNumberFormat="1" applyFont="1" applyFill="1" applyBorder="1" applyAlignment="1">
      <alignment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3" fillId="7" borderId="27" xfId="1" applyFont="1" applyFill="1" applyBorder="1" applyAlignment="1" applyProtection="1">
      <alignment horizontal="center" vertical="center"/>
      <protection locked="0"/>
    </xf>
    <xf numFmtId="1" fontId="3" fillId="7" borderId="27" xfId="1" applyNumberFormat="1" applyFont="1" applyFill="1" applyBorder="1" applyAlignment="1" applyProtection="1">
      <alignment horizontal="center" vertical="center"/>
      <protection locked="0"/>
    </xf>
    <xf numFmtId="44" fontId="1" fillId="7" borderId="27" xfId="2" applyNumberFormat="1" applyFont="1" applyFill="1" applyBorder="1" applyAlignment="1" applyProtection="1">
      <alignment horizontal="center" vertical="center"/>
      <protection locked="0"/>
    </xf>
    <xf numFmtId="0" fontId="3" fillId="0" borderId="33" xfId="1" applyFont="1" applyBorder="1" applyAlignment="1">
      <alignment horizontal="center" vertical="center"/>
    </xf>
    <xf numFmtId="3" fontId="13" fillId="0" borderId="0" xfId="1" applyNumberFormat="1" applyFont="1" applyBorder="1" applyAlignment="1">
      <alignment horizontal="center" vertical="center"/>
    </xf>
    <xf numFmtId="1" fontId="3" fillId="6" borderId="2" xfId="1" applyNumberFormat="1" applyFont="1" applyFill="1" applyBorder="1" applyAlignment="1">
      <alignment horizontal="center" vertical="center"/>
    </xf>
    <xf numFmtId="1" fontId="2" fillId="5" borderId="1" xfId="1" applyNumberFormat="1" applyFont="1" applyFill="1" applyBorder="1" applyAlignment="1">
      <alignment horizontal="center" vertical="center"/>
    </xf>
    <xf numFmtId="1" fontId="2" fillId="4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vertical="center"/>
    </xf>
    <xf numFmtId="1" fontId="2" fillId="8" borderId="1" xfId="1" applyNumberFormat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vertical="center"/>
    </xf>
    <xf numFmtId="0" fontId="2" fillId="9" borderId="36" xfId="1" applyFont="1" applyFill="1" applyBorder="1" applyAlignment="1">
      <alignment vertical="center" wrapText="1"/>
    </xf>
    <xf numFmtId="1" fontId="2" fillId="9" borderId="1" xfId="1" applyNumberFormat="1" applyFont="1" applyFill="1" applyBorder="1" applyAlignment="1">
      <alignment horizontal="center" vertical="center"/>
    </xf>
    <xf numFmtId="44" fontId="1" fillId="7" borderId="37" xfId="2" applyNumberFormat="1" applyFont="1" applyFill="1" applyBorder="1" applyAlignment="1" applyProtection="1">
      <alignment horizontal="center" vertical="center"/>
      <protection locked="0"/>
    </xf>
    <xf numFmtId="44" fontId="1" fillId="7" borderId="38" xfId="2" applyNumberFormat="1" applyFont="1" applyFill="1" applyBorder="1" applyAlignment="1" applyProtection="1">
      <alignment vertical="center"/>
      <protection locked="0"/>
    </xf>
    <xf numFmtId="0" fontId="1" fillId="0" borderId="39" xfId="1" applyBorder="1" applyAlignment="1">
      <alignment vertical="center"/>
    </xf>
    <xf numFmtId="0" fontId="1" fillId="0" borderId="0" xfId="1" applyBorder="1" applyAlignment="1">
      <alignment vertical="center"/>
    </xf>
    <xf numFmtId="0" fontId="4" fillId="7" borderId="0" xfId="1" applyFont="1" applyFill="1" applyAlignment="1">
      <alignment vertical="center"/>
    </xf>
    <xf numFmtId="0" fontId="1" fillId="7" borderId="0" xfId="1" applyFill="1" applyAlignment="1">
      <alignment horizontal="center" vertical="center"/>
    </xf>
    <xf numFmtId="0" fontId="1" fillId="7" borderId="0" xfId="1" applyFill="1" applyAlignment="1">
      <alignment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vertical="center"/>
    </xf>
    <xf numFmtId="0" fontId="2" fillId="10" borderId="36" xfId="1" applyFont="1" applyFill="1" applyBorder="1" applyAlignment="1">
      <alignment vertical="center" wrapText="1"/>
    </xf>
    <xf numFmtId="0" fontId="3" fillId="7" borderId="0" xfId="1" applyFont="1" applyFill="1" applyBorder="1" applyAlignment="1" applyProtection="1">
      <alignment horizontal="right" vertical="center"/>
      <protection locked="0"/>
    </xf>
    <xf numFmtId="3" fontId="3" fillId="6" borderId="2" xfId="1" applyNumberFormat="1" applyFont="1" applyFill="1" applyBorder="1" applyAlignment="1">
      <alignment horizontal="center" vertical="center"/>
    </xf>
    <xf numFmtId="3" fontId="2" fillId="5" borderId="1" xfId="1" applyNumberFormat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8" borderId="1" xfId="1" applyNumberFormat="1" applyFont="1" applyFill="1" applyBorder="1" applyAlignment="1">
      <alignment horizontal="center" vertical="center"/>
    </xf>
    <xf numFmtId="3" fontId="2" fillId="10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vertical="center" wrapText="1"/>
    </xf>
    <xf numFmtId="0" fontId="11" fillId="4" borderId="19" xfId="0" applyFont="1" applyFill="1" applyBorder="1" applyAlignment="1">
      <alignment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44" fontId="1" fillId="0" borderId="3" xfId="1" applyNumberFormat="1" applyBorder="1" applyAlignment="1">
      <alignment vertical="center"/>
    </xf>
    <xf numFmtId="44" fontId="1" fillId="0" borderId="3" xfId="2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17" fillId="0" borderId="0" xfId="1" applyFont="1" applyAlignment="1">
      <alignment horizontal="center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12" fillId="0" borderId="11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3" fontId="13" fillId="0" borderId="34" xfId="1" applyNumberFormat="1" applyFont="1" applyBorder="1" applyAlignment="1">
      <alignment horizontal="center" vertical="center"/>
    </xf>
    <xf numFmtId="3" fontId="13" fillId="0" borderId="19" xfId="1" applyNumberFormat="1" applyFont="1" applyBorder="1" applyAlignment="1">
      <alignment horizontal="center" vertical="center"/>
    </xf>
    <xf numFmtId="3" fontId="13" fillId="0" borderId="35" xfId="1" applyNumberFormat="1" applyFont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31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2" fillId="0" borderId="32" xfId="1" applyFont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44" fontId="1" fillId="7" borderId="1" xfId="2" applyNumberFormat="1" applyFont="1" applyFill="1" applyBorder="1" applyAlignment="1" applyProtection="1">
      <alignment vertical="center"/>
    </xf>
    <xf numFmtId="44" fontId="1" fillId="7" borderId="3" xfId="2" applyNumberFormat="1" applyFont="1" applyFill="1" applyBorder="1" applyAlignment="1" applyProtection="1">
      <alignment vertical="center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EDC9F7"/>
      <color rgb="FFE6B2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11181</xdr:colOff>
      <xdr:row>1</xdr:row>
      <xdr:rowOff>256761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1" y="422413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934" y="1996109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7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2098399"/>
          <a:ext cx="1188507" cy="111771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showGridLines="0" zoomScale="115" zoomScaleNormal="115" workbookViewId="0">
      <selection activeCell="A2" sqref="A2:H2"/>
    </sheetView>
  </sheetViews>
  <sheetFormatPr baseColWidth="10" defaultColWidth="11.42578125" defaultRowHeight="12.75" x14ac:dyDescent="0.25"/>
  <cols>
    <col min="1" max="1" width="34.85546875" style="1" customWidth="1"/>
    <col min="2" max="2" width="1.140625" style="1" customWidth="1"/>
    <col min="3" max="3" width="12.7109375" style="1" customWidth="1"/>
    <col min="4" max="4" width="13.5703125" style="1" customWidth="1"/>
    <col min="5" max="5" width="1.28515625" style="1" customWidth="1"/>
    <col min="6" max="6" width="10.28515625" style="1" customWidth="1"/>
    <col min="7" max="16384" width="11.42578125" style="1"/>
  </cols>
  <sheetData>
    <row r="2" spans="1:8" ht="21" customHeight="1" x14ac:dyDescent="0.25">
      <c r="A2" s="96" t="s">
        <v>100</v>
      </c>
      <c r="B2" s="96"/>
      <c r="C2" s="96"/>
      <c r="D2" s="96"/>
      <c r="E2" s="96"/>
      <c r="F2" s="96"/>
      <c r="G2" s="96"/>
      <c r="H2" s="96"/>
    </row>
    <row r="3" spans="1:8" ht="21" customHeight="1" x14ac:dyDescent="0.25">
      <c r="A3" s="97" t="s">
        <v>86</v>
      </c>
      <c r="B3" s="97"/>
      <c r="C3" s="97"/>
      <c r="D3" s="97"/>
      <c r="E3" s="97"/>
      <c r="F3" s="97"/>
      <c r="G3" s="97"/>
      <c r="H3" s="97"/>
    </row>
    <row r="5" spans="1:8" ht="15.75" x14ac:dyDescent="0.25">
      <c r="A5" s="99" t="s">
        <v>94</v>
      </c>
      <c r="B5" s="99"/>
      <c r="C5" s="99"/>
      <c r="D5" s="99"/>
      <c r="E5" s="99"/>
      <c r="F5" s="99"/>
      <c r="G5" s="99"/>
      <c r="H5" s="99"/>
    </row>
    <row r="7" spans="1:8" ht="15" x14ac:dyDescent="0.25">
      <c r="A7" s="45"/>
      <c r="C7" s="98"/>
      <c r="D7" s="98"/>
      <c r="E7" s="8"/>
    </row>
    <row r="8" spans="1:8" x14ac:dyDescent="0.25">
      <c r="A8" s="28"/>
      <c r="E8" s="3"/>
    </row>
    <row r="9" spans="1:8" ht="13.5" thickBot="1" x14ac:dyDescent="0.3">
      <c r="A9" s="28"/>
      <c r="E9" s="3"/>
    </row>
    <row r="10" spans="1:8" s="19" customFormat="1" ht="48" thickBot="1" x14ac:dyDescent="0.3">
      <c r="A10" s="47" t="s">
        <v>88</v>
      </c>
      <c r="B10" s="22"/>
      <c r="C10" s="51" t="s">
        <v>16</v>
      </c>
      <c r="D10" s="52" t="s">
        <v>17</v>
      </c>
      <c r="E10" s="3"/>
      <c r="F10" s="51" t="s">
        <v>23</v>
      </c>
      <c r="G10" s="52" t="s">
        <v>22</v>
      </c>
    </row>
    <row r="11" spans="1:8" ht="12.75" customHeight="1" thickTop="1" thickBot="1" x14ac:dyDescent="0.3">
      <c r="A11" s="48" t="s">
        <v>82</v>
      </c>
      <c r="B11" s="11"/>
      <c r="C11" s="72">
        <f>'BPU DAX'!F24+'BPU DAX'!F28+'BPU DAX'!F32+'BPU DAX'!F40+'BPU DAX'!F46+'BPU DAX'!F51+'BPU DAX'!F57+'BPU DAX'!F63+'BPU DAX'!F68+'BPU DAX'!F74+'BPU DAX'!F80+'BPU DAX'!F85+'BPU DAX'!F91+'BPU DAX'!F97+'BPU DAX'!F102+'BPU DAX'!F107+'BPU DAX'!F114+'BPU DAX'!F121+'BPU DAX'!F127+'BPU DAX'!F133+'BPU DAX'!F139+'BPU DAX'!F146+'BPU DAX'!F152+'BPU DAX'!F158</f>
        <v>0</v>
      </c>
      <c r="D11" s="73">
        <f>C11*1.2</f>
        <v>0</v>
      </c>
      <c r="E11" s="74"/>
      <c r="F11" s="72">
        <f>C11*12</f>
        <v>0</v>
      </c>
      <c r="G11" s="73">
        <f>F11*1.2</f>
        <v>0</v>
      </c>
      <c r="H11" s="75"/>
    </row>
    <row r="12" spans="1:8" ht="17.25" thickTop="1" thickBot="1" x14ac:dyDescent="0.3">
      <c r="A12" s="50" t="s">
        <v>20</v>
      </c>
      <c r="B12" s="28"/>
      <c r="C12" s="53">
        <f ca="1">SUM(C11:C18)</f>
        <v>0</v>
      </c>
      <c r="D12" s="54">
        <f ca="1">SUM(D11:D18)</f>
        <v>0</v>
      </c>
      <c r="F12" s="53">
        <f ca="1">SUM(F11:F18)</f>
        <v>0</v>
      </c>
      <c r="G12" s="54">
        <f ca="1">SUM(G11:G18)</f>
        <v>0</v>
      </c>
    </row>
    <row r="13" spans="1:8" x14ac:dyDescent="0.25">
      <c r="A13" s="46"/>
    </row>
    <row r="14" spans="1:8" ht="13.5" thickBot="1" x14ac:dyDescent="0.3"/>
    <row r="15" spans="1:8" ht="48" thickBot="1" x14ac:dyDescent="0.3">
      <c r="A15" s="47" t="s">
        <v>87</v>
      </c>
      <c r="B15" s="22"/>
      <c r="C15" s="92" t="s">
        <v>16</v>
      </c>
      <c r="D15" s="93" t="s">
        <v>17</v>
      </c>
      <c r="E15" s="3"/>
      <c r="F15" s="92" t="s">
        <v>23</v>
      </c>
      <c r="G15" s="93" t="s">
        <v>22</v>
      </c>
    </row>
    <row r="16" spans="1:8" ht="12.75" customHeight="1" thickTop="1" x14ac:dyDescent="0.25">
      <c r="A16" s="49" t="s">
        <v>83</v>
      </c>
      <c r="B16" s="11"/>
      <c r="C16" s="30">
        <f>'BPU CITADELLE'!F22+'BPU CITADELLE'!F26+'BPU CITADELLE'!F31+'BPU CITADELLE'!F37+'BPU CITADELLE'!F42+'BPU CITADELLE'!F46+'BPU CITADELLE'!F52+'BPU CITADELLE'!F58+'BPU CITADELLE'!F65+'BPU CITADELLE'!F71+'BPU CITADELLE'!F79+'BPU CITADELLE'!F86+'BPU CITADELLE'!F92+'BPU CITADELLE'!F98+'BPU CITADELLE'!F103+'BPU CITADELLE'!F109+'BPU CITADELLE'!F116+'BPU CITADELLE'!F122+'BPU CITADELLE'!F129+'BPU CITADELLE'!F135+'BPU CITADELLE'!F142+'BPU CITADELLE'!F148+'BPU CITADELLE'!F154+'BPU CITADELLE'!F159+'BPU CITADELLE'!F167+'BPU CITADELLE'!F175</f>
        <v>0</v>
      </c>
      <c r="D16" s="27">
        <f t="shared" ref="D16:D17" si="0">C16*1.2</f>
        <v>0</v>
      </c>
      <c r="F16" s="30">
        <f>C16*12</f>
        <v>0</v>
      </c>
      <c r="G16" s="27">
        <f t="shared" ref="G16:G18" si="1">F16*1.2</f>
        <v>0</v>
      </c>
    </row>
    <row r="17" spans="1:7" ht="12.75" customHeight="1" x14ac:dyDescent="0.25">
      <c r="A17" s="49" t="s">
        <v>84</v>
      </c>
      <c r="B17" s="11"/>
      <c r="C17" s="30">
        <f>'BPU GRILLET PAYSAN'!F24</f>
        <v>0</v>
      </c>
      <c r="D17" s="27">
        <f t="shared" si="0"/>
        <v>0</v>
      </c>
      <c r="F17" s="30">
        <f>C17*12</f>
        <v>0</v>
      </c>
      <c r="G17" s="27">
        <f t="shared" si="1"/>
        <v>0</v>
      </c>
    </row>
    <row r="18" spans="1:7" ht="12.75" customHeight="1" thickBot="1" x14ac:dyDescent="0.3">
      <c r="A18" s="49" t="s">
        <v>85</v>
      </c>
      <c r="B18" s="11"/>
      <c r="C18" s="94">
        <f>'BPU BNA'!F23+'BPU BNA'!F28+'BPU BNA'!F34+'BPU BNA'!F38</f>
        <v>0</v>
      </c>
      <c r="D18" s="95">
        <f>C18*1.2</f>
        <v>0</v>
      </c>
      <c r="F18" s="31">
        <f>C18*12</f>
        <v>0</v>
      </c>
      <c r="G18" s="32">
        <f t="shared" si="1"/>
        <v>0</v>
      </c>
    </row>
    <row r="19" spans="1:7" ht="17.25" thickTop="1" thickBot="1" x14ac:dyDescent="0.3">
      <c r="A19" s="50" t="s">
        <v>20</v>
      </c>
      <c r="B19" s="28"/>
      <c r="C19" s="53">
        <f ca="1">SUM(C19:C25)</f>
        <v>0</v>
      </c>
      <c r="D19" s="54">
        <f ca="1">SUM(D19:D25)</f>
        <v>0</v>
      </c>
      <c r="F19" s="53">
        <f ca="1">SUM(F19:F25)</f>
        <v>0</v>
      </c>
      <c r="G19" s="54">
        <f ca="1">SUM(G19:G25)</f>
        <v>0</v>
      </c>
    </row>
    <row r="21" spans="1:7" ht="13.5" thickBot="1" x14ac:dyDescent="0.3"/>
    <row r="22" spans="1:7" ht="48" thickBot="1" x14ac:dyDescent="0.3">
      <c r="A22" s="47" t="s">
        <v>97</v>
      </c>
      <c r="B22" s="22"/>
      <c r="C22" s="51" t="s">
        <v>16</v>
      </c>
      <c r="D22" s="52" t="s">
        <v>17</v>
      </c>
      <c r="E22" s="3"/>
      <c r="F22" s="51" t="s">
        <v>23</v>
      </c>
      <c r="G22" s="52" t="s">
        <v>22</v>
      </c>
    </row>
    <row r="23" spans="1:7" ht="17.25" thickTop="1" thickBot="1" x14ac:dyDescent="0.3">
      <c r="A23" s="91" t="s">
        <v>98</v>
      </c>
      <c r="B23" s="11"/>
      <c r="C23" s="30">
        <f>'BPU SENTINELLE'!F22</f>
        <v>0</v>
      </c>
      <c r="D23" s="27">
        <f>C23*1.2</f>
        <v>0</v>
      </c>
      <c r="E23" s="74"/>
      <c r="F23" s="30">
        <f>C23*12</f>
        <v>0</v>
      </c>
      <c r="G23" s="27">
        <f>F23*1.2</f>
        <v>0</v>
      </c>
    </row>
    <row r="24" spans="1:7" ht="17.25" thickTop="1" thickBot="1" x14ac:dyDescent="0.3">
      <c r="A24" s="50" t="s">
        <v>20</v>
      </c>
      <c r="B24" s="28"/>
      <c r="C24" s="53">
        <f>SUM(C23)</f>
        <v>0</v>
      </c>
      <c r="D24" s="54">
        <f>SUM(D23)</f>
        <v>0</v>
      </c>
      <c r="F24" s="53">
        <f>SUM(F23)</f>
        <v>0</v>
      </c>
      <c r="G24" s="54">
        <f>SUM(G23)</f>
        <v>0</v>
      </c>
    </row>
  </sheetData>
  <mergeCells count="4">
    <mergeCell ref="A2:H2"/>
    <mergeCell ref="A3:H3"/>
    <mergeCell ref="C7:D7"/>
    <mergeCell ref="A5:H5"/>
  </mergeCells>
  <pageMargins left="0.25" right="0.25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8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01" t="s">
        <v>99</v>
      </c>
      <c r="B2" s="102"/>
      <c r="C2" s="102"/>
      <c r="D2" s="102"/>
      <c r="E2" s="102"/>
      <c r="F2" s="102"/>
      <c r="G2" s="103"/>
      <c r="H2" s="41"/>
      <c r="I2" s="41"/>
      <c r="J2" s="41"/>
      <c r="K2" s="41"/>
    </row>
    <row r="3" spans="1:11" ht="21" customHeight="1" thickBot="1" x14ac:dyDescent="0.3">
      <c r="A3" s="104" t="s">
        <v>76</v>
      </c>
      <c r="B3" s="105"/>
      <c r="C3" s="105"/>
      <c r="D3" s="105"/>
      <c r="E3" s="105"/>
      <c r="F3" s="105"/>
      <c r="G3" s="106"/>
      <c r="H3" s="42"/>
      <c r="I3" s="42"/>
      <c r="J3" s="42"/>
      <c r="K3" s="42"/>
    </row>
    <row r="7" spans="1:11" ht="21" x14ac:dyDescent="0.25">
      <c r="A7" s="118" t="s">
        <v>18</v>
      </c>
      <c r="B7" s="118"/>
      <c r="C7" s="118"/>
      <c r="D7" s="118"/>
      <c r="E7" s="118"/>
      <c r="F7" s="118"/>
      <c r="G7" s="118"/>
      <c r="H7" s="21"/>
    </row>
    <row r="8" spans="1:11" ht="21" x14ac:dyDescent="0.25">
      <c r="A8" s="118" t="s">
        <v>19</v>
      </c>
      <c r="B8" s="118"/>
      <c r="C8" s="118"/>
      <c r="D8" s="118"/>
      <c r="E8" s="118"/>
      <c r="F8" s="118"/>
      <c r="G8" s="118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60" t="s">
        <v>79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62">
        <v>5726</v>
      </c>
      <c r="D12" s="113">
        <f>SUM(D24+D28+D32+D40+D46+D51+D57+D63+D68+D74+D80+D85+D91+D97+D102+D107+D114+D121+D127+D133+D139+D146+D152+D158)</f>
        <v>9806.6</v>
      </c>
      <c r="F12" s="19"/>
      <c r="H12" s="3"/>
    </row>
    <row r="13" spans="1:11" x14ac:dyDescent="0.25">
      <c r="A13" s="6" t="s">
        <v>9</v>
      </c>
      <c r="B13" s="6" t="s">
        <v>8</v>
      </c>
      <c r="C13" s="63">
        <f>SUMIF($C$21:C$545,$A$13,$D$21:$D$545)</f>
        <v>95</v>
      </c>
      <c r="D13" s="114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64">
        <v>1374</v>
      </c>
      <c r="D14" s="114"/>
      <c r="F14" s="19"/>
    </row>
    <row r="15" spans="1:11" x14ac:dyDescent="0.25">
      <c r="A15" s="4" t="s">
        <v>5</v>
      </c>
      <c r="B15" s="4" t="s">
        <v>4</v>
      </c>
      <c r="C15" s="65">
        <f>SUMIF($C$21:C$545,$A$15,$D$21:$D$545)</f>
        <v>826</v>
      </c>
      <c r="D15" s="114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66">
        <f>SUMIF($C$21:C$545,$A$16,$D$21:$D$545)</f>
        <v>392</v>
      </c>
      <c r="D16" s="114"/>
    </row>
    <row r="17" spans="1:21" x14ac:dyDescent="0.25">
      <c r="A17" s="67" t="s">
        <v>1</v>
      </c>
      <c r="B17" s="67" t="s">
        <v>0</v>
      </c>
      <c r="C17" s="68">
        <f>SUMIF($C$41:C$545,$A$17,$D$41:$D$545)</f>
        <v>588</v>
      </c>
      <c r="D17" s="114"/>
      <c r="F17" s="19"/>
    </row>
    <row r="18" spans="1:21" ht="39" thickBot="1" x14ac:dyDescent="0.3">
      <c r="A18" s="69" t="s">
        <v>80</v>
      </c>
      <c r="B18" s="70" t="s">
        <v>81</v>
      </c>
      <c r="C18" s="71">
        <v>807</v>
      </c>
      <c r="D18" s="115"/>
    </row>
    <row r="19" spans="1:21" x14ac:dyDescent="0.25">
      <c r="D19" s="61"/>
    </row>
    <row r="20" spans="1:21" s="10" customFormat="1" ht="25.5" customHeight="1" x14ac:dyDescent="0.25">
      <c r="A20" s="26"/>
      <c r="B20" s="26"/>
      <c r="C20" s="24" t="s">
        <v>15</v>
      </c>
      <c r="D20" s="24" t="s">
        <v>21</v>
      </c>
      <c r="E20" s="22"/>
      <c r="F20" s="24" t="s">
        <v>16</v>
      </c>
      <c r="G20" s="25" t="s">
        <v>17</v>
      </c>
      <c r="H20" s="23"/>
      <c r="I20" s="11"/>
      <c r="J20" s="13"/>
      <c r="K20" s="100"/>
      <c r="L20" s="100"/>
      <c r="M20" s="14"/>
      <c r="U20" s="10">
        <v>-1</v>
      </c>
    </row>
    <row r="21" spans="1:21" s="10" customFormat="1" ht="20.25" customHeight="1" x14ac:dyDescent="0.25">
      <c r="A21" s="107" t="s">
        <v>24</v>
      </c>
      <c r="B21" s="108"/>
      <c r="C21" s="35" t="s">
        <v>7</v>
      </c>
      <c r="D21" s="38">
        <v>30.24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x14ac:dyDescent="0.25">
      <c r="A22" s="109"/>
      <c r="B22" s="110"/>
      <c r="C22" s="57" t="s">
        <v>5</v>
      </c>
      <c r="D22" s="58">
        <v>26</v>
      </c>
      <c r="E22" s="11"/>
      <c r="F22" s="59"/>
      <c r="G22" s="27">
        <f>F22*1.2</f>
        <v>0</v>
      </c>
      <c r="H22" s="11"/>
      <c r="I22" s="11"/>
      <c r="J22" s="13"/>
      <c r="K22" s="56"/>
      <c r="L22" s="56"/>
      <c r="M22" s="14"/>
    </row>
    <row r="23" spans="1:21" s="10" customFormat="1" ht="20.25" customHeight="1" thickBot="1" x14ac:dyDescent="0.3">
      <c r="A23" s="111"/>
      <c r="B23" s="112"/>
      <c r="C23" s="36" t="s">
        <v>11</v>
      </c>
      <c r="D23" s="39">
        <v>50.98</v>
      </c>
      <c r="E23" s="11"/>
      <c r="F23" s="31"/>
      <c r="G23" s="32">
        <f t="shared" ref="G23" si="0">F23*1.2</f>
        <v>0</v>
      </c>
      <c r="H23" s="11"/>
      <c r="I23" s="11"/>
      <c r="J23" s="13"/>
      <c r="K23" s="20"/>
      <c r="L23" s="20"/>
      <c r="M23" s="14"/>
    </row>
    <row r="24" spans="1:21" ht="16.5" thickTop="1" x14ac:dyDescent="0.25">
      <c r="A24" s="116" t="s">
        <v>20</v>
      </c>
      <c r="B24" s="117"/>
      <c r="C24" s="43"/>
      <c r="D24" s="40">
        <f>SUM(D20:D23)</f>
        <v>107.22</v>
      </c>
      <c r="E24" s="28"/>
      <c r="F24" s="33">
        <f>SUM(F20:F23)</f>
        <v>0</v>
      </c>
      <c r="G24" s="33">
        <f>SUM(G20:G23)</f>
        <v>0</v>
      </c>
      <c r="H24" s="16"/>
      <c r="I24" s="16"/>
      <c r="J24" s="16"/>
      <c r="K24" s="16"/>
      <c r="L24" s="16"/>
      <c r="M24" s="16"/>
    </row>
    <row r="25" spans="1:21" x14ac:dyDescent="0.25">
      <c r="A25" s="15"/>
      <c r="B25" s="15"/>
      <c r="C25" s="28"/>
      <c r="D25" s="28"/>
      <c r="E25" s="28"/>
      <c r="F25" s="29"/>
      <c r="G25" s="29"/>
      <c r="H25" s="16"/>
      <c r="I25" s="16"/>
      <c r="J25" s="16"/>
      <c r="K25" s="16"/>
      <c r="L25" s="16"/>
      <c r="M25" s="16"/>
    </row>
    <row r="26" spans="1:21" s="10" customFormat="1" ht="25.5" customHeight="1" x14ac:dyDescent="0.25">
      <c r="A26" s="26"/>
      <c r="B26" s="26"/>
      <c r="C26" s="24" t="s">
        <v>15</v>
      </c>
      <c r="D26" s="24" t="s">
        <v>21</v>
      </c>
      <c r="E26" s="22"/>
      <c r="F26" s="24" t="s">
        <v>16</v>
      </c>
      <c r="G26" s="25" t="s">
        <v>17</v>
      </c>
      <c r="H26" s="23"/>
      <c r="I26" s="11"/>
      <c r="J26" s="13"/>
      <c r="K26" s="100"/>
      <c r="L26" s="100"/>
      <c r="M26" s="14"/>
      <c r="U26" s="10">
        <v>-1</v>
      </c>
    </row>
    <row r="27" spans="1:21" s="10" customFormat="1" ht="27.75" customHeight="1" thickBot="1" x14ac:dyDescent="0.3">
      <c r="A27" s="107" t="s">
        <v>25</v>
      </c>
      <c r="B27" s="108"/>
      <c r="C27" s="35" t="s">
        <v>7</v>
      </c>
      <c r="D27" s="38">
        <v>8.2200000000000006</v>
      </c>
      <c r="E27" s="11"/>
      <c r="F27" s="31"/>
      <c r="G27" s="32">
        <f>F27*1.2</f>
        <v>0</v>
      </c>
      <c r="H27" s="11"/>
      <c r="I27" s="11"/>
      <c r="J27" s="13"/>
      <c r="K27" s="20"/>
      <c r="L27" s="20"/>
      <c r="M27" s="14"/>
    </row>
    <row r="28" spans="1:21" ht="16.5" thickTop="1" x14ac:dyDescent="0.25">
      <c r="A28" s="116" t="s">
        <v>20</v>
      </c>
      <c r="B28" s="117"/>
      <c r="C28" s="43"/>
      <c r="D28" s="40">
        <f>SUM(D26:D27)</f>
        <v>8.2200000000000006</v>
      </c>
      <c r="E28" s="28"/>
      <c r="F28" s="33">
        <f>SUM(F26:F27)</f>
        <v>0</v>
      </c>
      <c r="G28" s="33">
        <f>SUM(G26:G27)</f>
        <v>0</v>
      </c>
      <c r="H28" s="16"/>
      <c r="I28" s="16"/>
      <c r="J28" s="16"/>
      <c r="K28" s="16"/>
      <c r="L28" s="16"/>
      <c r="M28" s="16"/>
    </row>
    <row r="29" spans="1:21" ht="15.75" x14ac:dyDescent="0.25">
      <c r="A29" s="22"/>
      <c r="B29" s="22"/>
      <c r="C29" s="22"/>
      <c r="D29" s="37"/>
      <c r="E29" s="28"/>
      <c r="F29" s="29"/>
      <c r="G29" s="29"/>
      <c r="H29" s="16"/>
      <c r="I29" s="16"/>
      <c r="J29" s="16"/>
      <c r="K29" s="16"/>
      <c r="L29" s="16"/>
      <c r="M29" s="16"/>
    </row>
    <row r="30" spans="1:21" s="10" customFormat="1" ht="25.5" customHeight="1" x14ac:dyDescent="0.25">
      <c r="A30" s="26"/>
      <c r="B30" s="26"/>
      <c r="C30" s="24" t="s">
        <v>15</v>
      </c>
      <c r="D30" s="24" t="s">
        <v>21</v>
      </c>
      <c r="E30" s="22"/>
      <c r="F30" s="24" t="s">
        <v>16</v>
      </c>
      <c r="G30" s="25" t="s">
        <v>17</v>
      </c>
      <c r="H30" s="23"/>
      <c r="I30" s="11"/>
      <c r="J30" s="13"/>
      <c r="K30" s="100"/>
      <c r="L30" s="100"/>
      <c r="M30" s="14"/>
      <c r="U30" s="10">
        <v>-1</v>
      </c>
    </row>
    <row r="31" spans="1:21" s="10" customFormat="1" ht="20.25" customHeight="1" thickBot="1" x14ac:dyDescent="0.3">
      <c r="A31" s="107" t="s">
        <v>26</v>
      </c>
      <c r="B31" s="108"/>
      <c r="C31" s="35" t="s">
        <v>7</v>
      </c>
      <c r="D31" s="38">
        <v>3.62</v>
      </c>
      <c r="E31" s="11"/>
      <c r="F31" s="31"/>
      <c r="G31" s="32">
        <f>F31*1.2</f>
        <v>0</v>
      </c>
      <c r="H31" s="11"/>
      <c r="I31" s="11"/>
      <c r="J31" s="13"/>
      <c r="K31" s="20"/>
      <c r="L31" s="20"/>
      <c r="M31" s="14"/>
    </row>
    <row r="32" spans="1:21" ht="16.5" thickTop="1" x14ac:dyDescent="0.25">
      <c r="A32" s="116" t="s">
        <v>20</v>
      </c>
      <c r="B32" s="117"/>
      <c r="C32" s="43"/>
      <c r="D32" s="40">
        <f>SUM(D30:D31)</f>
        <v>3.62</v>
      </c>
      <c r="E32" s="28"/>
      <c r="F32" s="33">
        <f>SUM(F30:F31)</f>
        <v>0</v>
      </c>
      <c r="G32" s="33">
        <f>SUM(G30:G31)</f>
        <v>0</v>
      </c>
      <c r="H32" s="16"/>
      <c r="I32" s="16"/>
      <c r="J32" s="16"/>
      <c r="K32" s="16"/>
      <c r="L32" s="16"/>
      <c r="M32" s="16"/>
    </row>
    <row r="33" spans="1:21" ht="15.75" x14ac:dyDescent="0.25">
      <c r="A33" s="22"/>
      <c r="B33" s="22"/>
      <c r="C33" s="22"/>
      <c r="D33" s="37"/>
      <c r="E33" s="28"/>
      <c r="F33" s="29"/>
      <c r="G33" s="29"/>
      <c r="H33" s="16"/>
      <c r="I33" s="16"/>
      <c r="J33" s="16"/>
      <c r="K33" s="16"/>
      <c r="L33" s="16"/>
      <c r="M33" s="16"/>
    </row>
    <row r="34" spans="1:21" s="10" customFormat="1" ht="25.5" customHeight="1" x14ac:dyDescent="0.25">
      <c r="A34" s="26"/>
      <c r="B34" s="26"/>
      <c r="C34" s="24" t="s">
        <v>15</v>
      </c>
      <c r="D34" s="24" t="s">
        <v>21</v>
      </c>
      <c r="E34" s="22"/>
      <c r="F34" s="24" t="s">
        <v>16</v>
      </c>
      <c r="G34" s="25" t="s">
        <v>17</v>
      </c>
      <c r="H34" s="23"/>
      <c r="I34" s="11"/>
      <c r="J34" s="13"/>
      <c r="K34" s="100"/>
      <c r="L34" s="100"/>
      <c r="M34" s="14"/>
      <c r="U34" s="10">
        <v>-1</v>
      </c>
    </row>
    <row r="35" spans="1:21" s="10" customFormat="1" ht="20.25" customHeight="1" x14ac:dyDescent="0.25">
      <c r="A35" s="107" t="s">
        <v>27</v>
      </c>
      <c r="B35" s="108"/>
      <c r="C35" s="35" t="s">
        <v>7</v>
      </c>
      <c r="D35" s="38">
        <v>187.54</v>
      </c>
      <c r="E35" s="11"/>
      <c r="F35" s="30"/>
      <c r="G35" s="27">
        <f>F35*1.2</f>
        <v>0</v>
      </c>
      <c r="H35" s="11"/>
      <c r="I35" s="11"/>
      <c r="J35" s="13"/>
      <c r="K35" s="20"/>
      <c r="L35" s="20"/>
      <c r="M35" s="14"/>
    </row>
    <row r="36" spans="1:21" s="10" customFormat="1" ht="20.25" customHeight="1" x14ac:dyDescent="0.25">
      <c r="A36" s="109"/>
      <c r="B36" s="110"/>
      <c r="C36" s="57" t="s">
        <v>9</v>
      </c>
      <c r="D36" s="58">
        <v>95</v>
      </c>
      <c r="E36" s="11"/>
      <c r="F36" s="59"/>
      <c r="G36" s="27">
        <f t="shared" ref="G36:G38" si="1">F36*1.2</f>
        <v>0</v>
      </c>
      <c r="H36" s="11"/>
      <c r="I36" s="11"/>
      <c r="J36" s="13"/>
      <c r="K36" s="56"/>
      <c r="L36" s="56"/>
      <c r="M36" s="14"/>
    </row>
    <row r="37" spans="1:21" s="10" customFormat="1" ht="20.25" customHeight="1" x14ac:dyDescent="0.25">
      <c r="A37" s="109"/>
      <c r="B37" s="110"/>
      <c r="C37" s="57" t="s">
        <v>5</v>
      </c>
      <c r="D37" s="58">
        <v>800</v>
      </c>
      <c r="E37" s="11"/>
      <c r="F37" s="59"/>
      <c r="G37" s="27">
        <f t="shared" si="1"/>
        <v>0</v>
      </c>
      <c r="H37" s="11"/>
      <c r="I37" s="11"/>
      <c r="J37" s="13"/>
      <c r="K37" s="56"/>
      <c r="L37" s="56"/>
      <c r="M37" s="14"/>
    </row>
    <row r="38" spans="1:21" s="10" customFormat="1" ht="20.25" customHeight="1" x14ac:dyDescent="0.25">
      <c r="A38" s="109"/>
      <c r="B38" s="110"/>
      <c r="C38" s="57" t="s">
        <v>80</v>
      </c>
      <c r="D38" s="58">
        <v>318</v>
      </c>
      <c r="E38" s="11"/>
      <c r="F38" s="59"/>
      <c r="G38" s="27">
        <f t="shared" si="1"/>
        <v>0</v>
      </c>
      <c r="H38" s="11"/>
      <c r="I38" s="11"/>
      <c r="J38" s="13"/>
      <c r="K38" s="56"/>
      <c r="L38" s="56"/>
      <c r="M38" s="14"/>
    </row>
    <row r="39" spans="1:21" s="10" customFormat="1" ht="20.25" customHeight="1" thickBot="1" x14ac:dyDescent="0.3">
      <c r="A39" s="111"/>
      <c r="B39" s="112"/>
      <c r="C39" s="36" t="s">
        <v>11</v>
      </c>
      <c r="D39" s="39">
        <v>1824</v>
      </c>
      <c r="E39" s="11"/>
      <c r="F39" s="31"/>
      <c r="G39" s="32">
        <f t="shared" ref="G39" si="2">F39*1.2</f>
        <v>0</v>
      </c>
      <c r="H39" s="11"/>
      <c r="I39" s="11"/>
      <c r="J39" s="13"/>
      <c r="K39" s="20"/>
      <c r="L39" s="20"/>
      <c r="M39" s="14"/>
    </row>
    <row r="40" spans="1:21" ht="16.5" thickTop="1" x14ac:dyDescent="0.25">
      <c r="A40" s="116" t="s">
        <v>20</v>
      </c>
      <c r="B40" s="117"/>
      <c r="C40" s="43"/>
      <c r="D40" s="40">
        <f>SUM(D34:D39)</f>
        <v>3224.54</v>
      </c>
      <c r="E40" s="28"/>
      <c r="F40" s="33">
        <f>SUM(F34:F39)</f>
        <v>0</v>
      </c>
      <c r="G40" s="33">
        <f>SUM(G34:G39)</f>
        <v>0</v>
      </c>
      <c r="H40" s="16"/>
      <c r="I40" s="16"/>
      <c r="J40" s="16"/>
      <c r="K40" s="16"/>
      <c r="L40" s="16"/>
      <c r="M40" s="16"/>
    </row>
    <row r="41" spans="1:21" ht="15.75" x14ac:dyDescent="0.25">
      <c r="A41" s="22"/>
      <c r="B41" s="22"/>
      <c r="C41" s="22"/>
      <c r="D41" s="37"/>
      <c r="E41" s="28"/>
      <c r="F41" s="29"/>
      <c r="G41" s="29"/>
      <c r="H41" s="16"/>
      <c r="I41" s="16"/>
      <c r="J41" s="16"/>
      <c r="K41" s="16"/>
      <c r="L41" s="16"/>
      <c r="M41" s="16"/>
    </row>
    <row r="42" spans="1:21" ht="15.75" x14ac:dyDescent="0.25">
      <c r="A42" s="22"/>
      <c r="B42" s="22"/>
      <c r="C42" s="22"/>
      <c r="D42" s="37"/>
      <c r="E42" s="28"/>
      <c r="F42" s="29"/>
      <c r="G42" s="29"/>
      <c r="H42" s="16"/>
      <c r="I42" s="16"/>
      <c r="J42" s="16"/>
      <c r="K42" s="16"/>
      <c r="L42" s="16"/>
      <c r="M42" s="16"/>
    </row>
    <row r="43" spans="1:21" s="10" customFormat="1" ht="25.5" customHeight="1" x14ac:dyDescent="0.25">
      <c r="A43" s="26"/>
      <c r="B43" s="26"/>
      <c r="C43" s="24" t="s">
        <v>15</v>
      </c>
      <c r="D43" s="24" t="s">
        <v>21</v>
      </c>
      <c r="E43" s="22"/>
      <c r="F43" s="24" t="s">
        <v>16</v>
      </c>
      <c r="G43" s="25" t="s">
        <v>17</v>
      </c>
      <c r="H43" s="23"/>
      <c r="I43" s="11"/>
      <c r="J43" s="13"/>
      <c r="K43" s="100"/>
      <c r="L43" s="100"/>
      <c r="M43" s="14"/>
      <c r="U43" s="10">
        <v>-1</v>
      </c>
    </row>
    <row r="44" spans="1:21" s="10" customFormat="1" ht="20.25" customHeight="1" x14ac:dyDescent="0.25">
      <c r="A44" s="107" t="s">
        <v>89</v>
      </c>
      <c r="B44" s="108"/>
      <c r="C44" s="35" t="s">
        <v>7</v>
      </c>
      <c r="D44" s="38">
        <v>52</v>
      </c>
      <c r="E44" s="11"/>
      <c r="F44" s="30"/>
      <c r="G44" s="27">
        <f>F44*1.2</f>
        <v>0</v>
      </c>
      <c r="H44" s="11"/>
      <c r="I44" s="11"/>
      <c r="J44" s="13"/>
      <c r="K44" s="56"/>
      <c r="L44" s="56"/>
      <c r="M44" s="14"/>
    </row>
    <row r="45" spans="1:21" s="10" customFormat="1" ht="20.25" customHeight="1" thickBot="1" x14ac:dyDescent="0.3">
      <c r="A45" s="111"/>
      <c r="B45" s="112"/>
      <c r="C45" s="36" t="s">
        <v>11</v>
      </c>
      <c r="D45" s="39">
        <v>158</v>
      </c>
      <c r="E45" s="11"/>
      <c r="F45" s="31"/>
      <c r="G45" s="32">
        <f t="shared" ref="G45" si="3">F45*1.2</f>
        <v>0</v>
      </c>
      <c r="H45" s="11"/>
      <c r="I45" s="11"/>
      <c r="J45" s="13"/>
      <c r="K45" s="56"/>
      <c r="L45" s="56"/>
      <c r="M45" s="14"/>
    </row>
    <row r="46" spans="1:21" ht="16.5" thickTop="1" x14ac:dyDescent="0.25">
      <c r="A46" s="116" t="s">
        <v>20</v>
      </c>
      <c r="B46" s="117"/>
      <c r="C46" s="43"/>
      <c r="D46" s="40">
        <f>SUM(D43:D45)</f>
        <v>210</v>
      </c>
      <c r="E46" s="28"/>
      <c r="F46" s="33">
        <f>SUM(F43:F45)</f>
        <v>0</v>
      </c>
      <c r="G46" s="33">
        <f>SUM(G43:G45)</f>
        <v>0</v>
      </c>
      <c r="H46" s="16"/>
      <c r="I46" s="16"/>
      <c r="J46" s="16"/>
      <c r="K46" s="16"/>
      <c r="L46" s="16"/>
      <c r="M46" s="16"/>
    </row>
    <row r="47" spans="1:21" ht="15.75" x14ac:dyDescent="0.25">
      <c r="A47" s="22"/>
      <c r="B47" s="22"/>
      <c r="C47" s="22"/>
      <c r="D47" s="37"/>
      <c r="E47" s="28"/>
      <c r="F47" s="29"/>
      <c r="G47" s="29"/>
      <c r="H47" s="16"/>
      <c r="I47" s="16"/>
      <c r="J47" s="16"/>
      <c r="K47" s="16"/>
      <c r="L47" s="16"/>
      <c r="M47" s="16"/>
    </row>
    <row r="48" spans="1:21" s="10" customFormat="1" ht="25.5" customHeight="1" x14ac:dyDescent="0.25">
      <c r="A48" s="26"/>
      <c r="B48" s="26"/>
      <c r="C48" s="24" t="s">
        <v>15</v>
      </c>
      <c r="D48" s="24" t="s">
        <v>21</v>
      </c>
      <c r="E48" s="22"/>
      <c r="F48" s="24" t="s">
        <v>16</v>
      </c>
      <c r="G48" s="25" t="s">
        <v>17</v>
      </c>
      <c r="H48" s="23"/>
      <c r="I48" s="11"/>
      <c r="J48" s="13"/>
      <c r="K48" s="100"/>
      <c r="L48" s="100"/>
      <c r="M48" s="14"/>
      <c r="U48" s="10">
        <v>-1</v>
      </c>
    </row>
    <row r="49" spans="1:21" s="10" customFormat="1" ht="20.25" customHeight="1" x14ac:dyDescent="0.25">
      <c r="A49" s="107" t="s">
        <v>28</v>
      </c>
      <c r="B49" s="108"/>
      <c r="C49" s="35" t="s">
        <v>7</v>
      </c>
      <c r="D49" s="38">
        <v>56.04</v>
      </c>
      <c r="E49" s="11"/>
      <c r="F49" s="30"/>
      <c r="G49" s="27">
        <f>F49*1.2</f>
        <v>0</v>
      </c>
      <c r="H49" s="11"/>
      <c r="I49" s="11"/>
      <c r="J49" s="13"/>
      <c r="K49" s="20"/>
      <c r="L49" s="20"/>
      <c r="M49" s="14"/>
    </row>
    <row r="50" spans="1:21" s="10" customFormat="1" ht="20.25" customHeight="1" thickBot="1" x14ac:dyDescent="0.3">
      <c r="A50" s="109"/>
      <c r="B50" s="110"/>
      <c r="C50" s="57" t="s">
        <v>3</v>
      </c>
      <c r="D50" s="58">
        <v>392</v>
      </c>
      <c r="E50" s="11"/>
      <c r="F50" s="31"/>
      <c r="G50" s="32">
        <f>F50*1.2</f>
        <v>0</v>
      </c>
      <c r="H50" s="11"/>
      <c r="I50" s="11"/>
      <c r="J50" s="13"/>
      <c r="K50" s="55"/>
      <c r="L50" s="55"/>
      <c r="M50" s="14"/>
    </row>
    <row r="51" spans="1:21" ht="16.5" thickTop="1" x14ac:dyDescent="0.25">
      <c r="A51" s="116" t="s">
        <v>20</v>
      </c>
      <c r="B51" s="117"/>
      <c r="C51" s="43"/>
      <c r="D51" s="40">
        <f>SUM(D48:D50)</f>
        <v>448.04</v>
      </c>
      <c r="E51" s="28"/>
      <c r="F51" s="33">
        <f>SUM(F48:F50)</f>
        <v>0</v>
      </c>
      <c r="G51" s="33">
        <f>SUM(G48:G50)</f>
        <v>0</v>
      </c>
      <c r="H51" s="16"/>
      <c r="I51" s="16"/>
      <c r="J51" s="16"/>
      <c r="K51" s="16"/>
      <c r="L51" s="16"/>
      <c r="M51" s="16"/>
    </row>
    <row r="52" spans="1:21" x14ac:dyDescent="0.25">
      <c r="A52" s="15"/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21" s="10" customFormat="1" ht="25.5" customHeight="1" x14ac:dyDescent="0.25">
      <c r="A53" s="26"/>
      <c r="B53" s="26"/>
      <c r="C53" s="24" t="s">
        <v>15</v>
      </c>
      <c r="D53" s="24" t="s">
        <v>21</v>
      </c>
      <c r="E53" s="22"/>
      <c r="F53" s="24" t="s">
        <v>16</v>
      </c>
      <c r="G53" s="25" t="s">
        <v>17</v>
      </c>
      <c r="H53" s="23"/>
      <c r="I53" s="11"/>
      <c r="J53" s="13"/>
      <c r="K53" s="100"/>
      <c r="L53" s="100"/>
      <c r="M53" s="14"/>
      <c r="U53" s="10">
        <v>-1</v>
      </c>
    </row>
    <row r="54" spans="1:21" s="10" customFormat="1" ht="20.25" customHeight="1" x14ac:dyDescent="0.25">
      <c r="A54" s="107" t="s">
        <v>29</v>
      </c>
      <c r="B54" s="108"/>
      <c r="C54" s="35" t="s">
        <v>7</v>
      </c>
      <c r="D54" s="38">
        <v>95.46</v>
      </c>
      <c r="E54" s="11"/>
      <c r="F54" s="30"/>
      <c r="G54" s="27">
        <f>F54*1.2</f>
        <v>0</v>
      </c>
      <c r="H54" s="11"/>
      <c r="I54" s="11"/>
      <c r="J54" s="13"/>
      <c r="K54" s="20"/>
      <c r="L54" s="20"/>
      <c r="M54" s="14"/>
    </row>
    <row r="55" spans="1:21" s="10" customFormat="1" ht="20.25" customHeight="1" x14ac:dyDescent="0.25">
      <c r="A55" s="109"/>
      <c r="B55" s="110"/>
      <c r="C55" s="57" t="s">
        <v>80</v>
      </c>
      <c r="D55" s="58">
        <v>211</v>
      </c>
      <c r="E55" s="11"/>
      <c r="F55" s="59"/>
      <c r="G55" s="27">
        <f>F55*1.2</f>
        <v>0</v>
      </c>
      <c r="H55" s="11"/>
      <c r="I55" s="11"/>
      <c r="J55" s="13"/>
      <c r="K55" s="56"/>
      <c r="L55" s="56"/>
      <c r="M55" s="14"/>
    </row>
    <row r="56" spans="1:21" s="10" customFormat="1" ht="20.25" customHeight="1" thickBot="1" x14ac:dyDescent="0.3">
      <c r="A56" s="111"/>
      <c r="B56" s="112"/>
      <c r="C56" s="36" t="s">
        <v>11</v>
      </c>
      <c r="D56" s="39">
        <v>253.03</v>
      </c>
      <c r="E56" s="11"/>
      <c r="F56" s="31"/>
      <c r="G56" s="32">
        <f t="shared" ref="G56" si="4">F56*1.2</f>
        <v>0</v>
      </c>
      <c r="H56" s="11"/>
      <c r="I56" s="11"/>
      <c r="J56" s="13"/>
      <c r="K56" s="20"/>
      <c r="L56" s="20"/>
      <c r="M56" s="14"/>
    </row>
    <row r="57" spans="1:21" ht="16.5" thickTop="1" x14ac:dyDescent="0.25">
      <c r="A57" s="116" t="s">
        <v>20</v>
      </c>
      <c r="B57" s="117"/>
      <c r="C57" s="43"/>
      <c r="D57" s="40">
        <f>SUM(D53:D56)</f>
        <v>559.49</v>
      </c>
      <c r="E57" s="28"/>
      <c r="F57" s="33">
        <f>SUM(F53:F56)</f>
        <v>0</v>
      </c>
      <c r="G57" s="33">
        <f>SUM(G53:G56)</f>
        <v>0</v>
      </c>
      <c r="H57" s="16"/>
      <c r="I57" s="16"/>
      <c r="J57" s="16"/>
      <c r="K57" s="16"/>
      <c r="L57" s="16"/>
      <c r="M57" s="16"/>
    </row>
    <row r="58" spans="1:21" s="10" customFormat="1" x14ac:dyDescent="0.25">
      <c r="C58" s="11"/>
      <c r="D58" s="11"/>
      <c r="E58" s="11"/>
      <c r="F58" s="12"/>
      <c r="G58" s="11"/>
      <c r="H58" s="11"/>
      <c r="I58" s="11"/>
      <c r="J58" s="13"/>
      <c r="K58" s="100"/>
      <c r="L58" s="100"/>
      <c r="M58" s="15"/>
      <c r="N58" s="15"/>
    </row>
    <row r="59" spans="1:21" s="10" customFormat="1" ht="25.5" customHeight="1" x14ac:dyDescent="0.25">
      <c r="A59" s="26"/>
      <c r="B59" s="26"/>
      <c r="C59" s="24" t="s">
        <v>15</v>
      </c>
      <c r="D59" s="24" t="s">
        <v>21</v>
      </c>
      <c r="E59" s="22"/>
      <c r="F59" s="24" t="s">
        <v>16</v>
      </c>
      <c r="G59" s="25" t="s">
        <v>17</v>
      </c>
      <c r="H59" s="23"/>
      <c r="I59" s="11"/>
      <c r="J59" s="13"/>
      <c r="K59" s="100"/>
      <c r="L59" s="100"/>
      <c r="M59" s="14"/>
      <c r="U59" s="10">
        <v>-1</v>
      </c>
    </row>
    <row r="60" spans="1:21" s="10" customFormat="1" ht="20.25" customHeight="1" x14ac:dyDescent="0.25">
      <c r="A60" s="107" t="s">
        <v>30</v>
      </c>
      <c r="B60" s="108"/>
      <c r="C60" s="35" t="s">
        <v>7</v>
      </c>
      <c r="D60" s="35">
        <v>43</v>
      </c>
      <c r="E60" s="11"/>
      <c r="F60" s="30"/>
      <c r="G60" s="27">
        <f>F60*1.2</f>
        <v>0</v>
      </c>
      <c r="H60" s="11"/>
      <c r="I60" s="11"/>
      <c r="J60" s="13"/>
      <c r="K60" s="20"/>
      <c r="L60" s="20"/>
      <c r="M60" s="14"/>
    </row>
    <row r="61" spans="1:21" s="10" customFormat="1" ht="20.25" customHeight="1" x14ac:dyDescent="0.25">
      <c r="A61" s="109"/>
      <c r="B61" s="110"/>
      <c r="C61" s="57" t="s">
        <v>80</v>
      </c>
      <c r="D61" s="57">
        <v>100</v>
      </c>
      <c r="E61" s="11"/>
      <c r="F61" s="59"/>
      <c r="G61" s="27">
        <f>F61*1.2</f>
        <v>0</v>
      </c>
      <c r="H61" s="11"/>
      <c r="I61" s="11"/>
      <c r="J61" s="13"/>
      <c r="K61" s="56"/>
      <c r="L61" s="56"/>
      <c r="M61" s="14"/>
    </row>
    <row r="62" spans="1:21" s="10" customFormat="1" ht="20.25" customHeight="1" thickBot="1" x14ac:dyDescent="0.3">
      <c r="A62" s="111"/>
      <c r="B62" s="112"/>
      <c r="C62" s="36" t="s">
        <v>11</v>
      </c>
      <c r="D62" s="36">
        <v>248</v>
      </c>
      <c r="E62" s="11"/>
      <c r="F62" s="31"/>
      <c r="G62" s="32">
        <f t="shared" ref="G62" si="5">F62*1.2</f>
        <v>0</v>
      </c>
      <c r="H62" s="11"/>
      <c r="I62" s="11"/>
      <c r="J62" s="13"/>
      <c r="K62" s="20"/>
      <c r="L62" s="20"/>
      <c r="M62" s="14"/>
    </row>
    <row r="63" spans="1:21" ht="16.5" thickTop="1" x14ac:dyDescent="0.25">
      <c r="A63" s="116" t="s">
        <v>20</v>
      </c>
      <c r="B63" s="117"/>
      <c r="C63" s="43"/>
      <c r="D63" s="34">
        <f>SUM(D59:D62)</f>
        <v>391</v>
      </c>
      <c r="E63" s="28"/>
      <c r="F63" s="33">
        <f>SUM(F59:F62)</f>
        <v>0</v>
      </c>
      <c r="G63" s="33">
        <f>SUM(G59:G62)</f>
        <v>0</v>
      </c>
      <c r="H63" s="16"/>
      <c r="I63" s="16"/>
      <c r="J63" s="16"/>
      <c r="K63" s="16"/>
      <c r="L63" s="16"/>
      <c r="M63" s="16"/>
    </row>
    <row r="64" spans="1:21" x14ac:dyDescent="0.25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5"/>
      <c r="N64" s="15"/>
    </row>
    <row r="65" spans="1:21" s="10" customFormat="1" ht="25.5" customHeight="1" x14ac:dyDescent="0.25">
      <c r="A65" s="26"/>
      <c r="B65" s="26"/>
      <c r="C65" s="24" t="s">
        <v>15</v>
      </c>
      <c r="D65" s="24" t="s">
        <v>21</v>
      </c>
      <c r="E65" s="22"/>
      <c r="F65" s="24" t="s">
        <v>16</v>
      </c>
      <c r="G65" s="25" t="s">
        <v>17</v>
      </c>
      <c r="H65" s="23"/>
      <c r="I65" s="11"/>
      <c r="J65" s="13"/>
      <c r="K65" s="100"/>
      <c r="L65" s="100"/>
      <c r="M65" s="14"/>
      <c r="U65" s="10">
        <v>-1</v>
      </c>
    </row>
    <row r="66" spans="1:21" s="10" customFormat="1" ht="20.25" customHeight="1" x14ac:dyDescent="0.25">
      <c r="A66" s="107" t="s">
        <v>31</v>
      </c>
      <c r="B66" s="108"/>
      <c r="C66" s="35" t="s">
        <v>7</v>
      </c>
      <c r="D66" s="35">
        <v>5</v>
      </c>
      <c r="E66" s="11"/>
      <c r="F66" s="30"/>
      <c r="G66" s="27">
        <f>F66*1.2</f>
        <v>0</v>
      </c>
      <c r="H66" s="11"/>
      <c r="I66" s="11"/>
      <c r="J66" s="13"/>
      <c r="K66" s="20"/>
      <c r="L66" s="20"/>
      <c r="M66" s="14"/>
    </row>
    <row r="67" spans="1:21" s="10" customFormat="1" ht="20.25" customHeight="1" thickBot="1" x14ac:dyDescent="0.3">
      <c r="A67" s="111"/>
      <c r="B67" s="112"/>
      <c r="C67" s="36" t="s">
        <v>11</v>
      </c>
      <c r="D67" s="36">
        <v>12</v>
      </c>
      <c r="E67" s="11"/>
      <c r="F67" s="31"/>
      <c r="G67" s="32">
        <f t="shared" ref="G67" si="6">F67*1.2</f>
        <v>0</v>
      </c>
      <c r="H67" s="11"/>
      <c r="I67" s="11"/>
      <c r="J67" s="13"/>
      <c r="K67" s="20"/>
      <c r="L67" s="20"/>
      <c r="M67" s="14"/>
    </row>
    <row r="68" spans="1:21" ht="16.5" thickTop="1" x14ac:dyDescent="0.25">
      <c r="A68" s="116" t="s">
        <v>20</v>
      </c>
      <c r="B68" s="117"/>
      <c r="C68" s="43"/>
      <c r="D68" s="34">
        <f>SUM(D65:D67)</f>
        <v>17</v>
      </c>
      <c r="E68" s="28"/>
      <c r="F68" s="33">
        <f>SUM(F65:F67)</f>
        <v>0</v>
      </c>
      <c r="G68" s="33">
        <f>SUM(G65:G67)</f>
        <v>0</v>
      </c>
      <c r="H68" s="16"/>
      <c r="I68" s="16"/>
      <c r="J68" s="16"/>
      <c r="K68" s="16"/>
      <c r="L68" s="16"/>
      <c r="M68" s="16"/>
    </row>
    <row r="70" spans="1:21" s="10" customFormat="1" ht="25.5" customHeight="1" x14ac:dyDescent="0.25">
      <c r="A70" s="26"/>
      <c r="B70" s="26"/>
      <c r="C70" s="24" t="s">
        <v>15</v>
      </c>
      <c r="D70" s="24" t="s">
        <v>21</v>
      </c>
      <c r="E70" s="22"/>
      <c r="F70" s="24" t="s">
        <v>16</v>
      </c>
      <c r="G70" s="25" t="s">
        <v>17</v>
      </c>
      <c r="H70" s="23"/>
      <c r="I70" s="11"/>
      <c r="J70" s="13"/>
      <c r="K70" s="100"/>
      <c r="L70" s="100"/>
      <c r="M70" s="14"/>
      <c r="U70" s="10">
        <v>-1</v>
      </c>
    </row>
    <row r="71" spans="1:21" s="10" customFormat="1" ht="20.25" customHeight="1" x14ac:dyDescent="0.25">
      <c r="A71" s="107" t="s">
        <v>32</v>
      </c>
      <c r="B71" s="108"/>
      <c r="C71" s="35" t="s">
        <v>7</v>
      </c>
      <c r="D71" s="38">
        <v>14</v>
      </c>
      <c r="E71" s="11"/>
      <c r="F71" s="30"/>
      <c r="G71" s="27">
        <f>F71*1.2</f>
        <v>0</v>
      </c>
      <c r="H71" s="11"/>
      <c r="I71" s="11"/>
      <c r="J71" s="13"/>
      <c r="K71" s="20"/>
      <c r="L71" s="20"/>
      <c r="M71" s="14"/>
    </row>
    <row r="72" spans="1:21" s="10" customFormat="1" ht="20.25" customHeight="1" x14ac:dyDescent="0.25">
      <c r="A72" s="109"/>
      <c r="B72" s="110"/>
      <c r="C72" s="57" t="s">
        <v>80</v>
      </c>
      <c r="D72" s="58">
        <v>19</v>
      </c>
      <c r="E72" s="11"/>
      <c r="F72" s="59"/>
      <c r="G72" s="27">
        <f>F72*1.2</f>
        <v>0</v>
      </c>
      <c r="H72" s="11"/>
      <c r="I72" s="11"/>
      <c r="J72" s="13"/>
      <c r="K72" s="56"/>
      <c r="L72" s="56"/>
      <c r="M72" s="14"/>
    </row>
    <row r="73" spans="1:21" s="10" customFormat="1" ht="20.25" customHeight="1" thickBot="1" x14ac:dyDescent="0.3">
      <c r="A73" s="111"/>
      <c r="B73" s="112"/>
      <c r="C73" s="36" t="s">
        <v>11</v>
      </c>
      <c r="D73" s="39">
        <v>69</v>
      </c>
      <c r="E73" s="11"/>
      <c r="F73" s="31"/>
      <c r="G73" s="32">
        <f t="shared" ref="G73" si="7">F73*1.2</f>
        <v>0</v>
      </c>
      <c r="H73" s="11"/>
      <c r="I73" s="11"/>
      <c r="J73" s="13"/>
      <c r="K73" s="20"/>
      <c r="L73" s="20"/>
      <c r="M73" s="14"/>
    </row>
    <row r="74" spans="1:21" ht="16.5" thickTop="1" x14ac:dyDescent="0.25">
      <c r="A74" s="116" t="s">
        <v>20</v>
      </c>
      <c r="B74" s="117"/>
      <c r="C74" s="43"/>
      <c r="D74" s="40">
        <f>SUM(D70:D73)</f>
        <v>102</v>
      </c>
      <c r="E74" s="28"/>
      <c r="F74" s="33">
        <f>SUM(F70:F73)</f>
        <v>0</v>
      </c>
      <c r="G74" s="33">
        <f>SUM(G70:G73)</f>
        <v>0</v>
      </c>
      <c r="H74" s="16"/>
      <c r="I74" s="16"/>
      <c r="J74" s="16"/>
      <c r="K74" s="16"/>
      <c r="L74" s="16"/>
      <c r="M74" s="16"/>
    </row>
    <row r="77" spans="1:21" ht="31.5" x14ac:dyDescent="0.25">
      <c r="A77" s="26"/>
      <c r="B77" s="26"/>
      <c r="C77" s="24" t="s">
        <v>15</v>
      </c>
      <c r="D77" s="24" t="s">
        <v>21</v>
      </c>
      <c r="E77" s="22"/>
      <c r="F77" s="24" t="s">
        <v>16</v>
      </c>
      <c r="G77" s="25" t="s">
        <v>17</v>
      </c>
    </row>
    <row r="78" spans="1:21" x14ac:dyDescent="0.25">
      <c r="A78" s="107" t="s">
        <v>33</v>
      </c>
      <c r="B78" s="108"/>
      <c r="C78" s="35" t="s">
        <v>7</v>
      </c>
      <c r="D78" s="38">
        <v>33.32</v>
      </c>
      <c r="E78" s="11"/>
      <c r="F78" s="30"/>
      <c r="G78" s="27">
        <f>F78*1.2</f>
        <v>0</v>
      </c>
    </row>
    <row r="79" spans="1:21" ht="13.5" thickBot="1" x14ac:dyDescent="0.3">
      <c r="A79" s="111"/>
      <c r="B79" s="112"/>
      <c r="C79" s="36" t="s">
        <v>11</v>
      </c>
      <c r="D79" s="39">
        <v>432.02</v>
      </c>
      <c r="E79" s="11"/>
      <c r="F79" s="31"/>
      <c r="G79" s="32">
        <f t="shared" ref="G79" si="8">F79*1.2</f>
        <v>0</v>
      </c>
    </row>
    <row r="80" spans="1:21" ht="16.5" thickTop="1" x14ac:dyDescent="0.25">
      <c r="A80" s="116" t="s">
        <v>20</v>
      </c>
      <c r="B80" s="117"/>
      <c r="C80" s="43"/>
      <c r="D80" s="40">
        <f>SUM(D77:D79)</f>
        <v>465.34</v>
      </c>
      <c r="E80" s="28"/>
      <c r="F80" s="33">
        <f>SUM(F77:F79)</f>
        <v>0</v>
      </c>
      <c r="G80" s="33">
        <f>SUM(G77:G79)</f>
        <v>0</v>
      </c>
    </row>
    <row r="83" spans="1:7" ht="29.25" customHeight="1" x14ac:dyDescent="0.25">
      <c r="A83" s="26"/>
      <c r="B83" s="26"/>
      <c r="C83" s="24" t="s">
        <v>15</v>
      </c>
      <c r="D83" s="24" t="s">
        <v>21</v>
      </c>
      <c r="E83" s="22"/>
      <c r="F83" s="24" t="s">
        <v>16</v>
      </c>
      <c r="G83" s="25" t="s">
        <v>17</v>
      </c>
    </row>
    <row r="84" spans="1:7" ht="36.75" customHeight="1" thickBot="1" x14ac:dyDescent="0.3">
      <c r="A84" s="107" t="s">
        <v>34</v>
      </c>
      <c r="B84" s="108"/>
      <c r="C84" s="35" t="s">
        <v>7</v>
      </c>
      <c r="D84" s="38">
        <v>51.82</v>
      </c>
      <c r="E84" s="11"/>
      <c r="F84" s="31"/>
      <c r="G84" s="32">
        <f>F84*1.2</f>
        <v>0</v>
      </c>
    </row>
    <row r="85" spans="1:7" ht="16.5" thickTop="1" x14ac:dyDescent="0.25">
      <c r="A85" s="116" t="s">
        <v>20</v>
      </c>
      <c r="B85" s="117"/>
      <c r="C85" s="43"/>
      <c r="D85" s="40">
        <f>SUM(D83:D84)</f>
        <v>51.82</v>
      </c>
      <c r="E85" s="28"/>
      <c r="F85" s="33">
        <f>SUM(F83:F84)</f>
        <v>0</v>
      </c>
      <c r="G85" s="33">
        <f>SUM(G83:G84)</f>
        <v>0</v>
      </c>
    </row>
    <row r="88" spans="1:7" ht="31.5" x14ac:dyDescent="0.25">
      <c r="A88" s="26"/>
      <c r="B88" s="26"/>
      <c r="C88" s="24" t="s">
        <v>15</v>
      </c>
      <c r="D88" s="24" t="s">
        <v>21</v>
      </c>
      <c r="E88" s="22"/>
      <c r="F88" s="24" t="s">
        <v>16</v>
      </c>
      <c r="G88" s="25" t="s">
        <v>17</v>
      </c>
    </row>
    <row r="89" spans="1:7" x14ac:dyDescent="0.25">
      <c r="A89" s="107" t="s">
        <v>35</v>
      </c>
      <c r="B89" s="108"/>
      <c r="C89" s="35" t="s">
        <v>7</v>
      </c>
      <c r="D89" s="38">
        <v>149</v>
      </c>
      <c r="E89" s="11"/>
      <c r="F89" s="30"/>
      <c r="G89" s="27">
        <f>F89*1.2</f>
        <v>0</v>
      </c>
    </row>
    <row r="90" spans="1:7" ht="13.5" thickBot="1" x14ac:dyDescent="0.3">
      <c r="A90" s="111"/>
      <c r="B90" s="112"/>
      <c r="C90" s="36" t="s">
        <v>11</v>
      </c>
      <c r="D90" s="39">
        <v>14.88</v>
      </c>
      <c r="E90" s="11"/>
      <c r="F90" s="31"/>
      <c r="G90" s="32">
        <f t="shared" ref="G90" si="9">F90*1.2</f>
        <v>0</v>
      </c>
    </row>
    <row r="91" spans="1:7" ht="16.5" thickTop="1" x14ac:dyDescent="0.25">
      <c r="A91" s="116" t="s">
        <v>20</v>
      </c>
      <c r="B91" s="117"/>
      <c r="C91" s="43"/>
      <c r="D91" s="40">
        <f>SUM(D88:D90)</f>
        <v>163.88</v>
      </c>
      <c r="E91" s="28"/>
      <c r="F91" s="33">
        <f>SUM(F88:F90)</f>
        <v>0</v>
      </c>
      <c r="G91" s="33">
        <f>SUM(G88:G90)</f>
        <v>0</v>
      </c>
    </row>
    <row r="94" spans="1:7" ht="31.5" x14ac:dyDescent="0.25">
      <c r="A94" s="26"/>
      <c r="B94" s="26"/>
      <c r="C94" s="24" t="s">
        <v>15</v>
      </c>
      <c r="D94" s="24" t="s">
        <v>21</v>
      </c>
      <c r="E94" s="22"/>
      <c r="F94" s="24" t="s">
        <v>16</v>
      </c>
      <c r="G94" s="25" t="s">
        <v>17</v>
      </c>
    </row>
    <row r="95" spans="1:7" ht="18.75" customHeight="1" x14ac:dyDescent="0.25">
      <c r="A95" s="107" t="s">
        <v>36</v>
      </c>
      <c r="B95" s="108"/>
      <c r="C95" s="35" t="s">
        <v>7</v>
      </c>
      <c r="D95" s="38">
        <v>22.86</v>
      </c>
      <c r="E95" s="11"/>
      <c r="F95" s="30"/>
      <c r="G95" s="27">
        <f>F95*1.2</f>
        <v>0</v>
      </c>
    </row>
    <row r="96" spans="1:7" ht="21.75" customHeight="1" thickBot="1" x14ac:dyDescent="0.3">
      <c r="A96" s="111"/>
      <c r="B96" s="112"/>
      <c r="C96" s="36" t="s">
        <v>11</v>
      </c>
      <c r="D96" s="39">
        <v>9.93</v>
      </c>
      <c r="E96" s="11"/>
      <c r="F96" s="31"/>
      <c r="G96" s="32">
        <f t="shared" ref="G96" si="10">F96*1.2</f>
        <v>0</v>
      </c>
    </row>
    <row r="97" spans="1:7" ht="16.5" thickTop="1" x14ac:dyDescent="0.25">
      <c r="A97" s="116" t="s">
        <v>20</v>
      </c>
      <c r="B97" s="117"/>
      <c r="C97" s="43"/>
      <c r="D97" s="40">
        <f>SUM(D94:D96)</f>
        <v>32.79</v>
      </c>
      <c r="E97" s="28"/>
      <c r="F97" s="33">
        <f>SUM(F94:F96)</f>
        <v>0</v>
      </c>
      <c r="G97" s="33">
        <f>SUM(G94:G96)</f>
        <v>0</v>
      </c>
    </row>
    <row r="100" spans="1:7" ht="31.5" x14ac:dyDescent="0.25">
      <c r="A100" s="26"/>
      <c r="B100" s="26"/>
      <c r="C100" s="24" t="s">
        <v>15</v>
      </c>
      <c r="D100" s="24" t="s">
        <v>21</v>
      </c>
      <c r="E100" s="22"/>
      <c r="F100" s="24" t="s">
        <v>16</v>
      </c>
      <c r="G100" s="25" t="s">
        <v>17</v>
      </c>
    </row>
    <row r="101" spans="1:7" ht="28.5" customHeight="1" thickBot="1" x14ac:dyDescent="0.3">
      <c r="A101" s="107" t="s">
        <v>37</v>
      </c>
      <c r="B101" s="108"/>
      <c r="C101" s="35" t="s">
        <v>7</v>
      </c>
      <c r="D101" s="38">
        <v>25</v>
      </c>
      <c r="E101" s="11"/>
      <c r="F101" s="31"/>
      <c r="G101" s="32">
        <f>F101*1.2</f>
        <v>0</v>
      </c>
    </row>
    <row r="102" spans="1:7" ht="16.5" thickTop="1" x14ac:dyDescent="0.25">
      <c r="A102" s="116" t="s">
        <v>20</v>
      </c>
      <c r="B102" s="117"/>
      <c r="C102" s="43"/>
      <c r="D102" s="40">
        <f>SUM(D100:D101)</f>
        <v>25</v>
      </c>
      <c r="E102" s="28"/>
      <c r="F102" s="33">
        <f>SUM(F100:F101)</f>
        <v>0</v>
      </c>
      <c r="G102" s="33">
        <f>SUM(G100:G101)</f>
        <v>0</v>
      </c>
    </row>
    <row r="105" spans="1:7" ht="31.5" x14ac:dyDescent="0.25">
      <c r="A105" s="26"/>
      <c r="B105" s="26"/>
      <c r="C105" s="24" t="s">
        <v>15</v>
      </c>
      <c r="D105" s="24" t="s">
        <v>21</v>
      </c>
      <c r="E105" s="22"/>
      <c r="F105" s="24" t="s">
        <v>16</v>
      </c>
      <c r="G105" s="25" t="s">
        <v>17</v>
      </c>
    </row>
    <row r="106" spans="1:7" ht="30.75" customHeight="1" thickBot="1" x14ac:dyDescent="0.3">
      <c r="A106" s="107" t="s">
        <v>38</v>
      </c>
      <c r="B106" s="108"/>
      <c r="C106" s="35" t="s">
        <v>7</v>
      </c>
      <c r="D106" s="38">
        <v>34.17</v>
      </c>
      <c r="E106" s="11"/>
      <c r="F106" s="31"/>
      <c r="G106" s="32">
        <f>F106*1.2</f>
        <v>0</v>
      </c>
    </row>
    <row r="107" spans="1:7" ht="16.5" thickTop="1" x14ac:dyDescent="0.25">
      <c r="A107" s="116" t="s">
        <v>20</v>
      </c>
      <c r="B107" s="117"/>
      <c r="C107" s="43"/>
      <c r="D107" s="40">
        <f>SUM(D105:D106)</f>
        <v>34.17</v>
      </c>
      <c r="E107" s="28"/>
      <c r="F107" s="33">
        <f>SUM(F105:F106)</f>
        <v>0</v>
      </c>
      <c r="G107" s="33">
        <f>SUM(G105:G106)</f>
        <v>0</v>
      </c>
    </row>
    <row r="110" spans="1:7" ht="31.5" x14ac:dyDescent="0.25">
      <c r="A110" s="26"/>
      <c r="B110" s="26"/>
      <c r="C110" s="24" t="s">
        <v>15</v>
      </c>
      <c r="D110" s="24" t="s">
        <v>21</v>
      </c>
      <c r="E110" s="22"/>
      <c r="F110" s="24" t="s">
        <v>16</v>
      </c>
      <c r="G110" s="25" t="s">
        <v>17</v>
      </c>
    </row>
    <row r="111" spans="1:7" ht="22.5" customHeight="1" x14ac:dyDescent="0.25">
      <c r="A111" s="107" t="s">
        <v>39</v>
      </c>
      <c r="B111" s="108"/>
      <c r="C111" s="35" t="s">
        <v>7</v>
      </c>
      <c r="D111" s="38">
        <v>18.95</v>
      </c>
      <c r="E111" s="11"/>
      <c r="F111" s="30"/>
      <c r="G111" s="27">
        <f>F111*1.2</f>
        <v>0</v>
      </c>
    </row>
    <row r="112" spans="1:7" ht="22.5" customHeight="1" x14ac:dyDescent="0.25">
      <c r="A112" s="109"/>
      <c r="B112" s="110"/>
      <c r="C112" s="57" t="s">
        <v>1</v>
      </c>
      <c r="D112" s="58">
        <v>308</v>
      </c>
      <c r="E112" s="11"/>
      <c r="F112" s="59"/>
      <c r="G112" s="27">
        <f>F112*1.2</f>
        <v>0</v>
      </c>
    </row>
    <row r="113" spans="1:7" ht="23.25" customHeight="1" thickBot="1" x14ac:dyDescent="0.3">
      <c r="A113" s="111"/>
      <c r="B113" s="112"/>
      <c r="C113" s="36" t="s">
        <v>11</v>
      </c>
      <c r="D113" s="39">
        <v>106.92</v>
      </c>
      <c r="E113" s="11"/>
      <c r="F113" s="31"/>
      <c r="G113" s="32">
        <f t="shared" ref="G113" si="11">F113*1.2</f>
        <v>0</v>
      </c>
    </row>
    <row r="114" spans="1:7" ht="16.5" thickTop="1" x14ac:dyDescent="0.25">
      <c r="A114" s="116" t="s">
        <v>20</v>
      </c>
      <c r="B114" s="117"/>
      <c r="C114" s="43"/>
      <c r="D114" s="40">
        <f>SUM(D110:D113)</f>
        <v>433.87</v>
      </c>
      <c r="E114" s="28"/>
      <c r="F114" s="33">
        <f>SUM(F110:F113)</f>
        <v>0</v>
      </c>
      <c r="G114" s="33">
        <f>SUM(G110:G113)</f>
        <v>0</v>
      </c>
    </row>
    <row r="117" spans="1:7" ht="31.5" x14ac:dyDescent="0.25">
      <c r="A117" s="26"/>
      <c r="B117" s="26"/>
      <c r="C117" s="24" t="s">
        <v>15</v>
      </c>
      <c r="D117" s="24" t="s">
        <v>21</v>
      </c>
      <c r="E117" s="22"/>
      <c r="F117" s="24" t="s">
        <v>16</v>
      </c>
      <c r="G117" s="25" t="s">
        <v>17</v>
      </c>
    </row>
    <row r="118" spans="1:7" ht="16.5" customHeight="1" x14ac:dyDescent="0.25">
      <c r="A118" s="107" t="s">
        <v>40</v>
      </c>
      <c r="B118" s="108"/>
      <c r="C118" s="35" t="s">
        <v>7</v>
      </c>
      <c r="D118" s="38">
        <v>43.26</v>
      </c>
      <c r="E118" s="11"/>
      <c r="F118" s="30"/>
      <c r="G118" s="27">
        <f>F118*1.2</f>
        <v>0</v>
      </c>
    </row>
    <row r="119" spans="1:7" ht="16.5" customHeight="1" x14ac:dyDescent="0.25">
      <c r="A119" s="109"/>
      <c r="B119" s="110"/>
      <c r="C119" s="57" t="s">
        <v>1</v>
      </c>
      <c r="D119" s="58">
        <v>280</v>
      </c>
      <c r="E119" s="11"/>
      <c r="F119" s="59"/>
      <c r="G119" s="27">
        <f>F119*1.2</f>
        <v>0</v>
      </c>
    </row>
    <row r="120" spans="1:7" ht="24.75" customHeight="1" thickBot="1" x14ac:dyDescent="0.3">
      <c r="A120" s="111"/>
      <c r="B120" s="112"/>
      <c r="C120" s="36" t="s">
        <v>11</v>
      </c>
      <c r="D120" s="39">
        <v>48</v>
      </c>
      <c r="E120" s="11"/>
      <c r="F120" s="31"/>
      <c r="G120" s="32">
        <f t="shared" ref="G120" si="12">F120*1.2</f>
        <v>0</v>
      </c>
    </row>
    <row r="121" spans="1:7" ht="16.5" thickTop="1" x14ac:dyDescent="0.25">
      <c r="A121" s="116" t="s">
        <v>20</v>
      </c>
      <c r="B121" s="117"/>
      <c r="C121" s="43"/>
      <c r="D121" s="40">
        <f>SUM(D117:D120)</f>
        <v>371.26</v>
      </c>
      <c r="E121" s="28"/>
      <c r="F121" s="33">
        <f>SUM(F117:F120)</f>
        <v>0</v>
      </c>
      <c r="G121" s="33">
        <f>SUM(G117:G120)</f>
        <v>0</v>
      </c>
    </row>
    <row r="124" spans="1:7" ht="31.5" x14ac:dyDescent="0.25">
      <c r="A124" s="26"/>
      <c r="B124" s="26"/>
      <c r="C124" s="24" t="s">
        <v>15</v>
      </c>
      <c r="D124" s="24" t="s">
        <v>21</v>
      </c>
      <c r="E124" s="22"/>
      <c r="F124" s="24" t="s">
        <v>16</v>
      </c>
      <c r="G124" s="25" t="s">
        <v>17</v>
      </c>
    </row>
    <row r="125" spans="1:7" ht="15.75" customHeight="1" x14ac:dyDescent="0.25">
      <c r="A125" s="107" t="s">
        <v>41</v>
      </c>
      <c r="B125" s="108"/>
      <c r="C125" s="35" t="s">
        <v>7</v>
      </c>
      <c r="D125" s="38">
        <v>37.4</v>
      </c>
      <c r="E125" s="11"/>
      <c r="F125" s="30"/>
      <c r="G125" s="27">
        <f>F125*1.2</f>
        <v>0</v>
      </c>
    </row>
    <row r="126" spans="1:7" ht="20.25" customHeight="1" thickBot="1" x14ac:dyDescent="0.3">
      <c r="A126" s="111"/>
      <c r="B126" s="112"/>
      <c r="C126" s="36" t="s">
        <v>11</v>
      </c>
      <c r="D126" s="39">
        <v>30</v>
      </c>
      <c r="E126" s="11"/>
      <c r="F126" s="31"/>
      <c r="G126" s="32">
        <f t="shared" ref="G126" si="13">F126*1.2</f>
        <v>0</v>
      </c>
    </row>
    <row r="127" spans="1:7" ht="16.5" thickTop="1" x14ac:dyDescent="0.25">
      <c r="A127" s="116" t="s">
        <v>20</v>
      </c>
      <c r="B127" s="117"/>
      <c r="C127" s="43"/>
      <c r="D127" s="40">
        <f>SUM(D124:D126)</f>
        <v>67.400000000000006</v>
      </c>
      <c r="E127" s="28"/>
      <c r="F127" s="33">
        <f>SUM(F124:F126)</f>
        <v>0</v>
      </c>
      <c r="G127" s="33">
        <f>SUM(G124:G126)</f>
        <v>0</v>
      </c>
    </row>
    <row r="130" spans="1:7" ht="31.5" x14ac:dyDescent="0.25">
      <c r="A130" s="26"/>
      <c r="B130" s="26"/>
      <c r="C130" s="24" t="s">
        <v>15</v>
      </c>
      <c r="D130" s="24" t="s">
        <v>21</v>
      </c>
      <c r="E130" s="22"/>
      <c r="F130" s="24" t="s">
        <v>16</v>
      </c>
      <c r="G130" s="25" t="s">
        <v>17</v>
      </c>
    </row>
    <row r="131" spans="1:7" x14ac:dyDescent="0.25">
      <c r="A131" s="107" t="s">
        <v>42</v>
      </c>
      <c r="B131" s="108"/>
      <c r="C131" s="35" t="s">
        <v>7</v>
      </c>
      <c r="D131" s="38">
        <v>20.76</v>
      </c>
      <c r="E131" s="11"/>
      <c r="F131" s="30"/>
      <c r="G131" s="27">
        <f>F131*1.2</f>
        <v>0</v>
      </c>
    </row>
    <row r="132" spans="1:7" ht="13.5" thickBot="1" x14ac:dyDescent="0.3">
      <c r="A132" s="111"/>
      <c r="B132" s="112"/>
      <c r="C132" s="36" t="s">
        <v>11</v>
      </c>
      <c r="D132" s="39">
        <v>46.22</v>
      </c>
      <c r="E132" s="11"/>
      <c r="F132" s="31"/>
      <c r="G132" s="32">
        <f t="shared" ref="G132" si="14">F132*1.2</f>
        <v>0</v>
      </c>
    </row>
    <row r="133" spans="1:7" ht="16.5" thickTop="1" x14ac:dyDescent="0.25">
      <c r="A133" s="116" t="s">
        <v>20</v>
      </c>
      <c r="B133" s="117"/>
      <c r="C133" s="43"/>
      <c r="D133" s="40">
        <f>SUM(D130:D132)</f>
        <v>66.98</v>
      </c>
      <c r="E133" s="28"/>
      <c r="F133" s="33">
        <f>SUM(F130:F132)</f>
        <v>0</v>
      </c>
      <c r="G133" s="33">
        <f>SUM(G130:G132)</f>
        <v>0</v>
      </c>
    </row>
    <row r="136" spans="1:7" ht="31.5" x14ac:dyDescent="0.25">
      <c r="A136" s="26"/>
      <c r="B136" s="26"/>
      <c r="C136" s="24" t="s">
        <v>15</v>
      </c>
      <c r="D136" s="24" t="s">
        <v>21</v>
      </c>
      <c r="E136" s="22"/>
      <c r="F136" s="24" t="s">
        <v>16</v>
      </c>
      <c r="G136" s="25" t="s">
        <v>17</v>
      </c>
    </row>
    <row r="137" spans="1:7" x14ac:dyDescent="0.25">
      <c r="A137" s="107" t="s">
        <v>43</v>
      </c>
      <c r="B137" s="108"/>
      <c r="C137" s="35" t="s">
        <v>7</v>
      </c>
      <c r="D137" s="38">
        <v>43.14</v>
      </c>
      <c r="E137" s="11"/>
      <c r="F137" s="30"/>
      <c r="G137" s="27">
        <f>F137*1.2</f>
        <v>0</v>
      </c>
    </row>
    <row r="138" spans="1:7" ht="13.5" thickBot="1" x14ac:dyDescent="0.3">
      <c r="A138" s="111"/>
      <c r="B138" s="112"/>
      <c r="C138" s="36" t="s">
        <v>11</v>
      </c>
      <c r="D138" s="39">
        <v>16.3</v>
      </c>
      <c r="E138" s="11"/>
      <c r="F138" s="31"/>
      <c r="G138" s="32">
        <f t="shared" ref="G138" si="15">F138*1.2</f>
        <v>0</v>
      </c>
    </row>
    <row r="139" spans="1:7" ht="16.5" thickTop="1" x14ac:dyDescent="0.25">
      <c r="A139" s="116" t="s">
        <v>20</v>
      </c>
      <c r="B139" s="117"/>
      <c r="C139" s="43"/>
      <c r="D139" s="40">
        <f>SUM(D136:D138)</f>
        <v>59.44</v>
      </c>
      <c r="E139" s="28"/>
      <c r="F139" s="33">
        <f>SUM(F136:F138)</f>
        <v>0</v>
      </c>
      <c r="G139" s="33">
        <f>SUM(G136:G138)</f>
        <v>0</v>
      </c>
    </row>
    <row r="142" spans="1:7" ht="31.5" x14ac:dyDescent="0.25">
      <c r="A142" s="26"/>
      <c r="B142" s="26"/>
      <c r="C142" s="24" t="s">
        <v>15</v>
      </c>
      <c r="D142" s="24" t="s">
        <v>21</v>
      </c>
      <c r="E142" s="22"/>
      <c r="F142" s="24" t="s">
        <v>16</v>
      </c>
      <c r="G142" s="25" t="s">
        <v>17</v>
      </c>
    </row>
    <row r="143" spans="1:7" x14ac:dyDescent="0.25">
      <c r="A143" s="107" t="s">
        <v>44</v>
      </c>
      <c r="B143" s="108"/>
      <c r="C143" s="35" t="s">
        <v>7</v>
      </c>
      <c r="D143" s="38">
        <v>318.67</v>
      </c>
      <c r="E143" s="11"/>
      <c r="F143" s="30"/>
      <c r="G143" s="27">
        <f>F143*1.2</f>
        <v>0</v>
      </c>
    </row>
    <row r="144" spans="1:7" x14ac:dyDescent="0.25">
      <c r="A144" s="109"/>
      <c r="B144" s="110"/>
      <c r="C144" s="57" t="s">
        <v>80</v>
      </c>
      <c r="D144" s="58">
        <v>160</v>
      </c>
      <c r="E144" s="11"/>
      <c r="F144" s="59"/>
      <c r="G144" s="27">
        <f>F144*1.2</f>
        <v>0</v>
      </c>
    </row>
    <row r="145" spans="1:7" ht="13.5" thickBot="1" x14ac:dyDescent="0.3">
      <c r="A145" s="111"/>
      <c r="B145" s="112"/>
      <c r="C145" s="36" t="s">
        <v>11</v>
      </c>
      <c r="D145" s="39">
        <v>2203.3200000000002</v>
      </c>
      <c r="E145" s="11"/>
      <c r="F145" s="31"/>
      <c r="G145" s="32">
        <f t="shared" ref="G145" si="16">F145*1.2</f>
        <v>0</v>
      </c>
    </row>
    <row r="146" spans="1:7" ht="16.5" thickTop="1" x14ac:dyDescent="0.25">
      <c r="A146" s="116" t="s">
        <v>20</v>
      </c>
      <c r="B146" s="117"/>
      <c r="C146" s="43"/>
      <c r="D146" s="40">
        <f>SUM(D142:D145)</f>
        <v>2681.9900000000002</v>
      </c>
      <c r="E146" s="28"/>
      <c r="F146" s="33">
        <f>SUM(F142:F145)</f>
        <v>0</v>
      </c>
      <c r="G146" s="33">
        <f>SUM(G142:G145)</f>
        <v>0</v>
      </c>
    </row>
    <row r="149" spans="1:7" ht="31.5" x14ac:dyDescent="0.25">
      <c r="A149" s="26"/>
      <c r="B149" s="26"/>
      <c r="C149" s="24" t="s">
        <v>15</v>
      </c>
      <c r="D149" s="24" t="s">
        <v>21</v>
      </c>
      <c r="E149" s="22"/>
      <c r="F149" s="24" t="s">
        <v>16</v>
      </c>
      <c r="G149" s="25" t="s">
        <v>17</v>
      </c>
    </row>
    <row r="150" spans="1:7" ht="19.5" customHeight="1" x14ac:dyDescent="0.25">
      <c r="A150" s="107" t="s">
        <v>45</v>
      </c>
      <c r="B150" s="108"/>
      <c r="C150" s="35" t="s">
        <v>7</v>
      </c>
      <c r="D150" s="38">
        <v>24.03</v>
      </c>
      <c r="E150" s="11"/>
      <c r="F150" s="30"/>
      <c r="G150" s="27">
        <f>F150*1.2</f>
        <v>0</v>
      </c>
    </row>
    <row r="151" spans="1:7" ht="19.5" customHeight="1" thickBot="1" x14ac:dyDescent="0.3">
      <c r="A151" s="111"/>
      <c r="B151" s="112"/>
      <c r="C151" s="36" t="s">
        <v>11</v>
      </c>
      <c r="D151" s="39">
        <v>54</v>
      </c>
      <c r="E151" s="11"/>
      <c r="F151" s="31"/>
      <c r="G151" s="32">
        <f t="shared" ref="G151" si="17">F151*1.2</f>
        <v>0</v>
      </c>
    </row>
    <row r="152" spans="1:7" ht="16.5" thickTop="1" x14ac:dyDescent="0.25">
      <c r="A152" s="116" t="s">
        <v>20</v>
      </c>
      <c r="B152" s="117"/>
      <c r="C152" s="43"/>
      <c r="D152" s="40">
        <f>SUM(D149:D151)</f>
        <v>78.03</v>
      </c>
      <c r="E152" s="28"/>
      <c r="F152" s="33">
        <f>SUM(F149:F151)</f>
        <v>0</v>
      </c>
      <c r="G152" s="33">
        <f>SUM(G149:G151)</f>
        <v>0</v>
      </c>
    </row>
    <row r="155" spans="1:7" ht="31.5" x14ac:dyDescent="0.25">
      <c r="A155" s="26"/>
      <c r="B155" s="26"/>
      <c r="C155" s="24" t="s">
        <v>15</v>
      </c>
      <c r="D155" s="24" t="s">
        <v>21</v>
      </c>
      <c r="E155" s="22"/>
      <c r="F155" s="24" t="s">
        <v>16</v>
      </c>
      <c r="G155" s="25" t="s">
        <v>17</v>
      </c>
    </row>
    <row r="156" spans="1:7" x14ac:dyDescent="0.25">
      <c r="A156" s="107" t="s">
        <v>46</v>
      </c>
      <c r="B156" s="108"/>
      <c r="C156" s="35" t="s">
        <v>7</v>
      </c>
      <c r="D156" s="38">
        <v>55.18</v>
      </c>
      <c r="E156" s="11"/>
      <c r="F156" s="30"/>
      <c r="G156" s="27">
        <f>F156*1.2</f>
        <v>0</v>
      </c>
    </row>
    <row r="157" spans="1:7" ht="13.5" thickBot="1" x14ac:dyDescent="0.3">
      <c r="A157" s="111"/>
      <c r="B157" s="112"/>
      <c r="C157" s="36" t="s">
        <v>11</v>
      </c>
      <c r="D157" s="39">
        <v>148.32</v>
      </c>
      <c r="E157" s="11"/>
      <c r="F157" s="31"/>
      <c r="G157" s="32">
        <f t="shared" ref="G157" si="18">F157*1.2</f>
        <v>0</v>
      </c>
    </row>
    <row r="158" spans="1:7" ht="16.5" thickTop="1" x14ac:dyDescent="0.25">
      <c r="A158" s="116" t="s">
        <v>20</v>
      </c>
      <c r="B158" s="117"/>
      <c r="C158" s="43"/>
      <c r="D158" s="40">
        <f>SUM(D155:D157)</f>
        <v>203.5</v>
      </c>
      <c r="E158" s="28"/>
      <c r="F158" s="33">
        <f>SUM(F155:F157)</f>
        <v>0</v>
      </c>
      <c r="G158" s="33">
        <f>SUM(G155:G157)</f>
        <v>0</v>
      </c>
    </row>
  </sheetData>
  <mergeCells count="64">
    <mergeCell ref="A152:B152"/>
    <mergeCell ref="A156:B157"/>
    <mergeCell ref="A158:B158"/>
    <mergeCell ref="A137:B138"/>
    <mergeCell ref="A139:B139"/>
    <mergeCell ref="A143:B145"/>
    <mergeCell ref="A146:B146"/>
    <mergeCell ref="A150:B151"/>
    <mergeCell ref="A121:B121"/>
    <mergeCell ref="A125:B126"/>
    <mergeCell ref="A127:B127"/>
    <mergeCell ref="A131:B132"/>
    <mergeCell ref="A133:B133"/>
    <mergeCell ref="A106:B106"/>
    <mergeCell ref="A107:B107"/>
    <mergeCell ref="A111:B113"/>
    <mergeCell ref="A114:B114"/>
    <mergeCell ref="A118:B120"/>
    <mergeCell ref="A91:B91"/>
    <mergeCell ref="A95:B96"/>
    <mergeCell ref="A97:B97"/>
    <mergeCell ref="A101:B101"/>
    <mergeCell ref="A102:B102"/>
    <mergeCell ref="A78:B79"/>
    <mergeCell ref="A80:B80"/>
    <mergeCell ref="A84:B84"/>
    <mergeCell ref="A85:B85"/>
    <mergeCell ref="A89:B90"/>
    <mergeCell ref="A74:B74"/>
    <mergeCell ref="A71:B73"/>
    <mergeCell ref="A7:G7"/>
    <mergeCell ref="A8:G8"/>
    <mergeCell ref="A24:B24"/>
    <mergeCell ref="A28:B28"/>
    <mergeCell ref="A32:B32"/>
    <mergeCell ref="A60:B62"/>
    <mergeCell ref="A51:B51"/>
    <mergeCell ref="K65:L65"/>
    <mergeCell ref="A66:B67"/>
    <mergeCell ref="K70:L70"/>
    <mergeCell ref="A63:B63"/>
    <mergeCell ref="A68:B68"/>
    <mergeCell ref="K59:L59"/>
    <mergeCell ref="A54:B56"/>
    <mergeCell ref="A57:B57"/>
    <mergeCell ref="K26:L26"/>
    <mergeCell ref="A27:B27"/>
    <mergeCell ref="K30:L30"/>
    <mergeCell ref="A31:B31"/>
    <mergeCell ref="K34:L34"/>
    <mergeCell ref="A35:B39"/>
    <mergeCell ref="K48:L48"/>
    <mergeCell ref="A49:B50"/>
    <mergeCell ref="A40:B40"/>
    <mergeCell ref="K20:L20"/>
    <mergeCell ref="A2:G2"/>
    <mergeCell ref="A3:G3"/>
    <mergeCell ref="K58:L58"/>
    <mergeCell ref="K53:L53"/>
    <mergeCell ref="A21:B23"/>
    <mergeCell ref="D12:D18"/>
    <mergeCell ref="K43:L43"/>
    <mergeCell ref="A44:B45"/>
    <mergeCell ref="A46:B46"/>
  </mergeCells>
  <pageMargins left="0.25" right="0.25" top="0.75" bottom="0.75" header="0.3" footer="0.3"/>
  <pageSetup paperSize="9" orientation="portrait" verticalDpi="0" r:id="rId1"/>
  <ignoredErrors>
    <ignoredError sqref="G23 G21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75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01" t="s">
        <v>99</v>
      </c>
      <c r="B2" s="102"/>
      <c r="C2" s="102"/>
      <c r="D2" s="102"/>
      <c r="E2" s="102"/>
      <c r="F2" s="102"/>
      <c r="G2" s="103"/>
      <c r="H2" s="41"/>
      <c r="I2" s="41"/>
      <c r="J2" s="41"/>
      <c r="K2" s="41"/>
    </row>
    <row r="3" spans="1:11" ht="21" customHeight="1" x14ac:dyDescent="0.25">
      <c r="A3" s="119" t="s">
        <v>75</v>
      </c>
      <c r="B3" s="120"/>
      <c r="C3" s="120"/>
      <c r="D3" s="120"/>
      <c r="E3" s="120"/>
      <c r="F3" s="120"/>
      <c r="G3" s="121"/>
      <c r="H3" s="42"/>
      <c r="I3" s="42"/>
      <c r="J3" s="42"/>
      <c r="K3" s="42"/>
    </row>
    <row r="4" spans="1:11" ht="21" customHeight="1" thickBot="1" x14ac:dyDescent="0.3">
      <c r="A4" s="104" t="s">
        <v>71</v>
      </c>
      <c r="B4" s="105"/>
      <c r="C4" s="105"/>
      <c r="D4" s="105"/>
      <c r="E4" s="105"/>
      <c r="F4" s="105"/>
      <c r="G4" s="106"/>
    </row>
    <row r="7" spans="1:11" ht="21" x14ac:dyDescent="0.25">
      <c r="A7" s="118" t="s">
        <v>18</v>
      </c>
      <c r="B7" s="118"/>
      <c r="C7" s="118"/>
      <c r="D7" s="118"/>
      <c r="E7" s="118"/>
      <c r="F7" s="118"/>
      <c r="G7" s="118"/>
      <c r="H7" s="21"/>
    </row>
    <row r="8" spans="1:11" ht="21" x14ac:dyDescent="0.25">
      <c r="A8" s="118" t="s">
        <v>19</v>
      </c>
      <c r="B8" s="118"/>
      <c r="C8" s="118"/>
      <c r="D8" s="118"/>
      <c r="E8" s="118"/>
      <c r="F8" s="118"/>
      <c r="G8" s="118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60" t="s">
        <v>79</v>
      </c>
      <c r="F11" s="17"/>
      <c r="G11" s="17"/>
      <c r="H11" s="8"/>
    </row>
    <row r="12" spans="1:11" ht="17.25" customHeight="1" thickTop="1" x14ac:dyDescent="0.25">
      <c r="A12" s="7" t="s">
        <v>11</v>
      </c>
      <c r="B12" s="44" t="s">
        <v>10</v>
      </c>
      <c r="C12" s="84">
        <v>1838</v>
      </c>
      <c r="D12" s="113">
        <f>SUM(D22+D26+D31+D37+D46+D42+D52+D58+D65+D71+D79+D86+D92+D98+D103+D109+D116+D122+D129+D135+D142+D148+D154+D159+D167+D175)</f>
        <v>5754.9699999999993</v>
      </c>
      <c r="E12" s="78"/>
      <c r="F12" s="78"/>
      <c r="H12" s="3"/>
    </row>
    <row r="13" spans="1:11" x14ac:dyDescent="0.25">
      <c r="A13" s="6" t="s">
        <v>9</v>
      </c>
      <c r="B13" s="6" t="s">
        <v>8</v>
      </c>
      <c r="C13" s="85">
        <v>11</v>
      </c>
      <c r="D13" s="114"/>
      <c r="E13" s="78"/>
      <c r="F13" s="78"/>
      <c r="G13" s="18"/>
      <c r="H13" s="3"/>
    </row>
    <row r="14" spans="1:11" x14ac:dyDescent="0.25">
      <c r="A14" s="5" t="s">
        <v>7</v>
      </c>
      <c r="B14" s="5" t="s">
        <v>6</v>
      </c>
      <c r="C14" s="86">
        <v>1117.81</v>
      </c>
      <c r="D14" s="114"/>
      <c r="E14" s="78"/>
      <c r="F14" s="78"/>
    </row>
    <row r="15" spans="1:11" x14ac:dyDescent="0.25">
      <c r="A15" s="4" t="s">
        <v>5</v>
      </c>
      <c r="B15" s="4" t="s">
        <v>4</v>
      </c>
      <c r="C15" s="87">
        <v>956.15999999999906</v>
      </c>
      <c r="D15" s="114"/>
      <c r="E15" s="15"/>
      <c r="F15" s="76"/>
      <c r="G15" s="18"/>
      <c r="H15" s="3"/>
    </row>
    <row r="16" spans="1:11" x14ac:dyDescent="0.25">
      <c r="A16" s="2" t="s">
        <v>3</v>
      </c>
      <c r="B16" s="2" t="s">
        <v>2</v>
      </c>
      <c r="C16" s="66">
        <v>102.4</v>
      </c>
      <c r="D16" s="114"/>
      <c r="E16" s="15"/>
      <c r="F16" s="15"/>
    </row>
    <row r="17" spans="1:21" x14ac:dyDescent="0.25">
      <c r="A17" s="67" t="s">
        <v>1</v>
      </c>
      <c r="B17" s="67" t="s">
        <v>0</v>
      </c>
      <c r="C17" s="88">
        <v>1328</v>
      </c>
      <c r="D17" s="114"/>
      <c r="E17" s="15"/>
      <c r="F17" s="77"/>
    </row>
    <row r="18" spans="1:21" ht="39" thickBot="1" x14ac:dyDescent="0.3">
      <c r="A18" s="81" t="s">
        <v>80</v>
      </c>
      <c r="B18" s="82" t="s">
        <v>81</v>
      </c>
      <c r="C18" s="89">
        <v>401</v>
      </c>
      <c r="D18" s="115"/>
      <c r="E18" s="15"/>
      <c r="F18" s="77"/>
    </row>
    <row r="20" spans="1:21" s="10" customFormat="1" ht="25.5" customHeight="1" x14ac:dyDescent="0.25">
      <c r="A20" s="26"/>
      <c r="B20" s="26"/>
      <c r="C20" s="24" t="s">
        <v>15</v>
      </c>
      <c r="D20" s="24" t="s">
        <v>21</v>
      </c>
      <c r="E20" s="22"/>
      <c r="F20" s="24" t="s">
        <v>16</v>
      </c>
      <c r="G20" s="25" t="s">
        <v>17</v>
      </c>
      <c r="H20" s="23"/>
      <c r="I20" s="11"/>
      <c r="J20" s="13"/>
      <c r="K20" s="100"/>
      <c r="L20" s="100"/>
      <c r="M20" s="14"/>
      <c r="U20" s="10">
        <v>-1</v>
      </c>
    </row>
    <row r="21" spans="1:21" s="10" customFormat="1" ht="36.75" customHeight="1" thickBot="1" x14ac:dyDescent="0.3">
      <c r="A21" s="107" t="s">
        <v>90</v>
      </c>
      <c r="B21" s="108"/>
      <c r="C21" s="35" t="s">
        <v>7</v>
      </c>
      <c r="D21" s="38">
        <v>26</v>
      </c>
      <c r="E21" s="11"/>
      <c r="F21" s="31"/>
      <c r="G21" s="32">
        <f>F21*1.2</f>
        <v>0</v>
      </c>
      <c r="H21" s="11"/>
      <c r="I21" s="11"/>
      <c r="J21" s="13"/>
      <c r="K21" s="20"/>
      <c r="L21" s="20"/>
      <c r="M21" s="14"/>
    </row>
    <row r="22" spans="1:21" ht="16.5" thickTop="1" x14ac:dyDescent="0.25">
      <c r="A22" s="116" t="s">
        <v>20</v>
      </c>
      <c r="B22" s="117"/>
      <c r="C22" s="43"/>
      <c r="D22" s="40">
        <f>SUM(D20:D21)</f>
        <v>26</v>
      </c>
      <c r="E22" s="28"/>
      <c r="F22" s="33">
        <f>SUM(F20:F21)</f>
        <v>0</v>
      </c>
      <c r="G22" s="33">
        <f>SUM(G20:G21)</f>
        <v>0</v>
      </c>
      <c r="H22" s="16"/>
      <c r="I22" s="16"/>
      <c r="J22" s="16"/>
      <c r="K22" s="16"/>
      <c r="L22" s="16"/>
      <c r="M22" s="16"/>
    </row>
    <row r="23" spans="1:21" x14ac:dyDescent="0.25">
      <c r="A23" s="15"/>
      <c r="B23" s="15"/>
      <c r="C23" s="28"/>
      <c r="D23" s="28"/>
      <c r="E23" s="28"/>
      <c r="F23" s="29"/>
      <c r="G23" s="29"/>
      <c r="H23" s="16"/>
      <c r="I23" s="16"/>
      <c r="J23" s="16"/>
      <c r="K23" s="16"/>
      <c r="L23" s="16"/>
      <c r="M23" s="16"/>
    </row>
    <row r="24" spans="1:21" s="10" customFormat="1" ht="25.5" customHeight="1" x14ac:dyDescent="0.25">
      <c r="A24" s="26"/>
      <c r="B24" s="26"/>
      <c r="C24" s="24" t="s">
        <v>15</v>
      </c>
      <c r="D24" s="24" t="s">
        <v>21</v>
      </c>
      <c r="E24" s="22"/>
      <c r="F24" s="24" t="s">
        <v>16</v>
      </c>
      <c r="G24" s="25" t="s">
        <v>17</v>
      </c>
      <c r="H24" s="23"/>
      <c r="I24" s="11"/>
      <c r="J24" s="13"/>
      <c r="K24" s="100"/>
      <c r="L24" s="100"/>
      <c r="M24" s="14"/>
      <c r="U24" s="10">
        <v>-1</v>
      </c>
    </row>
    <row r="25" spans="1:21" s="10" customFormat="1" ht="36" customHeight="1" thickBot="1" x14ac:dyDescent="0.3">
      <c r="A25" s="107" t="s">
        <v>47</v>
      </c>
      <c r="B25" s="108"/>
      <c r="C25" s="35" t="s">
        <v>7</v>
      </c>
      <c r="D25" s="38">
        <v>32.29</v>
      </c>
      <c r="E25" s="11"/>
      <c r="F25" s="31"/>
      <c r="G25" s="32">
        <f>F25*1.2</f>
        <v>0</v>
      </c>
      <c r="H25" s="11"/>
      <c r="I25" s="11"/>
      <c r="J25" s="13"/>
      <c r="K25" s="20"/>
      <c r="L25" s="20"/>
      <c r="M25" s="14"/>
    </row>
    <row r="26" spans="1:21" ht="16.5" thickTop="1" x14ac:dyDescent="0.25">
      <c r="A26" s="116" t="s">
        <v>20</v>
      </c>
      <c r="B26" s="117"/>
      <c r="C26" s="43"/>
      <c r="D26" s="40">
        <f>SUM(D24:D25)</f>
        <v>32.29</v>
      </c>
      <c r="E26" s="28"/>
      <c r="F26" s="33">
        <f>SUM(F24:F25)</f>
        <v>0</v>
      </c>
      <c r="G26" s="33">
        <f>SUM(G24:G25)</f>
        <v>0</v>
      </c>
      <c r="H26" s="16"/>
      <c r="I26" s="16"/>
      <c r="J26" s="16"/>
      <c r="K26" s="16"/>
      <c r="L26" s="16"/>
      <c r="M26" s="16"/>
    </row>
    <row r="27" spans="1:21" ht="15.75" x14ac:dyDescent="0.25">
      <c r="A27" s="22"/>
      <c r="B27" s="22"/>
      <c r="C27" s="22"/>
      <c r="D27" s="37"/>
      <c r="E27" s="28"/>
      <c r="F27" s="29"/>
      <c r="G27" s="29"/>
      <c r="H27" s="16"/>
      <c r="I27" s="16"/>
      <c r="J27" s="16"/>
      <c r="K27" s="16"/>
      <c r="L27" s="16"/>
      <c r="M27" s="16"/>
    </row>
    <row r="28" spans="1:21" s="10" customFormat="1" ht="25.5" customHeight="1" x14ac:dyDescent="0.25">
      <c r="A28" s="26"/>
      <c r="B28" s="26"/>
      <c r="C28" s="24" t="s">
        <v>15</v>
      </c>
      <c r="D28" s="24" t="s">
        <v>21</v>
      </c>
      <c r="E28" s="22"/>
      <c r="F28" s="24" t="s">
        <v>16</v>
      </c>
      <c r="G28" s="25" t="s">
        <v>17</v>
      </c>
      <c r="H28" s="23"/>
      <c r="I28" s="11"/>
      <c r="J28" s="13"/>
      <c r="K28" s="100"/>
      <c r="L28" s="100"/>
      <c r="M28" s="14"/>
      <c r="U28" s="10">
        <v>-1</v>
      </c>
    </row>
    <row r="29" spans="1:21" s="10" customFormat="1" ht="25.5" customHeight="1" x14ac:dyDescent="0.25">
      <c r="A29" s="122" t="s">
        <v>48</v>
      </c>
      <c r="B29" s="123"/>
      <c r="C29" s="79" t="s">
        <v>80</v>
      </c>
      <c r="D29" s="79">
        <v>200</v>
      </c>
      <c r="E29" s="80"/>
      <c r="F29" s="79"/>
      <c r="G29" s="27">
        <f>F29*1.2</f>
        <v>0</v>
      </c>
      <c r="H29" s="23"/>
      <c r="I29" s="11"/>
      <c r="J29" s="13"/>
      <c r="K29" s="56"/>
      <c r="L29" s="56"/>
      <c r="M29" s="14"/>
    </row>
    <row r="30" spans="1:21" s="10" customFormat="1" ht="27" customHeight="1" thickBot="1" x14ac:dyDescent="0.3">
      <c r="A30" s="124"/>
      <c r="B30" s="125"/>
      <c r="C30" s="35" t="s">
        <v>7</v>
      </c>
      <c r="D30" s="38">
        <v>45</v>
      </c>
      <c r="E30" s="11"/>
      <c r="F30" s="31"/>
      <c r="G30" s="32">
        <f>F30*1.2</f>
        <v>0</v>
      </c>
      <c r="H30" s="11"/>
      <c r="I30" s="11"/>
      <c r="J30" s="13"/>
      <c r="K30" s="20"/>
      <c r="L30" s="20"/>
      <c r="M30" s="14"/>
    </row>
    <row r="31" spans="1:21" ht="16.5" thickTop="1" x14ac:dyDescent="0.25">
      <c r="A31" s="116" t="s">
        <v>20</v>
      </c>
      <c r="B31" s="117"/>
      <c r="C31" s="43"/>
      <c r="D31" s="40">
        <f>SUM(D28:D30)</f>
        <v>245</v>
      </c>
      <c r="E31" s="28"/>
      <c r="F31" s="33">
        <f>SUM(F28:F30)</f>
        <v>0</v>
      </c>
      <c r="G31" s="33">
        <f>SUM(G28:G30)</f>
        <v>0</v>
      </c>
      <c r="H31" s="16"/>
      <c r="I31" s="16"/>
      <c r="J31" s="16"/>
      <c r="K31" s="16"/>
      <c r="L31" s="16"/>
      <c r="M31" s="16"/>
    </row>
    <row r="32" spans="1:21" ht="15.75" x14ac:dyDescent="0.25">
      <c r="A32" s="22"/>
      <c r="B32" s="22"/>
      <c r="C32" s="22"/>
      <c r="D32" s="37"/>
      <c r="E32" s="28"/>
      <c r="F32" s="29"/>
      <c r="G32" s="29"/>
      <c r="H32" s="16"/>
      <c r="I32" s="16"/>
      <c r="J32" s="16"/>
      <c r="K32" s="16"/>
      <c r="L32" s="16"/>
      <c r="M32" s="16"/>
    </row>
    <row r="33" spans="1:21" s="10" customFormat="1" ht="25.5" customHeight="1" x14ac:dyDescent="0.25">
      <c r="A33" s="26"/>
      <c r="B33" s="26"/>
      <c r="C33" s="24" t="s">
        <v>15</v>
      </c>
      <c r="D33" s="24" t="s">
        <v>21</v>
      </c>
      <c r="E33" s="22"/>
      <c r="F33" s="24" t="s">
        <v>16</v>
      </c>
      <c r="G33" s="25" t="s">
        <v>17</v>
      </c>
      <c r="H33" s="23"/>
      <c r="I33" s="11"/>
      <c r="J33" s="13"/>
      <c r="K33" s="100"/>
      <c r="L33" s="100"/>
      <c r="M33" s="14"/>
      <c r="U33" s="10">
        <v>-1</v>
      </c>
    </row>
    <row r="34" spans="1:21" s="10" customFormat="1" ht="20.25" customHeight="1" x14ac:dyDescent="0.25">
      <c r="A34" s="107" t="s">
        <v>49</v>
      </c>
      <c r="B34" s="108"/>
      <c r="C34" s="35" t="s">
        <v>7</v>
      </c>
      <c r="D34" s="38">
        <v>13.9</v>
      </c>
      <c r="E34" s="11"/>
      <c r="F34" s="30"/>
      <c r="G34" s="27">
        <f>F34*1.2</f>
        <v>0</v>
      </c>
      <c r="H34" s="11"/>
      <c r="I34" s="11"/>
      <c r="J34" s="13"/>
      <c r="K34" s="20"/>
      <c r="L34" s="20"/>
      <c r="M34" s="14"/>
    </row>
    <row r="35" spans="1:21" s="10" customFormat="1" ht="20.25" customHeight="1" x14ac:dyDescent="0.25">
      <c r="A35" s="109"/>
      <c r="B35" s="110"/>
      <c r="C35" s="57" t="s">
        <v>80</v>
      </c>
      <c r="D35" s="58">
        <v>30</v>
      </c>
      <c r="E35" s="11"/>
      <c r="F35" s="59"/>
      <c r="G35" s="27">
        <f>F35*1.2</f>
        <v>0</v>
      </c>
      <c r="H35" s="11"/>
      <c r="I35" s="11"/>
      <c r="J35" s="13"/>
      <c r="K35" s="56"/>
      <c r="L35" s="56"/>
      <c r="M35" s="14"/>
    </row>
    <row r="36" spans="1:21" s="10" customFormat="1" ht="20.25" customHeight="1" thickBot="1" x14ac:dyDescent="0.3">
      <c r="A36" s="111"/>
      <c r="B36" s="112"/>
      <c r="C36" s="36" t="s">
        <v>11</v>
      </c>
      <c r="D36" s="39">
        <v>72</v>
      </c>
      <c r="E36" s="11"/>
      <c r="F36" s="31"/>
      <c r="G36" s="32">
        <f t="shared" ref="G36" si="0">F36*1.2</f>
        <v>0</v>
      </c>
      <c r="H36" s="11"/>
      <c r="I36" s="11"/>
      <c r="J36" s="13"/>
      <c r="K36" s="20"/>
      <c r="L36" s="20"/>
      <c r="M36" s="14"/>
    </row>
    <row r="37" spans="1:21" ht="16.5" thickTop="1" x14ac:dyDescent="0.25">
      <c r="A37" s="116" t="s">
        <v>20</v>
      </c>
      <c r="B37" s="117"/>
      <c r="C37" s="43"/>
      <c r="D37" s="40">
        <f>SUM(D33:D36)</f>
        <v>115.9</v>
      </c>
      <c r="E37" s="28"/>
      <c r="F37" s="33">
        <f>SUM(F33:F36)</f>
        <v>0</v>
      </c>
      <c r="G37" s="33">
        <f>SUM(G33:G36)</f>
        <v>0</v>
      </c>
      <c r="H37" s="16"/>
      <c r="I37" s="16"/>
      <c r="J37" s="16"/>
      <c r="K37" s="16"/>
      <c r="L37" s="16"/>
      <c r="M37" s="16"/>
    </row>
    <row r="38" spans="1:21" ht="15.75" x14ac:dyDescent="0.25">
      <c r="A38" s="22"/>
      <c r="B38" s="22"/>
      <c r="C38" s="22"/>
      <c r="D38" s="37"/>
      <c r="E38" s="28"/>
      <c r="F38" s="29"/>
      <c r="G38" s="29"/>
      <c r="H38" s="16"/>
      <c r="I38" s="16"/>
      <c r="J38" s="16"/>
      <c r="K38" s="16"/>
      <c r="L38" s="16"/>
      <c r="M38" s="16"/>
    </row>
    <row r="39" spans="1:21" s="10" customFormat="1" ht="25.5" customHeight="1" x14ac:dyDescent="0.25">
      <c r="A39" s="26"/>
      <c r="B39" s="26"/>
      <c r="C39" s="24" t="s">
        <v>15</v>
      </c>
      <c r="D39" s="24" t="s">
        <v>21</v>
      </c>
      <c r="E39" s="22"/>
      <c r="F39" s="24" t="s">
        <v>16</v>
      </c>
      <c r="G39" s="25" t="s">
        <v>17</v>
      </c>
      <c r="H39" s="23"/>
      <c r="I39" s="11"/>
      <c r="J39" s="13"/>
      <c r="K39" s="100"/>
      <c r="L39" s="100"/>
      <c r="M39" s="14"/>
      <c r="U39" s="10">
        <v>-1</v>
      </c>
    </row>
    <row r="40" spans="1:21" s="10" customFormat="1" ht="20.25" customHeight="1" x14ac:dyDescent="0.25">
      <c r="A40" s="107" t="s">
        <v>50</v>
      </c>
      <c r="B40" s="108"/>
      <c r="C40" s="35" t="s">
        <v>7</v>
      </c>
      <c r="D40" s="38">
        <v>12</v>
      </c>
      <c r="E40" s="11"/>
      <c r="F40" s="30"/>
      <c r="G40" s="27">
        <f>F40*1.2</f>
        <v>0</v>
      </c>
      <c r="H40" s="11"/>
      <c r="I40" s="11"/>
      <c r="J40" s="13"/>
      <c r="K40" s="20"/>
      <c r="L40" s="20"/>
      <c r="M40" s="14"/>
    </row>
    <row r="41" spans="1:21" s="10" customFormat="1" ht="20.25" customHeight="1" thickBot="1" x14ac:dyDescent="0.3">
      <c r="A41" s="111"/>
      <c r="B41" s="112"/>
      <c r="C41" s="36" t="s">
        <v>5</v>
      </c>
      <c r="D41" s="39">
        <v>39</v>
      </c>
      <c r="E41" s="11"/>
      <c r="F41" s="31"/>
      <c r="G41" s="32">
        <f t="shared" ref="G41" si="1">F41*1.2</f>
        <v>0</v>
      </c>
      <c r="H41" s="11"/>
      <c r="I41" s="11"/>
      <c r="J41" s="13"/>
      <c r="K41" s="20"/>
      <c r="L41" s="20"/>
      <c r="M41" s="14"/>
    </row>
    <row r="42" spans="1:21" ht="16.5" thickTop="1" x14ac:dyDescent="0.25">
      <c r="A42" s="116" t="s">
        <v>20</v>
      </c>
      <c r="B42" s="117"/>
      <c r="C42" s="43"/>
      <c r="D42" s="40">
        <f>SUM(D39:D41)</f>
        <v>51</v>
      </c>
      <c r="E42" s="28"/>
      <c r="F42" s="33">
        <f>SUM(F39:F41)</f>
        <v>0</v>
      </c>
      <c r="G42" s="33">
        <f>SUM(G39:G41)</f>
        <v>0</v>
      </c>
      <c r="H42" s="16"/>
      <c r="I42" s="16"/>
      <c r="J42" s="16"/>
      <c r="K42" s="16"/>
      <c r="L42" s="16"/>
      <c r="M42" s="16"/>
    </row>
    <row r="43" spans="1:21" x14ac:dyDescent="0.25">
      <c r="A43" s="15"/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21" s="10" customFormat="1" ht="25.5" customHeight="1" x14ac:dyDescent="0.25">
      <c r="A44" s="26"/>
      <c r="B44" s="26"/>
      <c r="C44" s="24" t="s">
        <v>15</v>
      </c>
      <c r="D44" s="24" t="s">
        <v>21</v>
      </c>
      <c r="E44" s="22"/>
      <c r="F44" s="24" t="s">
        <v>16</v>
      </c>
      <c r="G44" s="25" t="s">
        <v>17</v>
      </c>
      <c r="H44" s="23"/>
      <c r="I44" s="11"/>
      <c r="J44" s="13"/>
      <c r="K44" s="100"/>
      <c r="L44" s="100"/>
      <c r="M44" s="14"/>
      <c r="U44" s="10">
        <v>-1</v>
      </c>
    </row>
    <row r="45" spans="1:21" s="10" customFormat="1" ht="39" customHeight="1" thickBot="1" x14ac:dyDescent="0.3">
      <c r="A45" s="111" t="s">
        <v>51</v>
      </c>
      <c r="B45" s="112"/>
      <c r="C45" s="36" t="s">
        <v>11</v>
      </c>
      <c r="D45" s="39">
        <v>50</v>
      </c>
      <c r="E45" s="11"/>
      <c r="F45" s="31"/>
      <c r="G45" s="32">
        <f t="shared" ref="G45" si="2">F45*1.2</f>
        <v>0</v>
      </c>
      <c r="H45" s="11"/>
      <c r="I45" s="11"/>
      <c r="J45" s="13"/>
      <c r="K45" s="20"/>
      <c r="L45" s="20"/>
      <c r="M45" s="14"/>
    </row>
    <row r="46" spans="1:21" ht="16.5" thickTop="1" x14ac:dyDescent="0.25">
      <c r="A46" s="116" t="s">
        <v>20</v>
      </c>
      <c r="B46" s="117"/>
      <c r="C46" s="43"/>
      <c r="D46" s="40">
        <f>SUM(D44:D45)</f>
        <v>50</v>
      </c>
      <c r="E46" s="28"/>
      <c r="F46" s="33">
        <f>SUM(F44:F45)</f>
        <v>0</v>
      </c>
      <c r="G46" s="33">
        <f>SUM(G44:G45)</f>
        <v>0</v>
      </c>
      <c r="H46" s="16"/>
      <c r="I46" s="16"/>
      <c r="J46" s="16"/>
      <c r="K46" s="16"/>
      <c r="L46" s="16"/>
      <c r="M46" s="16"/>
    </row>
    <row r="47" spans="1:21" s="10" customFormat="1" x14ac:dyDescent="0.25">
      <c r="C47" s="11"/>
      <c r="D47" s="11"/>
      <c r="E47" s="11"/>
      <c r="F47" s="12"/>
      <c r="G47" s="11"/>
      <c r="H47" s="11"/>
      <c r="I47" s="11"/>
      <c r="J47" s="13"/>
      <c r="K47" s="100"/>
      <c r="L47" s="100"/>
      <c r="M47" s="15"/>
      <c r="N47" s="15"/>
    </row>
    <row r="48" spans="1:21" s="10" customFormat="1" ht="25.5" customHeight="1" x14ac:dyDescent="0.25">
      <c r="A48" s="26"/>
      <c r="B48" s="26"/>
      <c r="C48" s="24" t="s">
        <v>15</v>
      </c>
      <c r="D48" s="24" t="s">
        <v>21</v>
      </c>
      <c r="E48" s="22"/>
      <c r="F48" s="24" t="s">
        <v>16</v>
      </c>
      <c r="G48" s="25" t="s">
        <v>17</v>
      </c>
      <c r="H48" s="23"/>
      <c r="I48" s="11"/>
      <c r="J48" s="13"/>
      <c r="K48" s="100"/>
      <c r="L48" s="100"/>
      <c r="M48" s="14"/>
      <c r="U48" s="10">
        <v>-1</v>
      </c>
    </row>
    <row r="49" spans="1:21" s="10" customFormat="1" ht="20.25" customHeight="1" x14ac:dyDescent="0.25">
      <c r="A49" s="110" t="s">
        <v>52</v>
      </c>
      <c r="B49" s="123"/>
      <c r="C49" s="35" t="s">
        <v>7</v>
      </c>
      <c r="D49" s="38">
        <v>38.32</v>
      </c>
      <c r="E49" s="11"/>
      <c r="F49" s="30"/>
      <c r="G49" s="27">
        <f>F49*1.2</f>
        <v>0</v>
      </c>
      <c r="H49" s="11"/>
      <c r="I49" s="11"/>
      <c r="J49" s="13"/>
      <c r="K49" s="20"/>
      <c r="L49" s="20"/>
      <c r="M49" s="14"/>
    </row>
    <row r="50" spans="1:21" s="10" customFormat="1" ht="20.25" customHeight="1" x14ac:dyDescent="0.25">
      <c r="A50" s="110"/>
      <c r="B50" s="123"/>
      <c r="C50" s="57" t="s">
        <v>5</v>
      </c>
      <c r="D50" s="58">
        <v>36</v>
      </c>
      <c r="E50" s="11"/>
      <c r="F50" s="59"/>
      <c r="G50" s="27">
        <f>F50*1.2</f>
        <v>0</v>
      </c>
      <c r="H50" s="11"/>
      <c r="I50" s="11"/>
      <c r="J50" s="13"/>
      <c r="K50" s="56"/>
      <c r="L50" s="56"/>
      <c r="M50" s="14"/>
    </row>
    <row r="51" spans="1:21" s="10" customFormat="1" ht="20.25" customHeight="1" thickBot="1" x14ac:dyDescent="0.3">
      <c r="A51" s="126"/>
      <c r="B51" s="125"/>
      <c r="C51" s="36" t="s">
        <v>11</v>
      </c>
      <c r="D51" s="39">
        <v>143</v>
      </c>
      <c r="E51" s="11"/>
      <c r="F51" s="31"/>
      <c r="G51" s="32">
        <f t="shared" ref="G51" si="3">F51*1.2</f>
        <v>0</v>
      </c>
      <c r="H51" s="11"/>
      <c r="I51" s="11"/>
      <c r="J51" s="13"/>
      <c r="K51" s="20"/>
      <c r="L51" s="20"/>
      <c r="M51" s="14"/>
    </row>
    <row r="52" spans="1:21" ht="16.5" thickTop="1" x14ac:dyDescent="0.25">
      <c r="A52" s="116" t="s">
        <v>20</v>
      </c>
      <c r="B52" s="117"/>
      <c r="C52" s="43"/>
      <c r="D52" s="40">
        <f>SUM(D48:D51)</f>
        <v>217.32</v>
      </c>
      <c r="E52" s="28"/>
      <c r="F52" s="33">
        <f>SUM(F48:F51)</f>
        <v>0</v>
      </c>
      <c r="G52" s="33">
        <f>SUM(G48:G51)</f>
        <v>0</v>
      </c>
      <c r="H52" s="16"/>
      <c r="I52" s="16"/>
      <c r="J52" s="16"/>
      <c r="K52" s="16"/>
      <c r="L52" s="16"/>
      <c r="M52" s="16"/>
    </row>
    <row r="53" spans="1:21" x14ac:dyDescent="0.25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5"/>
      <c r="N53" s="15"/>
    </row>
    <row r="54" spans="1:21" s="10" customFormat="1" ht="25.5" customHeight="1" x14ac:dyDescent="0.25">
      <c r="A54" s="26"/>
      <c r="B54" s="26"/>
      <c r="C54" s="24" t="s">
        <v>15</v>
      </c>
      <c r="D54" s="24" t="s">
        <v>21</v>
      </c>
      <c r="E54" s="22"/>
      <c r="F54" s="24" t="s">
        <v>16</v>
      </c>
      <c r="G54" s="25" t="s">
        <v>17</v>
      </c>
      <c r="H54" s="23"/>
      <c r="I54" s="11"/>
      <c r="J54" s="13"/>
      <c r="K54" s="100"/>
      <c r="L54" s="100"/>
      <c r="M54" s="14"/>
      <c r="U54" s="10">
        <v>-1</v>
      </c>
    </row>
    <row r="55" spans="1:21" s="10" customFormat="1" ht="20.25" customHeight="1" x14ac:dyDescent="0.25">
      <c r="A55" s="107" t="s">
        <v>53</v>
      </c>
      <c r="B55" s="108"/>
      <c r="C55" s="35" t="s">
        <v>7</v>
      </c>
      <c r="D55" s="35">
        <v>13</v>
      </c>
      <c r="E55" s="11"/>
      <c r="F55" s="30"/>
      <c r="G55" s="27">
        <f>F55*1.2</f>
        <v>0</v>
      </c>
      <c r="H55" s="11"/>
      <c r="I55" s="11"/>
      <c r="J55" s="13"/>
      <c r="K55" s="20"/>
      <c r="L55" s="20"/>
      <c r="M55" s="14"/>
    </row>
    <row r="56" spans="1:21" s="10" customFormat="1" ht="20.25" customHeight="1" x14ac:dyDescent="0.25">
      <c r="A56" s="109"/>
      <c r="B56" s="110"/>
      <c r="C56" s="57" t="s">
        <v>80</v>
      </c>
      <c r="D56" s="57">
        <v>30</v>
      </c>
      <c r="E56" s="11"/>
      <c r="F56" s="59"/>
      <c r="G56" s="27">
        <f>F56*1.2</f>
        <v>0</v>
      </c>
      <c r="H56" s="11"/>
      <c r="I56" s="11"/>
      <c r="J56" s="13"/>
      <c r="K56" s="56"/>
      <c r="L56" s="56"/>
      <c r="M56" s="14"/>
    </row>
    <row r="57" spans="1:21" s="10" customFormat="1" ht="20.25" customHeight="1" thickBot="1" x14ac:dyDescent="0.3">
      <c r="A57" s="111"/>
      <c r="B57" s="112"/>
      <c r="C57" s="36" t="s">
        <v>11</v>
      </c>
      <c r="D57" s="36">
        <v>76</v>
      </c>
      <c r="E57" s="11"/>
      <c r="F57" s="31"/>
      <c r="G57" s="32">
        <f t="shared" ref="G57" si="4">F57*1.2</f>
        <v>0</v>
      </c>
      <c r="H57" s="11"/>
      <c r="I57" s="11"/>
      <c r="J57" s="13"/>
      <c r="K57" s="20"/>
      <c r="L57" s="20"/>
      <c r="M57" s="14"/>
    </row>
    <row r="58" spans="1:21" ht="16.5" thickTop="1" x14ac:dyDescent="0.25">
      <c r="A58" s="116" t="s">
        <v>20</v>
      </c>
      <c r="B58" s="117"/>
      <c r="C58" s="43"/>
      <c r="D58" s="34">
        <f>SUM(D54:D57)</f>
        <v>119</v>
      </c>
      <c r="E58" s="28"/>
      <c r="F58" s="33">
        <f>SUM(F54:F57)</f>
        <v>0</v>
      </c>
      <c r="G58" s="33">
        <f>SUM(G54:G57)</f>
        <v>0</v>
      </c>
      <c r="H58" s="16"/>
      <c r="I58" s="16"/>
      <c r="J58" s="16"/>
      <c r="K58" s="16"/>
      <c r="L58" s="16"/>
      <c r="M58" s="16"/>
    </row>
    <row r="60" spans="1:21" s="10" customFormat="1" ht="25.5" customHeight="1" x14ac:dyDescent="0.25">
      <c r="A60" s="26"/>
      <c r="B60" s="26"/>
      <c r="C60" s="24" t="s">
        <v>15</v>
      </c>
      <c r="D60" s="24" t="s">
        <v>21</v>
      </c>
      <c r="E60" s="22"/>
      <c r="F60" s="24" t="s">
        <v>16</v>
      </c>
      <c r="G60" s="25" t="s">
        <v>17</v>
      </c>
      <c r="H60" s="23"/>
      <c r="I60" s="11"/>
      <c r="J60" s="13"/>
      <c r="K60" s="100"/>
      <c r="L60" s="100"/>
      <c r="M60" s="14"/>
      <c r="U60" s="10">
        <v>-1</v>
      </c>
    </row>
    <row r="61" spans="1:21" s="10" customFormat="1" ht="20.25" customHeight="1" x14ac:dyDescent="0.25">
      <c r="A61" s="110" t="s">
        <v>54</v>
      </c>
      <c r="B61" s="123"/>
      <c r="C61" s="35" t="s">
        <v>7</v>
      </c>
      <c r="D61" s="38">
        <v>24</v>
      </c>
      <c r="E61" s="11"/>
      <c r="F61" s="30"/>
      <c r="G61" s="27">
        <f>F61*1.2</f>
        <v>0</v>
      </c>
      <c r="H61" s="11"/>
      <c r="I61" s="11"/>
      <c r="J61" s="13"/>
      <c r="K61" s="20"/>
      <c r="L61" s="20"/>
      <c r="M61" s="14"/>
    </row>
    <row r="62" spans="1:21" s="10" customFormat="1" ht="20.25" customHeight="1" x14ac:dyDescent="0.25">
      <c r="A62" s="110"/>
      <c r="B62" s="123"/>
      <c r="C62" s="57" t="s">
        <v>5</v>
      </c>
      <c r="D62" s="58">
        <v>7</v>
      </c>
      <c r="E62" s="11"/>
      <c r="F62" s="59"/>
      <c r="G62" s="27">
        <f t="shared" ref="G62:G63" si="5">F62*1.2</f>
        <v>0</v>
      </c>
      <c r="H62" s="11"/>
      <c r="I62" s="11"/>
      <c r="J62" s="13"/>
      <c r="K62" s="56"/>
      <c r="L62" s="56"/>
      <c r="M62" s="14"/>
    </row>
    <row r="63" spans="1:21" s="10" customFormat="1" ht="20.25" customHeight="1" x14ac:dyDescent="0.25">
      <c r="A63" s="110"/>
      <c r="B63" s="123"/>
      <c r="C63" s="57" t="s">
        <v>80</v>
      </c>
      <c r="D63" s="58">
        <v>17</v>
      </c>
      <c r="E63" s="11"/>
      <c r="F63" s="59"/>
      <c r="G63" s="27">
        <f t="shared" si="5"/>
        <v>0</v>
      </c>
      <c r="H63" s="11"/>
      <c r="I63" s="11"/>
      <c r="J63" s="13"/>
      <c r="K63" s="56"/>
      <c r="L63" s="56"/>
      <c r="M63" s="14"/>
    </row>
    <row r="64" spans="1:21" s="10" customFormat="1" ht="20.25" customHeight="1" thickBot="1" x14ac:dyDescent="0.3">
      <c r="A64" s="126"/>
      <c r="B64" s="125"/>
      <c r="C64" s="36" t="s">
        <v>11</v>
      </c>
      <c r="D64" s="39">
        <v>145.6</v>
      </c>
      <c r="E64" s="11"/>
      <c r="F64" s="31"/>
      <c r="G64" s="32">
        <f t="shared" ref="G64" si="6">F64*1.2</f>
        <v>0</v>
      </c>
      <c r="H64" s="11"/>
      <c r="I64" s="11"/>
      <c r="J64" s="13"/>
      <c r="K64" s="20"/>
      <c r="L64" s="20"/>
      <c r="M64" s="14"/>
    </row>
    <row r="65" spans="1:13" ht="16.5" customHeight="1" thickTop="1" x14ac:dyDescent="0.25">
      <c r="A65" s="116" t="s">
        <v>20</v>
      </c>
      <c r="B65" s="117"/>
      <c r="C65" s="43"/>
      <c r="D65" s="40">
        <f>SUM(D60:D64)</f>
        <v>193.6</v>
      </c>
      <c r="E65" s="28"/>
      <c r="F65" s="33">
        <f>SUM(F60:F64)</f>
        <v>0</v>
      </c>
      <c r="G65" s="33">
        <f>SUM(G60:G64)</f>
        <v>0</v>
      </c>
      <c r="H65" s="16"/>
      <c r="I65" s="16"/>
      <c r="J65" s="16"/>
      <c r="K65" s="16"/>
      <c r="L65" s="16"/>
      <c r="M65" s="16"/>
    </row>
    <row r="68" spans="1:13" ht="31.5" x14ac:dyDescent="0.25">
      <c r="A68" s="26"/>
      <c r="B68" s="26"/>
      <c r="C68" s="24" t="s">
        <v>15</v>
      </c>
      <c r="D68" s="24" t="s">
        <v>21</v>
      </c>
      <c r="E68" s="22"/>
      <c r="F68" s="24" t="s">
        <v>16</v>
      </c>
      <c r="G68" s="25" t="s">
        <v>17</v>
      </c>
    </row>
    <row r="69" spans="1:13" ht="16.5" customHeight="1" x14ac:dyDescent="0.25">
      <c r="A69" s="110" t="s">
        <v>91</v>
      </c>
      <c r="B69" s="123"/>
      <c r="C69" s="35" t="s">
        <v>7</v>
      </c>
      <c r="D69" s="38">
        <v>22</v>
      </c>
      <c r="E69" s="11"/>
      <c r="F69" s="30"/>
      <c r="G69" s="27">
        <f>F69*1.2</f>
        <v>0</v>
      </c>
    </row>
    <row r="70" spans="1:13" ht="16.5" customHeight="1" thickBot="1" x14ac:dyDescent="0.3">
      <c r="A70" s="110"/>
      <c r="B70" s="123"/>
      <c r="C70" s="57" t="s">
        <v>3</v>
      </c>
      <c r="D70" s="58">
        <v>90</v>
      </c>
      <c r="E70" s="11"/>
      <c r="F70" s="31"/>
      <c r="G70" s="32">
        <f>F70*1.2</f>
        <v>0</v>
      </c>
    </row>
    <row r="71" spans="1:13" ht="16.5" thickTop="1" x14ac:dyDescent="0.25">
      <c r="A71" s="116" t="s">
        <v>20</v>
      </c>
      <c r="B71" s="117"/>
      <c r="C71" s="43"/>
      <c r="D71" s="40">
        <f>SUM(D68:D70)</f>
        <v>112</v>
      </c>
      <c r="E71" s="28"/>
      <c r="F71" s="33">
        <f>SUM(F68:F70)</f>
        <v>0</v>
      </c>
      <c r="G71" s="33">
        <f>SUM(G68:G70)</f>
        <v>0</v>
      </c>
    </row>
    <row r="74" spans="1:13" ht="31.5" x14ac:dyDescent="0.25">
      <c r="A74" s="26"/>
      <c r="B74" s="26"/>
      <c r="C74" s="24" t="s">
        <v>15</v>
      </c>
      <c r="D74" s="24" t="s">
        <v>21</v>
      </c>
      <c r="E74" s="22"/>
      <c r="F74" s="24" t="s">
        <v>16</v>
      </c>
      <c r="G74" s="25" t="s">
        <v>17</v>
      </c>
    </row>
    <row r="75" spans="1:13" ht="20.25" customHeight="1" x14ac:dyDescent="0.25">
      <c r="A75" s="110" t="s">
        <v>55</v>
      </c>
      <c r="B75" s="123"/>
      <c r="C75" s="35" t="s">
        <v>7</v>
      </c>
      <c r="D75" s="38">
        <v>86</v>
      </c>
      <c r="E75" s="11"/>
      <c r="F75" s="30"/>
      <c r="G75" s="27">
        <f>F75*1.2</f>
        <v>0</v>
      </c>
    </row>
    <row r="76" spans="1:13" ht="20.25" customHeight="1" x14ac:dyDescent="0.25">
      <c r="A76" s="110"/>
      <c r="B76" s="123"/>
      <c r="C76" s="57" t="s">
        <v>5</v>
      </c>
      <c r="D76" s="58">
        <v>124</v>
      </c>
      <c r="E76" s="11"/>
      <c r="F76" s="59"/>
      <c r="G76" s="27">
        <f t="shared" ref="G76:G77" si="7">F76*1.2</f>
        <v>0</v>
      </c>
    </row>
    <row r="77" spans="1:13" ht="20.25" customHeight="1" x14ac:dyDescent="0.25">
      <c r="A77" s="110"/>
      <c r="B77" s="123"/>
      <c r="C77" s="57" t="s">
        <v>80</v>
      </c>
      <c r="D77" s="58">
        <v>19</v>
      </c>
      <c r="E77" s="11"/>
      <c r="F77" s="59"/>
      <c r="G77" s="27">
        <f t="shared" si="7"/>
        <v>0</v>
      </c>
    </row>
    <row r="78" spans="1:13" ht="21" customHeight="1" thickBot="1" x14ac:dyDescent="0.3">
      <c r="A78" s="126"/>
      <c r="B78" s="125"/>
      <c r="C78" s="36" t="s">
        <v>11</v>
      </c>
      <c r="D78" s="39">
        <v>86</v>
      </c>
      <c r="E78" s="11"/>
      <c r="F78" s="31"/>
      <c r="G78" s="32">
        <f t="shared" ref="G78" si="8">F78*1.2</f>
        <v>0</v>
      </c>
    </row>
    <row r="79" spans="1:13" ht="16.5" thickTop="1" x14ac:dyDescent="0.25">
      <c r="A79" s="116" t="s">
        <v>20</v>
      </c>
      <c r="B79" s="117"/>
      <c r="C79" s="43"/>
      <c r="D79" s="40">
        <f>SUM(D74:D78)</f>
        <v>315</v>
      </c>
      <c r="E79" s="28"/>
      <c r="F79" s="33">
        <f>SUM(F74:F78)</f>
        <v>0</v>
      </c>
      <c r="G79" s="33">
        <f>SUM(G74:G78)</f>
        <v>0</v>
      </c>
    </row>
    <row r="82" spans="1:7" ht="31.5" x14ac:dyDescent="0.25">
      <c r="A82" s="26"/>
      <c r="B82" s="26"/>
      <c r="C82" s="24" t="s">
        <v>15</v>
      </c>
      <c r="D82" s="24" t="s">
        <v>21</v>
      </c>
      <c r="E82" s="22"/>
      <c r="F82" s="24" t="s">
        <v>16</v>
      </c>
      <c r="G82" s="25" t="s">
        <v>17</v>
      </c>
    </row>
    <row r="83" spans="1:7" ht="15.75" customHeight="1" x14ac:dyDescent="0.25">
      <c r="A83" s="110" t="s">
        <v>56</v>
      </c>
      <c r="B83" s="123"/>
      <c r="C83" s="35" t="s">
        <v>7</v>
      </c>
      <c r="D83" s="38">
        <v>8</v>
      </c>
      <c r="E83" s="11"/>
      <c r="F83" s="30"/>
      <c r="G83" s="27">
        <f>F83*1.2</f>
        <v>0</v>
      </c>
    </row>
    <row r="84" spans="1:7" ht="15.75" customHeight="1" x14ac:dyDescent="0.25">
      <c r="A84" s="110"/>
      <c r="B84" s="123"/>
      <c r="C84" s="57" t="s">
        <v>5</v>
      </c>
      <c r="D84" s="58">
        <v>7</v>
      </c>
      <c r="E84" s="11"/>
      <c r="F84" s="59"/>
      <c r="G84" s="27">
        <f>F84*1.2</f>
        <v>0</v>
      </c>
    </row>
    <row r="85" spans="1:7" ht="17.25" customHeight="1" thickBot="1" x14ac:dyDescent="0.3">
      <c r="A85" s="126"/>
      <c r="B85" s="125"/>
      <c r="C85" s="36" t="s">
        <v>11</v>
      </c>
      <c r="D85" s="39">
        <v>145</v>
      </c>
      <c r="E85" s="11"/>
      <c r="F85" s="31"/>
      <c r="G85" s="32">
        <f t="shared" ref="G85" si="9">F85*1.2</f>
        <v>0</v>
      </c>
    </row>
    <row r="86" spans="1:7" ht="16.5" thickTop="1" x14ac:dyDescent="0.25">
      <c r="A86" s="116" t="s">
        <v>20</v>
      </c>
      <c r="B86" s="117"/>
      <c r="C86" s="43"/>
      <c r="D86" s="40">
        <f>SUM(D82:D85)</f>
        <v>160</v>
      </c>
      <c r="E86" s="28"/>
      <c r="F86" s="33">
        <f>SUM(F82:F85)</f>
        <v>0</v>
      </c>
      <c r="G86" s="33">
        <f>SUM(G82:G85)</f>
        <v>0</v>
      </c>
    </row>
    <row r="89" spans="1:7" ht="31.5" x14ac:dyDescent="0.25">
      <c r="A89" s="26"/>
      <c r="B89" s="26"/>
      <c r="C89" s="24" t="s">
        <v>15</v>
      </c>
      <c r="D89" s="24" t="s">
        <v>21</v>
      </c>
      <c r="E89" s="22"/>
      <c r="F89" s="24" t="s">
        <v>16</v>
      </c>
      <c r="G89" s="25" t="s">
        <v>17</v>
      </c>
    </row>
    <row r="90" spans="1:7" x14ac:dyDescent="0.25">
      <c r="A90" s="110" t="s">
        <v>57</v>
      </c>
      <c r="B90" s="123"/>
      <c r="C90" s="35" t="s">
        <v>7</v>
      </c>
      <c r="D90" s="38">
        <v>45</v>
      </c>
      <c r="E90" s="11"/>
      <c r="F90" s="30"/>
      <c r="G90" s="27">
        <f>F90*1.2</f>
        <v>0</v>
      </c>
    </row>
    <row r="91" spans="1:7" ht="13.5" thickBot="1" x14ac:dyDescent="0.3">
      <c r="A91" s="110"/>
      <c r="B91" s="123"/>
      <c r="C91" s="57" t="s">
        <v>5</v>
      </c>
      <c r="D91" s="58">
        <v>56</v>
      </c>
      <c r="E91" s="11"/>
      <c r="F91" s="31"/>
      <c r="G91" s="32">
        <f>F91*1.2</f>
        <v>0</v>
      </c>
    </row>
    <row r="92" spans="1:7" ht="16.5" thickTop="1" x14ac:dyDescent="0.25">
      <c r="A92" s="116" t="s">
        <v>20</v>
      </c>
      <c r="B92" s="117"/>
      <c r="C92" s="43"/>
      <c r="D92" s="40">
        <f>SUM(D89:D91)</f>
        <v>101</v>
      </c>
      <c r="E92" s="28"/>
      <c r="F92" s="33">
        <f>SUM(F89:F91)</f>
        <v>0</v>
      </c>
      <c r="G92" s="33">
        <f>SUM(G89:G91)</f>
        <v>0</v>
      </c>
    </row>
    <row r="95" spans="1:7" ht="31.5" x14ac:dyDescent="0.25">
      <c r="A95" s="26"/>
      <c r="B95" s="26"/>
      <c r="C95" s="24" t="s">
        <v>15</v>
      </c>
      <c r="D95" s="24" t="s">
        <v>21</v>
      </c>
      <c r="E95" s="22"/>
      <c r="F95" s="24" t="s">
        <v>16</v>
      </c>
      <c r="G95" s="25" t="s">
        <v>17</v>
      </c>
    </row>
    <row r="96" spans="1:7" x14ac:dyDescent="0.25">
      <c r="A96" s="110" t="s">
        <v>58</v>
      </c>
      <c r="B96" s="123"/>
      <c r="C96" s="35" t="s">
        <v>7</v>
      </c>
      <c r="D96" s="38">
        <v>24</v>
      </c>
      <c r="E96" s="11"/>
      <c r="F96" s="30"/>
      <c r="G96" s="27">
        <f>F96*1.2</f>
        <v>0</v>
      </c>
    </row>
    <row r="97" spans="1:7" ht="13.5" thickBot="1" x14ac:dyDescent="0.3">
      <c r="A97" s="126"/>
      <c r="B97" s="125"/>
      <c r="C97" s="36" t="s">
        <v>11</v>
      </c>
      <c r="D97" s="39">
        <v>58</v>
      </c>
      <c r="E97" s="11"/>
      <c r="F97" s="31"/>
      <c r="G97" s="32">
        <f t="shared" ref="G97" si="10">F97*1.2</f>
        <v>0</v>
      </c>
    </row>
    <row r="98" spans="1:7" ht="16.5" thickTop="1" x14ac:dyDescent="0.25">
      <c r="A98" s="116" t="s">
        <v>20</v>
      </c>
      <c r="B98" s="117"/>
      <c r="C98" s="43"/>
      <c r="D98" s="40">
        <f>SUM(D95:D97)</f>
        <v>82</v>
      </c>
      <c r="E98" s="28"/>
      <c r="F98" s="33">
        <f>SUM(F95:F97)</f>
        <v>0</v>
      </c>
      <c r="G98" s="33">
        <f>SUM(G95:G97)</f>
        <v>0</v>
      </c>
    </row>
    <row r="101" spans="1:7" ht="31.5" x14ac:dyDescent="0.25">
      <c r="A101" s="26"/>
      <c r="B101" s="26"/>
      <c r="C101" s="24" t="s">
        <v>15</v>
      </c>
      <c r="D101" s="24" t="s">
        <v>21</v>
      </c>
      <c r="E101" s="22"/>
      <c r="F101" s="24" t="s">
        <v>16</v>
      </c>
      <c r="G101" s="25" t="s">
        <v>17</v>
      </c>
    </row>
    <row r="102" spans="1:7" ht="27.75" customHeight="1" thickBot="1" x14ac:dyDescent="0.3">
      <c r="A102" s="110" t="s">
        <v>59</v>
      </c>
      <c r="B102" s="123"/>
      <c r="C102" s="35" t="s">
        <v>7</v>
      </c>
      <c r="D102" s="38">
        <v>6</v>
      </c>
      <c r="E102" s="11"/>
      <c r="F102" s="31"/>
      <c r="G102" s="32">
        <f>F102*1.2</f>
        <v>0</v>
      </c>
    </row>
    <row r="103" spans="1:7" ht="16.5" thickTop="1" x14ac:dyDescent="0.25">
      <c r="A103" s="116" t="s">
        <v>20</v>
      </c>
      <c r="B103" s="117"/>
      <c r="C103" s="43"/>
      <c r="D103" s="40">
        <f>SUM(D101:D102)</f>
        <v>6</v>
      </c>
      <c r="E103" s="28"/>
      <c r="F103" s="33">
        <f>SUM(F101:F102)</f>
        <v>0</v>
      </c>
      <c r="G103" s="33">
        <f>SUM(G101:G102)</f>
        <v>0</v>
      </c>
    </row>
    <row r="106" spans="1:7" ht="31.5" x14ac:dyDescent="0.25">
      <c r="A106" s="26"/>
      <c r="B106" s="26"/>
      <c r="C106" s="24" t="s">
        <v>15</v>
      </c>
      <c r="D106" s="24" t="s">
        <v>21</v>
      </c>
      <c r="E106" s="22"/>
      <c r="F106" s="24" t="s">
        <v>16</v>
      </c>
      <c r="G106" s="25" t="s">
        <v>17</v>
      </c>
    </row>
    <row r="107" spans="1:7" x14ac:dyDescent="0.25">
      <c r="A107" s="110" t="s">
        <v>60</v>
      </c>
      <c r="B107" s="123"/>
      <c r="C107" s="35" t="s">
        <v>7</v>
      </c>
      <c r="D107" s="38">
        <v>182</v>
      </c>
      <c r="E107" s="11"/>
      <c r="F107" s="30"/>
      <c r="G107" s="27">
        <f>F107*1.2</f>
        <v>0</v>
      </c>
    </row>
    <row r="108" spans="1:7" ht="13.5" thickBot="1" x14ac:dyDescent="0.3">
      <c r="A108" s="110"/>
      <c r="B108" s="123"/>
      <c r="C108" s="57" t="s">
        <v>5</v>
      </c>
      <c r="D108" s="58">
        <v>518</v>
      </c>
      <c r="E108" s="11"/>
      <c r="F108" s="31"/>
      <c r="G108" s="32">
        <f>F108*1.2</f>
        <v>0</v>
      </c>
    </row>
    <row r="109" spans="1:7" ht="16.5" thickTop="1" x14ac:dyDescent="0.25">
      <c r="A109" s="116" t="s">
        <v>20</v>
      </c>
      <c r="B109" s="117"/>
      <c r="C109" s="43"/>
      <c r="D109" s="40">
        <f>SUM(D106:D108)</f>
        <v>700</v>
      </c>
      <c r="E109" s="28"/>
      <c r="F109" s="33">
        <f>SUM(F106:F108)</f>
        <v>0</v>
      </c>
      <c r="G109" s="33">
        <f>SUM(G106:G108)</f>
        <v>0</v>
      </c>
    </row>
    <row r="112" spans="1:7" ht="31.5" x14ac:dyDescent="0.25">
      <c r="A112" s="26"/>
      <c r="B112" s="26"/>
      <c r="C112" s="24" t="s">
        <v>15</v>
      </c>
      <c r="D112" s="24" t="s">
        <v>21</v>
      </c>
      <c r="E112" s="22"/>
      <c r="F112" s="24" t="s">
        <v>16</v>
      </c>
      <c r="G112" s="25" t="s">
        <v>17</v>
      </c>
    </row>
    <row r="113" spans="1:7" x14ac:dyDescent="0.25">
      <c r="A113" s="110" t="s">
        <v>61</v>
      </c>
      <c r="B113" s="123"/>
      <c r="C113" s="35" t="s">
        <v>7</v>
      </c>
      <c r="D113" s="38">
        <v>88</v>
      </c>
      <c r="E113" s="11"/>
      <c r="F113" s="30"/>
      <c r="G113" s="27">
        <f>F113*1.2</f>
        <v>0</v>
      </c>
    </row>
    <row r="114" spans="1:7" x14ac:dyDescent="0.25">
      <c r="A114" s="110"/>
      <c r="B114" s="123"/>
      <c r="C114" s="57" t="s">
        <v>1</v>
      </c>
      <c r="D114" s="58">
        <v>1328</v>
      </c>
      <c r="E114" s="11"/>
      <c r="F114" s="59"/>
      <c r="G114" s="27">
        <f>F114*1.2</f>
        <v>0</v>
      </c>
    </row>
    <row r="115" spans="1:7" ht="13.5" thickBot="1" x14ac:dyDescent="0.3">
      <c r="A115" s="126"/>
      <c r="B115" s="125"/>
      <c r="C115" s="36" t="s">
        <v>11</v>
      </c>
      <c r="D115" s="39">
        <v>105</v>
      </c>
      <c r="E115" s="11"/>
      <c r="F115" s="31"/>
      <c r="G115" s="32">
        <f t="shared" ref="G115" si="11">F115*1.2</f>
        <v>0</v>
      </c>
    </row>
    <row r="116" spans="1:7" ht="16.5" thickTop="1" x14ac:dyDescent="0.25">
      <c r="A116" s="116" t="s">
        <v>20</v>
      </c>
      <c r="B116" s="117"/>
      <c r="C116" s="43"/>
      <c r="D116" s="40">
        <f>SUM(D112:D115)</f>
        <v>1521</v>
      </c>
      <c r="E116" s="28"/>
      <c r="F116" s="33">
        <f>SUM(F112:F115)</f>
        <v>0</v>
      </c>
      <c r="G116" s="33">
        <f>SUM(G112:G115)</f>
        <v>0</v>
      </c>
    </row>
    <row r="119" spans="1:7" ht="31.5" x14ac:dyDescent="0.25">
      <c r="A119" s="26"/>
      <c r="B119" s="26"/>
      <c r="C119" s="24" t="s">
        <v>15</v>
      </c>
      <c r="D119" s="24" t="s">
        <v>21</v>
      </c>
      <c r="E119" s="22"/>
      <c r="F119" s="24" t="s">
        <v>16</v>
      </c>
      <c r="G119" s="25" t="s">
        <v>17</v>
      </c>
    </row>
    <row r="120" spans="1:7" x14ac:dyDescent="0.25">
      <c r="A120" s="110" t="s">
        <v>62</v>
      </c>
      <c r="B120" s="123"/>
      <c r="C120" s="35" t="s">
        <v>7</v>
      </c>
      <c r="D120" s="38">
        <v>76.2</v>
      </c>
      <c r="E120" s="11"/>
      <c r="F120" s="30"/>
      <c r="G120" s="27">
        <f>F120*1.2</f>
        <v>0</v>
      </c>
    </row>
    <row r="121" spans="1:7" ht="13.5" thickBot="1" x14ac:dyDescent="0.3">
      <c r="A121" s="126"/>
      <c r="B121" s="125"/>
      <c r="C121" s="36" t="s">
        <v>11</v>
      </c>
      <c r="D121" s="39">
        <v>218.9</v>
      </c>
      <c r="E121" s="11"/>
      <c r="F121" s="31"/>
      <c r="G121" s="32">
        <f t="shared" ref="G121" si="12">F121*1.2</f>
        <v>0</v>
      </c>
    </row>
    <row r="122" spans="1:7" ht="16.5" thickTop="1" x14ac:dyDescent="0.25">
      <c r="A122" s="116" t="s">
        <v>20</v>
      </c>
      <c r="B122" s="117"/>
      <c r="C122" s="43"/>
      <c r="D122" s="40">
        <f>SUM(D119:D121)</f>
        <v>295.10000000000002</v>
      </c>
      <c r="E122" s="28"/>
      <c r="F122" s="33">
        <f>SUM(F119:F121)</f>
        <v>0</v>
      </c>
      <c r="G122" s="33">
        <f>SUM(G119:G121)</f>
        <v>0</v>
      </c>
    </row>
    <row r="125" spans="1:7" ht="31.5" x14ac:dyDescent="0.25">
      <c r="A125" s="26"/>
      <c r="B125" s="26"/>
      <c r="C125" s="24" t="s">
        <v>15</v>
      </c>
      <c r="D125" s="24" t="s">
        <v>21</v>
      </c>
      <c r="E125" s="22"/>
      <c r="F125" s="24" t="s">
        <v>16</v>
      </c>
      <c r="G125" s="25" t="s">
        <v>17</v>
      </c>
    </row>
    <row r="126" spans="1:7" x14ac:dyDescent="0.25">
      <c r="A126" s="110" t="s">
        <v>63</v>
      </c>
      <c r="B126" s="123"/>
      <c r="C126" s="35" t="s">
        <v>7</v>
      </c>
      <c r="D126" s="38">
        <v>8</v>
      </c>
      <c r="E126" s="11"/>
      <c r="F126" s="30"/>
      <c r="G126" s="27">
        <f>F126*1.2</f>
        <v>0</v>
      </c>
    </row>
    <row r="127" spans="1:7" x14ac:dyDescent="0.25">
      <c r="A127" s="110"/>
      <c r="B127" s="123"/>
      <c r="C127" s="57" t="s">
        <v>3</v>
      </c>
      <c r="D127" s="58">
        <v>12</v>
      </c>
      <c r="E127" s="11"/>
      <c r="F127" s="30"/>
      <c r="G127" s="27">
        <f>F127*1.2</f>
        <v>0</v>
      </c>
    </row>
    <row r="128" spans="1:7" ht="13.5" thickBot="1" x14ac:dyDescent="0.3">
      <c r="A128" s="126"/>
      <c r="B128" s="125"/>
      <c r="C128" s="36" t="s">
        <v>5</v>
      </c>
      <c r="D128" s="39">
        <v>25</v>
      </c>
      <c r="E128" s="11"/>
      <c r="F128" s="31"/>
      <c r="G128" s="32">
        <f t="shared" ref="G128" si="13">F128*1.2</f>
        <v>0</v>
      </c>
    </row>
    <row r="129" spans="1:7" ht="16.5" thickTop="1" x14ac:dyDescent="0.25">
      <c r="A129" s="116" t="s">
        <v>20</v>
      </c>
      <c r="B129" s="117"/>
      <c r="C129" s="43"/>
      <c r="D129" s="40">
        <f>SUM(D125:D128)</f>
        <v>45</v>
      </c>
      <c r="E129" s="28"/>
      <c r="F129" s="33">
        <f>SUM(F125:F128)</f>
        <v>0</v>
      </c>
      <c r="G129" s="33">
        <f>SUM(G125:G128)</f>
        <v>0</v>
      </c>
    </row>
    <row r="132" spans="1:7" ht="31.5" x14ac:dyDescent="0.25">
      <c r="A132" s="26"/>
      <c r="B132" s="26"/>
      <c r="C132" s="24" t="s">
        <v>15</v>
      </c>
      <c r="D132" s="24" t="s">
        <v>21</v>
      </c>
      <c r="E132" s="22"/>
      <c r="F132" s="24" t="s">
        <v>16</v>
      </c>
      <c r="G132" s="25" t="s">
        <v>17</v>
      </c>
    </row>
    <row r="133" spans="1:7" x14ac:dyDescent="0.25">
      <c r="A133" s="110" t="s">
        <v>64</v>
      </c>
      <c r="B133" s="123"/>
      <c r="C133" s="35" t="s">
        <v>7</v>
      </c>
      <c r="D133" s="38">
        <v>7</v>
      </c>
      <c r="E133" s="11"/>
      <c r="F133" s="30"/>
      <c r="G133" s="27">
        <f>F133*1.2</f>
        <v>0</v>
      </c>
    </row>
    <row r="134" spans="1:7" ht="13.5" thickBot="1" x14ac:dyDescent="0.3">
      <c r="A134" s="126"/>
      <c r="B134" s="125"/>
      <c r="C134" s="36" t="s">
        <v>11</v>
      </c>
      <c r="D134" s="39">
        <v>96.2</v>
      </c>
      <c r="E134" s="11"/>
      <c r="F134" s="31"/>
      <c r="G134" s="32">
        <f t="shared" ref="G134" si="14">F134*1.2</f>
        <v>0</v>
      </c>
    </row>
    <row r="135" spans="1:7" ht="16.5" thickTop="1" x14ac:dyDescent="0.25">
      <c r="A135" s="116" t="s">
        <v>20</v>
      </c>
      <c r="B135" s="117"/>
      <c r="C135" s="43"/>
      <c r="D135" s="40">
        <f>SUM(D132:D134)</f>
        <v>103.2</v>
      </c>
      <c r="E135" s="28"/>
      <c r="F135" s="33">
        <f>SUM(F132:F134)</f>
        <v>0</v>
      </c>
      <c r="G135" s="33">
        <f>SUM(G132:G134)</f>
        <v>0</v>
      </c>
    </row>
    <row r="138" spans="1:7" ht="31.5" x14ac:dyDescent="0.25">
      <c r="A138" s="26"/>
      <c r="B138" s="26"/>
      <c r="C138" s="24" t="s">
        <v>15</v>
      </c>
      <c r="D138" s="24" t="s">
        <v>21</v>
      </c>
      <c r="E138" s="22"/>
      <c r="F138" s="24" t="s">
        <v>16</v>
      </c>
      <c r="G138" s="25" t="s">
        <v>17</v>
      </c>
    </row>
    <row r="139" spans="1:7" ht="20.25" customHeight="1" x14ac:dyDescent="0.25">
      <c r="A139" s="110" t="s">
        <v>65</v>
      </c>
      <c r="B139" s="123"/>
      <c r="C139" s="35" t="s">
        <v>7</v>
      </c>
      <c r="D139" s="38">
        <v>18</v>
      </c>
      <c r="E139" s="11"/>
      <c r="F139" s="30"/>
      <c r="G139" s="27">
        <f>F139*1.2</f>
        <v>0</v>
      </c>
    </row>
    <row r="140" spans="1:7" ht="20.25" customHeight="1" x14ac:dyDescent="0.25">
      <c r="A140" s="110"/>
      <c r="B140" s="123"/>
      <c r="C140" s="57" t="s">
        <v>9</v>
      </c>
      <c r="D140" s="58">
        <v>11</v>
      </c>
      <c r="E140" s="11"/>
      <c r="F140" s="59"/>
      <c r="G140" s="27">
        <f>F140*1.2</f>
        <v>0</v>
      </c>
    </row>
    <row r="141" spans="1:7" ht="21.75" customHeight="1" thickBot="1" x14ac:dyDescent="0.3">
      <c r="A141" s="126"/>
      <c r="B141" s="125"/>
      <c r="C141" s="36" t="s">
        <v>11</v>
      </c>
      <c r="D141" s="39">
        <v>78</v>
      </c>
      <c r="E141" s="11"/>
      <c r="F141" s="31"/>
      <c r="G141" s="32">
        <f t="shared" ref="G141" si="15">F141*1.2</f>
        <v>0</v>
      </c>
    </row>
    <row r="142" spans="1:7" ht="16.5" thickTop="1" x14ac:dyDescent="0.25">
      <c r="A142" s="116" t="s">
        <v>20</v>
      </c>
      <c r="B142" s="117"/>
      <c r="C142" s="43"/>
      <c r="D142" s="40">
        <f>SUM(D138:D141)</f>
        <v>107</v>
      </c>
      <c r="E142" s="28"/>
      <c r="F142" s="33">
        <f>SUM(F138:F141)</f>
        <v>0</v>
      </c>
      <c r="G142" s="33">
        <f>SUM(G138:G141)</f>
        <v>0</v>
      </c>
    </row>
    <row r="145" spans="1:7" ht="31.5" x14ac:dyDescent="0.25">
      <c r="A145" s="26"/>
      <c r="B145" s="26"/>
      <c r="C145" s="24" t="s">
        <v>15</v>
      </c>
      <c r="D145" s="24" t="s">
        <v>21</v>
      </c>
      <c r="E145" s="22"/>
      <c r="F145" s="24" t="s">
        <v>16</v>
      </c>
      <c r="G145" s="25" t="s">
        <v>17</v>
      </c>
    </row>
    <row r="146" spans="1:7" x14ac:dyDescent="0.25">
      <c r="A146" s="110" t="s">
        <v>66</v>
      </c>
      <c r="B146" s="123"/>
      <c r="C146" s="35" t="s">
        <v>7</v>
      </c>
      <c r="D146" s="38">
        <v>58.67</v>
      </c>
      <c r="E146" s="11"/>
      <c r="F146" s="30"/>
      <c r="G146" s="27">
        <f>F146*1.2</f>
        <v>0</v>
      </c>
    </row>
    <row r="147" spans="1:7" ht="13.5" thickBot="1" x14ac:dyDescent="0.3">
      <c r="A147" s="126"/>
      <c r="B147" s="125"/>
      <c r="C147" s="36" t="s">
        <v>11</v>
      </c>
      <c r="D147" s="39">
        <v>32.74</v>
      </c>
      <c r="E147" s="11"/>
      <c r="F147" s="31"/>
      <c r="G147" s="32">
        <f t="shared" ref="G147" si="16">F147*1.2</f>
        <v>0</v>
      </c>
    </row>
    <row r="148" spans="1:7" ht="16.5" thickTop="1" x14ac:dyDescent="0.25">
      <c r="A148" s="116" t="s">
        <v>20</v>
      </c>
      <c r="B148" s="117"/>
      <c r="C148" s="43"/>
      <c r="D148" s="40">
        <f>SUM(D145:D147)</f>
        <v>91.41</v>
      </c>
      <c r="E148" s="28"/>
      <c r="F148" s="33">
        <f>SUM(F145:F147)</f>
        <v>0</v>
      </c>
      <c r="G148" s="33">
        <f>SUM(G145:G147)</f>
        <v>0</v>
      </c>
    </row>
    <row r="151" spans="1:7" ht="31.5" x14ac:dyDescent="0.25">
      <c r="A151" s="26"/>
      <c r="B151" s="26"/>
      <c r="C151" s="24" t="s">
        <v>15</v>
      </c>
      <c r="D151" s="24" t="s">
        <v>21</v>
      </c>
      <c r="E151" s="22"/>
      <c r="F151" s="24" t="s">
        <v>16</v>
      </c>
      <c r="G151" s="25" t="s">
        <v>17</v>
      </c>
    </row>
    <row r="152" spans="1:7" x14ac:dyDescent="0.25">
      <c r="A152" s="110" t="s">
        <v>67</v>
      </c>
      <c r="B152" s="123"/>
      <c r="C152" s="35" t="s">
        <v>7</v>
      </c>
      <c r="D152" s="38">
        <v>8.06</v>
      </c>
      <c r="E152" s="11"/>
      <c r="F152" s="30"/>
      <c r="G152" s="27">
        <f>F152*1.2</f>
        <v>0</v>
      </c>
    </row>
    <row r="153" spans="1:7" ht="13.5" thickBot="1" x14ac:dyDescent="0.3">
      <c r="A153" s="126"/>
      <c r="B153" s="125"/>
      <c r="C153" s="36" t="s">
        <v>11</v>
      </c>
      <c r="D153" s="39">
        <v>17.09</v>
      </c>
      <c r="E153" s="11"/>
      <c r="F153" s="31"/>
      <c r="G153" s="32">
        <f t="shared" ref="G153" si="17">F153*1.2</f>
        <v>0</v>
      </c>
    </row>
    <row r="154" spans="1:7" ht="16.5" thickTop="1" x14ac:dyDescent="0.25">
      <c r="A154" s="116" t="s">
        <v>20</v>
      </c>
      <c r="B154" s="117"/>
      <c r="C154" s="43"/>
      <c r="D154" s="40">
        <f>SUM(D151:D153)</f>
        <v>25.15</v>
      </c>
      <c r="E154" s="28"/>
      <c r="F154" s="33">
        <f>SUM(F151:F153)</f>
        <v>0</v>
      </c>
      <c r="G154" s="33">
        <f>SUM(G151:G153)</f>
        <v>0</v>
      </c>
    </row>
    <row r="157" spans="1:7" ht="31.5" x14ac:dyDescent="0.25">
      <c r="A157" s="26"/>
      <c r="B157" s="26"/>
      <c r="C157" s="24" t="s">
        <v>15</v>
      </c>
      <c r="D157" s="24" t="s">
        <v>21</v>
      </c>
      <c r="E157" s="22"/>
      <c r="F157" s="24" t="s">
        <v>16</v>
      </c>
      <c r="G157" s="25" t="s">
        <v>17</v>
      </c>
    </row>
    <row r="158" spans="1:7" ht="30" customHeight="1" thickBot="1" x14ac:dyDescent="0.3">
      <c r="A158" s="110" t="s">
        <v>68</v>
      </c>
      <c r="B158" s="123"/>
      <c r="C158" s="35" t="s">
        <v>7</v>
      </c>
      <c r="D158" s="38">
        <v>3</v>
      </c>
      <c r="E158" s="11"/>
      <c r="F158" s="31"/>
      <c r="G158" s="32">
        <f>F158*1.2</f>
        <v>0</v>
      </c>
    </row>
    <row r="159" spans="1:7" ht="16.5" thickTop="1" x14ac:dyDescent="0.25">
      <c r="A159" s="116" t="s">
        <v>20</v>
      </c>
      <c r="B159" s="117"/>
      <c r="C159" s="43"/>
      <c r="D159" s="40">
        <f>SUM(D157:D158)</f>
        <v>3</v>
      </c>
      <c r="E159" s="28"/>
      <c r="F159" s="33">
        <f>SUM(F157:F158)</f>
        <v>0</v>
      </c>
      <c r="G159" s="33">
        <f>SUM(G157:G158)</f>
        <v>0</v>
      </c>
    </row>
    <row r="162" spans="1:7" ht="31.5" x14ac:dyDescent="0.25">
      <c r="A162" s="26"/>
      <c r="B162" s="26"/>
      <c r="C162" s="24" t="s">
        <v>15</v>
      </c>
      <c r="D162" s="24" t="s">
        <v>21</v>
      </c>
      <c r="E162" s="22"/>
      <c r="F162" s="24" t="s">
        <v>16</v>
      </c>
      <c r="G162" s="25" t="s">
        <v>17</v>
      </c>
    </row>
    <row r="163" spans="1:7" x14ac:dyDescent="0.25">
      <c r="A163" s="110" t="s">
        <v>69</v>
      </c>
      <c r="B163" s="123"/>
      <c r="C163" s="35" t="s">
        <v>7</v>
      </c>
      <c r="D163" s="38">
        <v>120</v>
      </c>
      <c r="E163" s="11"/>
      <c r="F163" s="30"/>
      <c r="G163" s="27">
        <f>F163*1.2</f>
        <v>0</v>
      </c>
    </row>
    <row r="164" spans="1:7" x14ac:dyDescent="0.25">
      <c r="A164" s="110"/>
      <c r="B164" s="123"/>
      <c r="C164" s="57" t="s">
        <v>5</v>
      </c>
      <c r="D164" s="58">
        <v>87</v>
      </c>
      <c r="E164" s="11"/>
      <c r="F164" s="59"/>
      <c r="G164" s="27">
        <f t="shared" ref="G164:G165" si="18">F164*1.2</f>
        <v>0</v>
      </c>
    </row>
    <row r="165" spans="1:7" x14ac:dyDescent="0.25">
      <c r="A165" s="110"/>
      <c r="B165" s="123"/>
      <c r="C165" s="57" t="s">
        <v>80</v>
      </c>
      <c r="D165" s="58">
        <v>60</v>
      </c>
      <c r="E165" s="11"/>
      <c r="F165" s="59"/>
      <c r="G165" s="27">
        <f t="shared" si="18"/>
        <v>0</v>
      </c>
    </row>
    <row r="166" spans="1:7" ht="13.5" thickBot="1" x14ac:dyDescent="0.3">
      <c r="A166" s="126"/>
      <c r="B166" s="125"/>
      <c r="C166" s="36" t="s">
        <v>11</v>
      </c>
      <c r="D166" s="39">
        <v>118</v>
      </c>
      <c r="E166" s="11"/>
      <c r="F166" s="31"/>
      <c r="G166" s="32">
        <f t="shared" ref="G166" si="19">F166*1.2</f>
        <v>0</v>
      </c>
    </row>
    <row r="167" spans="1:7" ht="16.5" thickTop="1" x14ac:dyDescent="0.25">
      <c r="A167" s="116" t="s">
        <v>20</v>
      </c>
      <c r="B167" s="117"/>
      <c r="C167" s="43"/>
      <c r="D167" s="40">
        <f>SUM(D162:D166)</f>
        <v>385</v>
      </c>
      <c r="E167" s="28"/>
      <c r="F167" s="33">
        <f>SUM(F162:F166)</f>
        <v>0</v>
      </c>
      <c r="G167" s="33">
        <f>SUM(G162:G166)</f>
        <v>0</v>
      </c>
    </row>
    <row r="170" spans="1:7" ht="31.5" x14ac:dyDescent="0.25">
      <c r="A170" s="26"/>
      <c r="B170" s="26"/>
      <c r="C170" s="24" t="s">
        <v>15</v>
      </c>
      <c r="D170" s="24" t="s">
        <v>21</v>
      </c>
      <c r="E170" s="22"/>
      <c r="F170" s="24" t="s">
        <v>16</v>
      </c>
      <c r="G170" s="25" t="s">
        <v>17</v>
      </c>
    </row>
    <row r="171" spans="1:7" x14ac:dyDescent="0.25">
      <c r="A171" s="110" t="s">
        <v>70</v>
      </c>
      <c r="B171" s="123"/>
      <c r="C171" s="35" t="s">
        <v>7</v>
      </c>
      <c r="D171" s="38">
        <v>180</v>
      </c>
      <c r="E171" s="11"/>
      <c r="F171" s="30"/>
      <c r="G171" s="27">
        <f>F171*1.2</f>
        <v>0</v>
      </c>
    </row>
    <row r="172" spans="1:7" x14ac:dyDescent="0.25">
      <c r="A172" s="110"/>
      <c r="B172" s="123"/>
      <c r="C172" s="57" t="s">
        <v>5</v>
      </c>
      <c r="D172" s="58">
        <v>57</v>
      </c>
      <c r="E172" s="11"/>
      <c r="F172" s="59"/>
      <c r="G172" s="27">
        <f t="shared" ref="G172:G173" si="20">F172*1.2</f>
        <v>0</v>
      </c>
    </row>
    <row r="173" spans="1:7" x14ac:dyDescent="0.25">
      <c r="A173" s="110"/>
      <c r="B173" s="123"/>
      <c r="C173" s="57" t="s">
        <v>80</v>
      </c>
      <c r="D173" s="58">
        <v>45</v>
      </c>
      <c r="E173" s="11"/>
      <c r="F173" s="59"/>
      <c r="G173" s="27">
        <f t="shared" si="20"/>
        <v>0</v>
      </c>
    </row>
    <row r="174" spans="1:7" ht="13.5" thickBot="1" x14ac:dyDescent="0.3">
      <c r="A174" s="126"/>
      <c r="B174" s="125"/>
      <c r="C174" s="36" t="s">
        <v>11</v>
      </c>
      <c r="D174" s="39">
        <v>371</v>
      </c>
      <c r="E174" s="11"/>
      <c r="F174" s="31"/>
      <c r="G174" s="32">
        <f t="shared" ref="G174" si="21">F174*1.2</f>
        <v>0</v>
      </c>
    </row>
    <row r="175" spans="1:7" ht="16.5" thickTop="1" x14ac:dyDescent="0.25">
      <c r="A175" s="116" t="s">
        <v>20</v>
      </c>
      <c r="B175" s="117"/>
      <c r="C175" s="43"/>
      <c r="D175" s="40">
        <f>SUM(D171:D174)</f>
        <v>653</v>
      </c>
      <c r="E175" s="28"/>
      <c r="F175" s="33">
        <f>SUM(F170:F174)</f>
        <v>0</v>
      </c>
      <c r="G175" s="33">
        <f>SUM(G170:G174)</f>
        <v>0</v>
      </c>
    </row>
  </sheetData>
  <mergeCells count="68">
    <mergeCell ref="A148:B148"/>
    <mergeCell ref="A152:B153"/>
    <mergeCell ref="A154:B154"/>
    <mergeCell ref="A175:B175"/>
    <mergeCell ref="A158:B158"/>
    <mergeCell ref="A159:B159"/>
    <mergeCell ref="A163:B166"/>
    <mergeCell ref="A167:B167"/>
    <mergeCell ref="A171:B174"/>
    <mergeCell ref="A133:B134"/>
    <mergeCell ref="A135:B135"/>
    <mergeCell ref="A139:B141"/>
    <mergeCell ref="A142:B142"/>
    <mergeCell ref="A146:B147"/>
    <mergeCell ref="A116:B116"/>
    <mergeCell ref="A120:B121"/>
    <mergeCell ref="A122:B122"/>
    <mergeCell ref="A126:B128"/>
    <mergeCell ref="A129:B129"/>
    <mergeCell ref="A102:B102"/>
    <mergeCell ref="A103:B103"/>
    <mergeCell ref="A107:B108"/>
    <mergeCell ref="A109:B109"/>
    <mergeCell ref="A113:B115"/>
    <mergeCell ref="A86:B86"/>
    <mergeCell ref="A90:B91"/>
    <mergeCell ref="A92:B92"/>
    <mergeCell ref="A96:B97"/>
    <mergeCell ref="A98:B98"/>
    <mergeCell ref="A69:B70"/>
    <mergeCell ref="A71:B71"/>
    <mergeCell ref="A75:B78"/>
    <mergeCell ref="A79:B79"/>
    <mergeCell ref="A83:B85"/>
    <mergeCell ref="A61:B64"/>
    <mergeCell ref="A65:B65"/>
    <mergeCell ref="A49:B51"/>
    <mergeCell ref="A52:B52"/>
    <mergeCell ref="K54:L54"/>
    <mergeCell ref="A55:B57"/>
    <mergeCell ref="A58:B58"/>
    <mergeCell ref="K60:L60"/>
    <mergeCell ref="A29:B30"/>
    <mergeCell ref="K48:L48"/>
    <mergeCell ref="A31:B31"/>
    <mergeCell ref="K33:L33"/>
    <mergeCell ref="A34:B36"/>
    <mergeCell ref="A37:B37"/>
    <mergeCell ref="K39:L39"/>
    <mergeCell ref="A40:B41"/>
    <mergeCell ref="A42:B42"/>
    <mergeCell ref="K44:L44"/>
    <mergeCell ref="A45:B45"/>
    <mergeCell ref="A46:B46"/>
    <mergeCell ref="K47:L47"/>
    <mergeCell ref="A22:B22"/>
    <mergeCell ref="K24:L24"/>
    <mergeCell ref="A25:B25"/>
    <mergeCell ref="A26:B26"/>
    <mergeCell ref="K28:L28"/>
    <mergeCell ref="K20:L20"/>
    <mergeCell ref="A21:B21"/>
    <mergeCell ref="A2:G2"/>
    <mergeCell ref="A3:G3"/>
    <mergeCell ref="A7:G7"/>
    <mergeCell ref="A8:G8"/>
    <mergeCell ref="A4:G4"/>
    <mergeCell ref="D12:D18"/>
  </mergeCells>
  <pageMargins left="0.25" right="0.25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5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01" t="s">
        <v>99</v>
      </c>
      <c r="B2" s="102"/>
      <c r="C2" s="102"/>
      <c r="D2" s="102"/>
      <c r="E2" s="102"/>
      <c r="F2" s="102"/>
      <c r="G2" s="103"/>
      <c r="H2" s="41"/>
      <c r="I2" s="41"/>
      <c r="J2" s="41"/>
      <c r="K2" s="41"/>
    </row>
    <row r="3" spans="1:11" ht="21" customHeight="1" x14ac:dyDescent="0.25">
      <c r="A3" s="119" t="s">
        <v>75</v>
      </c>
      <c r="B3" s="120"/>
      <c r="C3" s="120"/>
      <c r="D3" s="120"/>
      <c r="E3" s="120"/>
      <c r="F3" s="120"/>
      <c r="G3" s="121"/>
      <c r="H3" s="42"/>
      <c r="I3" s="42"/>
      <c r="J3" s="42"/>
      <c r="K3" s="42"/>
    </row>
    <row r="4" spans="1:11" ht="21" thickBot="1" x14ac:dyDescent="0.3">
      <c r="A4" s="104" t="s">
        <v>72</v>
      </c>
      <c r="B4" s="105"/>
      <c r="C4" s="105"/>
      <c r="D4" s="105"/>
      <c r="E4" s="105"/>
      <c r="F4" s="105"/>
      <c r="G4" s="106"/>
    </row>
    <row r="7" spans="1:11" ht="21" x14ac:dyDescent="0.25">
      <c r="A7" s="118" t="s">
        <v>18</v>
      </c>
      <c r="B7" s="118"/>
      <c r="C7" s="118"/>
      <c r="D7" s="118"/>
      <c r="E7" s="118"/>
      <c r="F7" s="118"/>
      <c r="G7" s="118"/>
      <c r="H7" s="21"/>
    </row>
    <row r="8" spans="1:11" ht="21" x14ac:dyDescent="0.25">
      <c r="A8" s="118" t="s">
        <v>19</v>
      </c>
      <c r="B8" s="118"/>
      <c r="C8" s="118"/>
      <c r="D8" s="118"/>
      <c r="E8" s="118"/>
      <c r="F8" s="118"/>
      <c r="G8" s="118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60" t="s">
        <v>79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62">
        <v>5726</v>
      </c>
      <c r="D12" s="113">
        <f>D24</f>
        <v>236</v>
      </c>
      <c r="F12" s="19"/>
      <c r="H12" s="3"/>
    </row>
    <row r="13" spans="1:11" x14ac:dyDescent="0.25">
      <c r="A13" s="6" t="s">
        <v>9</v>
      </c>
      <c r="B13" s="6" t="s">
        <v>8</v>
      </c>
      <c r="C13" s="63">
        <f>SUMIF($C$21:C$546,$A$13,$D$21:$D$546)</f>
        <v>0</v>
      </c>
      <c r="D13" s="114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64">
        <v>1374</v>
      </c>
      <c r="D14" s="114"/>
      <c r="F14" s="19"/>
    </row>
    <row r="15" spans="1:11" x14ac:dyDescent="0.25">
      <c r="A15" s="4" t="s">
        <v>5</v>
      </c>
      <c r="B15" s="4" t="s">
        <v>4</v>
      </c>
      <c r="C15" s="65">
        <f>SUMIF($C$21:C$546,$A$15,$D$21:$D$546)</f>
        <v>0</v>
      </c>
      <c r="D15" s="114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66">
        <f>SUMIF($C$21:C$546,$A$16,$D$21:$D$546)</f>
        <v>0</v>
      </c>
      <c r="D16" s="114"/>
    </row>
    <row r="17" spans="1:21" x14ac:dyDescent="0.25">
      <c r="A17" s="67" t="s">
        <v>1</v>
      </c>
      <c r="B17" s="67" t="s">
        <v>0</v>
      </c>
      <c r="C17" s="68">
        <f>SUMIF($C$42:C$546,$A$17,$D$42:$D$546)</f>
        <v>0</v>
      </c>
      <c r="D17" s="114"/>
      <c r="F17" s="19"/>
    </row>
    <row r="18" spans="1:21" ht="39" thickBot="1" x14ac:dyDescent="0.3">
      <c r="A18" s="69" t="s">
        <v>80</v>
      </c>
      <c r="B18" s="70" t="s">
        <v>81</v>
      </c>
      <c r="C18" s="71">
        <v>807</v>
      </c>
      <c r="D18" s="115"/>
      <c r="F18" s="19"/>
    </row>
    <row r="20" spans="1:21" s="10" customFormat="1" ht="25.5" customHeight="1" x14ac:dyDescent="0.25">
      <c r="A20" s="26"/>
      <c r="B20" s="26"/>
      <c r="C20" s="24" t="s">
        <v>15</v>
      </c>
      <c r="D20" s="24" t="s">
        <v>21</v>
      </c>
      <c r="E20" s="22"/>
      <c r="F20" s="24" t="s">
        <v>16</v>
      </c>
      <c r="G20" s="25" t="s">
        <v>17</v>
      </c>
      <c r="H20" s="23"/>
      <c r="I20" s="11"/>
      <c r="J20" s="13"/>
      <c r="K20" s="100"/>
      <c r="L20" s="100"/>
      <c r="M20" s="14"/>
      <c r="U20" s="10">
        <v>-1</v>
      </c>
    </row>
    <row r="21" spans="1:21" s="10" customFormat="1" ht="20.25" customHeight="1" x14ac:dyDescent="0.25">
      <c r="A21" s="107" t="s">
        <v>73</v>
      </c>
      <c r="B21" s="108"/>
      <c r="C21" s="35" t="s">
        <v>7</v>
      </c>
      <c r="D21" s="38">
        <v>23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x14ac:dyDescent="0.25">
      <c r="A22" s="109"/>
      <c r="B22" s="110"/>
      <c r="C22" s="57" t="s">
        <v>80</v>
      </c>
      <c r="D22" s="58">
        <v>29</v>
      </c>
      <c r="E22" s="11"/>
      <c r="F22" s="59"/>
      <c r="G22" s="27">
        <f>F22*1.2</f>
        <v>0</v>
      </c>
      <c r="H22" s="11"/>
      <c r="I22" s="11"/>
      <c r="J22" s="13"/>
      <c r="K22" s="56"/>
      <c r="L22" s="56"/>
      <c r="M22" s="14"/>
    </row>
    <row r="23" spans="1:21" s="10" customFormat="1" ht="20.25" customHeight="1" thickBot="1" x14ac:dyDescent="0.3">
      <c r="A23" s="111"/>
      <c r="B23" s="112"/>
      <c r="C23" s="36" t="s">
        <v>11</v>
      </c>
      <c r="D23" s="39">
        <v>184</v>
      </c>
      <c r="E23" s="11"/>
      <c r="F23" s="31"/>
      <c r="G23" s="32">
        <f t="shared" ref="G23" si="0">F23*1.2</f>
        <v>0</v>
      </c>
      <c r="H23" s="11"/>
      <c r="I23" s="11"/>
      <c r="J23" s="13"/>
      <c r="K23" s="20"/>
      <c r="L23" s="20"/>
      <c r="M23" s="14"/>
    </row>
    <row r="24" spans="1:21" ht="16.5" thickTop="1" x14ac:dyDescent="0.25">
      <c r="A24" s="116" t="s">
        <v>20</v>
      </c>
      <c r="B24" s="117"/>
      <c r="C24" s="43"/>
      <c r="D24" s="40">
        <f>SUM(D20:D23)</f>
        <v>236</v>
      </c>
      <c r="E24" s="28"/>
      <c r="F24" s="33">
        <f>SUM(F20:F23)</f>
        <v>0</v>
      </c>
      <c r="G24" s="33">
        <f>SUM(G20:G23)</f>
        <v>0</v>
      </c>
      <c r="H24" s="16"/>
      <c r="I24" s="16"/>
      <c r="J24" s="16"/>
      <c r="K24" s="16"/>
      <c r="L24" s="16"/>
      <c r="M24" s="16"/>
    </row>
    <row r="25" spans="1:21" x14ac:dyDescent="0.25">
      <c r="A25" s="15"/>
      <c r="B25" s="15"/>
      <c r="C25" s="28"/>
      <c r="D25" s="28"/>
      <c r="E25" s="28"/>
      <c r="F25" s="29"/>
      <c r="G25" s="29"/>
      <c r="H25" s="16"/>
      <c r="I25" s="16"/>
      <c r="J25" s="16"/>
      <c r="K25" s="16"/>
      <c r="L25" s="16"/>
      <c r="M25" s="16"/>
    </row>
  </sheetData>
  <mergeCells count="9">
    <mergeCell ref="A24:B24"/>
    <mergeCell ref="A4:G4"/>
    <mergeCell ref="D12:D18"/>
    <mergeCell ref="K20:L20"/>
    <mergeCell ref="A21:B23"/>
    <mergeCell ref="A2:G2"/>
    <mergeCell ref="A3:G3"/>
    <mergeCell ref="A7:G7"/>
    <mergeCell ref="A8:G8"/>
  </mergeCells>
  <pageMargins left="0.25" right="0.25" top="0.75" bottom="0.75" header="0.3" footer="0.3"/>
  <pageSetup paperSize="9"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01" t="s">
        <v>99</v>
      </c>
      <c r="B2" s="102"/>
      <c r="C2" s="102"/>
      <c r="D2" s="102"/>
      <c r="E2" s="102"/>
      <c r="F2" s="102"/>
      <c r="G2" s="103"/>
      <c r="H2" s="41"/>
      <c r="I2" s="41"/>
      <c r="J2" s="41"/>
      <c r="K2" s="41"/>
    </row>
    <row r="3" spans="1:11" ht="21" customHeight="1" x14ac:dyDescent="0.25">
      <c r="A3" s="119" t="s">
        <v>75</v>
      </c>
      <c r="B3" s="120"/>
      <c r="C3" s="120"/>
      <c r="D3" s="120"/>
      <c r="E3" s="120"/>
      <c r="F3" s="120"/>
      <c r="G3" s="121"/>
      <c r="H3" s="42"/>
      <c r="I3" s="42"/>
      <c r="J3" s="42"/>
      <c r="K3" s="42"/>
    </row>
    <row r="4" spans="1:11" ht="21" thickBot="1" x14ac:dyDescent="0.3">
      <c r="A4" s="104" t="s">
        <v>74</v>
      </c>
      <c r="B4" s="105"/>
      <c r="C4" s="105"/>
      <c r="D4" s="105"/>
      <c r="E4" s="105"/>
      <c r="F4" s="105"/>
      <c r="G4" s="106"/>
    </row>
    <row r="7" spans="1:11" ht="21" x14ac:dyDescent="0.25">
      <c r="A7" s="118" t="s">
        <v>18</v>
      </c>
      <c r="B7" s="118"/>
      <c r="C7" s="118"/>
      <c r="D7" s="118"/>
      <c r="E7" s="118"/>
      <c r="F7" s="118"/>
      <c r="G7" s="118"/>
      <c r="H7" s="21"/>
    </row>
    <row r="8" spans="1:11" ht="21" x14ac:dyDescent="0.25">
      <c r="A8" s="118" t="s">
        <v>19</v>
      </c>
      <c r="B8" s="118"/>
      <c r="C8" s="118"/>
      <c r="D8" s="118"/>
      <c r="E8" s="118"/>
      <c r="F8" s="118"/>
      <c r="G8" s="118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60" t="s">
        <v>79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62">
        <v>388</v>
      </c>
      <c r="D12" s="113">
        <f>SUM(D23+D28+D34+D38)</f>
        <v>410.48</v>
      </c>
      <c r="F12" s="19"/>
      <c r="H12" s="3"/>
    </row>
    <row r="13" spans="1:11" x14ac:dyDescent="0.25">
      <c r="A13" s="6" t="s">
        <v>9</v>
      </c>
      <c r="B13" s="6" t="s">
        <v>8</v>
      </c>
      <c r="C13" s="63">
        <v>0</v>
      </c>
      <c r="D13" s="114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64">
        <v>41</v>
      </c>
      <c r="D14" s="114"/>
      <c r="F14" s="19"/>
    </row>
    <row r="15" spans="1:11" x14ac:dyDescent="0.25">
      <c r="A15" s="4" t="s">
        <v>5</v>
      </c>
      <c r="B15" s="4" t="s">
        <v>4</v>
      </c>
      <c r="C15" s="65">
        <v>0</v>
      </c>
      <c r="D15" s="114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66">
        <v>0</v>
      </c>
      <c r="D16" s="114"/>
    </row>
    <row r="17" spans="1:21" x14ac:dyDescent="0.25">
      <c r="A17" s="67" t="s">
        <v>1</v>
      </c>
      <c r="B17" s="67" t="s">
        <v>0</v>
      </c>
      <c r="C17" s="68">
        <v>0</v>
      </c>
      <c r="D17" s="114"/>
      <c r="F17" s="19"/>
    </row>
    <row r="18" spans="1:21" ht="39" thickBot="1" x14ac:dyDescent="0.3">
      <c r="A18" s="69" t="s">
        <v>80</v>
      </c>
      <c r="B18" s="70" t="s">
        <v>81</v>
      </c>
      <c r="C18" s="71">
        <v>50</v>
      </c>
      <c r="D18" s="115"/>
      <c r="F18" s="19"/>
    </row>
    <row r="20" spans="1:21" s="10" customFormat="1" ht="25.5" customHeight="1" x14ac:dyDescent="0.25">
      <c r="A20" s="26"/>
      <c r="B20" s="26"/>
      <c r="C20" s="24" t="s">
        <v>15</v>
      </c>
      <c r="D20" s="24" t="s">
        <v>21</v>
      </c>
      <c r="E20" s="22"/>
      <c r="F20" s="24" t="s">
        <v>16</v>
      </c>
      <c r="G20" s="25" t="s">
        <v>17</v>
      </c>
      <c r="H20" s="23"/>
      <c r="I20" s="11"/>
      <c r="J20" s="13"/>
      <c r="K20" s="100"/>
      <c r="L20" s="100"/>
      <c r="M20" s="14"/>
      <c r="U20" s="10">
        <v>-1</v>
      </c>
    </row>
    <row r="21" spans="1:21" s="10" customFormat="1" ht="20.25" customHeight="1" x14ac:dyDescent="0.25">
      <c r="A21" s="107" t="s">
        <v>77</v>
      </c>
      <c r="B21" s="108"/>
      <c r="C21" s="35" t="s">
        <v>7</v>
      </c>
      <c r="D21" s="38">
        <v>26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thickBot="1" x14ac:dyDescent="0.3">
      <c r="A22" s="111"/>
      <c r="B22" s="112"/>
      <c r="C22" s="36" t="s">
        <v>11</v>
      </c>
      <c r="D22" s="39">
        <v>132</v>
      </c>
      <c r="E22" s="11"/>
      <c r="F22" s="31"/>
      <c r="G22" s="32">
        <f t="shared" ref="G22" si="0">F22*1.2</f>
        <v>0</v>
      </c>
      <c r="H22" s="11"/>
      <c r="I22" s="11"/>
      <c r="J22" s="13"/>
      <c r="K22" s="20"/>
      <c r="L22" s="20"/>
      <c r="M22" s="14"/>
    </row>
    <row r="23" spans="1:21" ht="16.5" thickTop="1" x14ac:dyDescent="0.25">
      <c r="A23" s="116" t="s">
        <v>20</v>
      </c>
      <c r="B23" s="117"/>
      <c r="C23" s="43"/>
      <c r="D23" s="40">
        <f>SUM(D20:D22)</f>
        <v>158</v>
      </c>
      <c r="E23" s="28"/>
      <c r="F23" s="33">
        <f>SUM(F20:F22)</f>
        <v>0</v>
      </c>
      <c r="G23" s="33">
        <f>SUM(G20:G22)</f>
        <v>0</v>
      </c>
      <c r="H23" s="16"/>
      <c r="I23" s="16"/>
      <c r="J23" s="16"/>
      <c r="K23" s="16"/>
      <c r="L23" s="16"/>
      <c r="M23" s="16"/>
    </row>
    <row r="24" spans="1:21" x14ac:dyDescent="0.25">
      <c r="A24" s="15"/>
      <c r="B24" s="15"/>
      <c r="C24" s="28"/>
      <c r="D24" s="28"/>
      <c r="E24" s="28"/>
      <c r="F24" s="29"/>
      <c r="G24" s="29"/>
      <c r="H24" s="16"/>
      <c r="I24" s="16"/>
      <c r="J24" s="16"/>
      <c r="K24" s="16"/>
      <c r="L24" s="16"/>
      <c r="M24" s="16"/>
    </row>
    <row r="25" spans="1:21" s="10" customFormat="1" ht="25.5" customHeight="1" x14ac:dyDescent="0.25">
      <c r="A25" s="26"/>
      <c r="B25" s="26"/>
      <c r="C25" s="24" t="s">
        <v>15</v>
      </c>
      <c r="D25" s="24" t="s">
        <v>21</v>
      </c>
      <c r="E25" s="22"/>
      <c r="F25" s="24" t="s">
        <v>16</v>
      </c>
      <c r="G25" s="25" t="s">
        <v>17</v>
      </c>
      <c r="H25" s="23"/>
      <c r="I25" s="11"/>
      <c r="J25" s="13"/>
      <c r="K25" s="100"/>
      <c r="L25" s="100"/>
      <c r="M25" s="14"/>
      <c r="U25" s="10">
        <v>-1</v>
      </c>
    </row>
    <row r="26" spans="1:21" s="10" customFormat="1" ht="20.25" customHeight="1" x14ac:dyDescent="0.25">
      <c r="A26" s="107" t="s">
        <v>78</v>
      </c>
      <c r="B26" s="108"/>
      <c r="C26" s="35" t="s">
        <v>7</v>
      </c>
      <c r="D26" s="38">
        <v>10.48</v>
      </c>
      <c r="E26" s="11"/>
      <c r="F26" s="30"/>
      <c r="G26" s="27">
        <f>F26*1.2</f>
        <v>0</v>
      </c>
      <c r="H26" s="11"/>
      <c r="I26" s="11"/>
      <c r="J26" s="13"/>
      <c r="K26" s="20"/>
      <c r="L26" s="20"/>
      <c r="M26" s="14"/>
    </row>
    <row r="27" spans="1:21" s="10" customFormat="1" ht="20.25" customHeight="1" thickBot="1" x14ac:dyDescent="0.3">
      <c r="A27" s="111"/>
      <c r="B27" s="112"/>
      <c r="C27" s="36" t="s">
        <v>11</v>
      </c>
      <c r="D27" s="39">
        <v>107</v>
      </c>
      <c r="E27" s="11"/>
      <c r="F27" s="31"/>
      <c r="G27" s="32">
        <f t="shared" ref="G27" si="1">F27*1.2</f>
        <v>0</v>
      </c>
      <c r="H27" s="11"/>
      <c r="I27" s="11"/>
      <c r="J27" s="13"/>
      <c r="K27" s="20"/>
      <c r="L27" s="20"/>
      <c r="M27" s="14"/>
    </row>
    <row r="28" spans="1:21" ht="16.5" thickTop="1" x14ac:dyDescent="0.25">
      <c r="A28" s="116" t="s">
        <v>20</v>
      </c>
      <c r="B28" s="117"/>
      <c r="C28" s="43"/>
      <c r="D28" s="40">
        <f>SUM(D25:D27)</f>
        <v>117.48</v>
      </c>
      <c r="E28" s="28"/>
      <c r="F28" s="33">
        <f>SUM(F25:F27)</f>
        <v>0</v>
      </c>
      <c r="G28" s="33">
        <f>SUM(G25:G27)</f>
        <v>0</v>
      </c>
      <c r="H28" s="16"/>
      <c r="I28" s="16"/>
      <c r="J28" s="16"/>
      <c r="K28" s="16"/>
      <c r="L28" s="16"/>
      <c r="M28" s="16"/>
    </row>
    <row r="29" spans="1:21" ht="15.75" x14ac:dyDescent="0.25">
      <c r="A29" s="22"/>
      <c r="B29" s="22"/>
      <c r="C29" s="22"/>
      <c r="D29" s="37"/>
      <c r="E29" s="28"/>
      <c r="F29" s="29"/>
      <c r="G29" s="29"/>
      <c r="H29" s="16"/>
      <c r="I29" s="16"/>
      <c r="J29" s="16"/>
      <c r="K29" s="16"/>
      <c r="L29" s="16"/>
      <c r="M29" s="16"/>
    </row>
    <row r="30" spans="1:21" ht="31.5" x14ac:dyDescent="0.25">
      <c r="A30" s="26"/>
      <c r="B30" s="26"/>
      <c r="C30" s="24" t="s">
        <v>15</v>
      </c>
      <c r="D30" s="24" t="s">
        <v>21</v>
      </c>
      <c r="E30" s="22"/>
      <c r="F30" s="24" t="s">
        <v>16</v>
      </c>
      <c r="G30" s="25" t="s">
        <v>17</v>
      </c>
    </row>
    <row r="31" spans="1:21" x14ac:dyDescent="0.25">
      <c r="A31" s="107" t="s">
        <v>92</v>
      </c>
      <c r="B31" s="108"/>
      <c r="C31" s="35" t="s">
        <v>7</v>
      </c>
      <c r="D31" s="38">
        <v>5</v>
      </c>
      <c r="E31" s="11"/>
      <c r="F31" s="30"/>
      <c r="G31" s="27">
        <f>F31*1.2</f>
        <v>0</v>
      </c>
    </row>
    <row r="32" spans="1:21" x14ac:dyDescent="0.25">
      <c r="A32" s="109"/>
      <c r="B32" s="110"/>
      <c r="C32" s="57" t="s">
        <v>80</v>
      </c>
      <c r="D32" s="58">
        <v>10</v>
      </c>
      <c r="E32" s="11"/>
      <c r="F32" s="59"/>
      <c r="G32" s="27">
        <f>F32*1.2</f>
        <v>0</v>
      </c>
    </row>
    <row r="33" spans="1:7" ht="19.5" customHeight="1" thickBot="1" x14ac:dyDescent="0.3">
      <c r="A33" s="111"/>
      <c r="B33" s="112"/>
      <c r="C33" s="36" t="s">
        <v>11</v>
      </c>
      <c r="D33" s="39">
        <v>80</v>
      </c>
      <c r="E33" s="11"/>
      <c r="F33" s="31"/>
      <c r="G33" s="32">
        <f t="shared" ref="G33" si="2">F33*1.2</f>
        <v>0</v>
      </c>
    </row>
    <row r="34" spans="1:7" ht="16.5" thickTop="1" x14ac:dyDescent="0.25">
      <c r="A34" s="116" t="s">
        <v>20</v>
      </c>
      <c r="B34" s="117"/>
      <c r="C34" s="43"/>
      <c r="D34" s="40">
        <f>SUM(D30:D33)</f>
        <v>95</v>
      </c>
      <c r="E34" s="28"/>
      <c r="F34" s="33">
        <f>SUM(F30:F33)</f>
        <v>0</v>
      </c>
      <c r="G34" s="33">
        <f>SUM(G30:G33)</f>
        <v>0</v>
      </c>
    </row>
    <row r="36" spans="1:7" ht="31.5" x14ac:dyDescent="0.25">
      <c r="A36" s="26"/>
      <c r="B36" s="26"/>
      <c r="C36" s="24" t="s">
        <v>15</v>
      </c>
      <c r="D36" s="24" t="s">
        <v>21</v>
      </c>
      <c r="E36" s="22"/>
      <c r="F36" s="24" t="s">
        <v>16</v>
      </c>
      <c r="G36" s="25" t="s">
        <v>17</v>
      </c>
    </row>
    <row r="37" spans="1:7" ht="16.5" thickBot="1" x14ac:dyDescent="0.3">
      <c r="A37" s="107" t="s">
        <v>93</v>
      </c>
      <c r="B37" s="108"/>
      <c r="C37" s="35" t="s">
        <v>80</v>
      </c>
      <c r="D37" s="38">
        <v>40</v>
      </c>
      <c r="E37" s="11"/>
      <c r="F37" s="31"/>
      <c r="G37" s="32">
        <f>F37*1.2</f>
        <v>0</v>
      </c>
    </row>
    <row r="38" spans="1:7" ht="16.5" thickTop="1" x14ac:dyDescent="0.25">
      <c r="A38" s="116" t="s">
        <v>20</v>
      </c>
      <c r="B38" s="117"/>
      <c r="C38" s="43"/>
      <c r="D38" s="40">
        <f>SUM(D36:D37)</f>
        <v>40</v>
      </c>
      <c r="E38" s="28"/>
      <c r="F38" s="33">
        <f>SUM(F36:F37)</f>
        <v>0</v>
      </c>
      <c r="G38" s="33">
        <f>SUM(G36:G37)</f>
        <v>0</v>
      </c>
    </row>
  </sheetData>
  <mergeCells count="16">
    <mergeCell ref="K25:L25"/>
    <mergeCell ref="A4:G4"/>
    <mergeCell ref="D12:D18"/>
    <mergeCell ref="K20:L20"/>
    <mergeCell ref="A21:B22"/>
    <mergeCell ref="A2:G2"/>
    <mergeCell ref="A3:G3"/>
    <mergeCell ref="A7:G7"/>
    <mergeCell ref="A8:G8"/>
    <mergeCell ref="A31:B33"/>
    <mergeCell ref="A34:B34"/>
    <mergeCell ref="A37:B37"/>
    <mergeCell ref="A38:B38"/>
    <mergeCell ref="A23:B23"/>
    <mergeCell ref="A26:B27"/>
    <mergeCell ref="A28:B28"/>
  </mergeCells>
  <pageMargins left="0.25" right="0.25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showGridLines="0" tabSelected="1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01" t="s">
        <v>99</v>
      </c>
      <c r="B2" s="102"/>
      <c r="C2" s="102"/>
      <c r="D2" s="102"/>
      <c r="E2" s="102"/>
      <c r="F2" s="102"/>
      <c r="G2" s="103"/>
      <c r="H2" s="41"/>
      <c r="I2" s="41"/>
      <c r="J2" s="41"/>
      <c r="K2" s="41"/>
    </row>
    <row r="3" spans="1:11" ht="21" customHeight="1" thickBot="1" x14ac:dyDescent="0.3">
      <c r="A3" s="104" t="s">
        <v>96</v>
      </c>
      <c r="B3" s="105"/>
      <c r="C3" s="105"/>
      <c r="D3" s="105"/>
      <c r="E3" s="105"/>
      <c r="F3" s="105"/>
      <c r="G3" s="106"/>
      <c r="H3" s="42"/>
      <c r="I3" s="42"/>
      <c r="J3" s="42"/>
      <c r="K3" s="42"/>
    </row>
    <row r="5" spans="1:11" ht="21" x14ac:dyDescent="0.25">
      <c r="A5" s="118" t="s">
        <v>18</v>
      </c>
      <c r="B5" s="118"/>
      <c r="C5" s="118"/>
      <c r="D5" s="118"/>
      <c r="E5" s="118"/>
      <c r="F5" s="118"/>
      <c r="G5" s="118"/>
      <c r="H5" s="21"/>
    </row>
    <row r="6" spans="1:11" ht="21" x14ac:dyDescent="0.25">
      <c r="A6" s="118" t="s">
        <v>19</v>
      </c>
      <c r="B6" s="118"/>
      <c r="C6" s="118"/>
      <c r="D6" s="118"/>
      <c r="E6" s="118"/>
      <c r="F6" s="118"/>
      <c r="G6" s="118"/>
      <c r="H6" s="21"/>
    </row>
    <row r="8" spans="1:11" ht="13.5" thickBot="1" x14ac:dyDescent="0.3"/>
    <row r="9" spans="1:11" ht="15.75" thickBot="1" x14ac:dyDescent="0.3">
      <c r="A9" s="9" t="s">
        <v>14</v>
      </c>
      <c r="B9" s="9" t="s">
        <v>13</v>
      </c>
      <c r="C9" s="9" t="s">
        <v>12</v>
      </c>
      <c r="D9" s="60" t="s">
        <v>79</v>
      </c>
      <c r="F9" s="17"/>
      <c r="G9" s="17"/>
      <c r="H9" s="8"/>
    </row>
    <row r="10" spans="1:11" ht="18.75" customHeight="1" thickTop="1" x14ac:dyDescent="0.25">
      <c r="A10" s="7" t="s">
        <v>11</v>
      </c>
      <c r="B10" s="44" t="s">
        <v>10</v>
      </c>
      <c r="C10" s="62">
        <v>274</v>
      </c>
      <c r="D10" s="113">
        <f>SUM(D22)</f>
        <v>411</v>
      </c>
      <c r="F10" s="19"/>
      <c r="H10" s="3"/>
    </row>
    <row r="11" spans="1:11" x14ac:dyDescent="0.25">
      <c r="A11" s="6" t="s">
        <v>9</v>
      </c>
      <c r="B11" s="6" t="s">
        <v>8</v>
      </c>
      <c r="C11" s="63">
        <v>0</v>
      </c>
      <c r="D11" s="114"/>
      <c r="F11" s="18"/>
      <c r="G11" s="18"/>
      <c r="H11" s="3"/>
    </row>
    <row r="12" spans="1:11" x14ac:dyDescent="0.25">
      <c r="A12" s="5" t="s">
        <v>7</v>
      </c>
      <c r="B12" s="5" t="s">
        <v>6</v>
      </c>
      <c r="C12" s="64">
        <v>37</v>
      </c>
      <c r="D12" s="114"/>
      <c r="F12" s="19"/>
    </row>
    <row r="13" spans="1:11" ht="40.5" customHeight="1" x14ac:dyDescent="0.25">
      <c r="A13" s="4" t="s">
        <v>5</v>
      </c>
      <c r="B13" s="90" t="s">
        <v>95</v>
      </c>
      <c r="C13" s="65">
        <v>100</v>
      </c>
      <c r="D13" s="114"/>
      <c r="F13" s="18"/>
      <c r="G13" s="18"/>
      <c r="H13" s="3"/>
    </row>
    <row r="14" spans="1:11" x14ac:dyDescent="0.25">
      <c r="A14" s="2" t="s">
        <v>3</v>
      </c>
      <c r="B14" s="2" t="s">
        <v>2</v>
      </c>
      <c r="C14" s="66">
        <v>0</v>
      </c>
      <c r="D14" s="114"/>
    </row>
    <row r="15" spans="1:11" x14ac:dyDescent="0.25">
      <c r="A15" s="67" t="s">
        <v>1</v>
      </c>
      <c r="B15" s="67" t="s">
        <v>0</v>
      </c>
      <c r="C15" s="68">
        <v>0</v>
      </c>
      <c r="D15" s="114"/>
      <c r="F15" s="19"/>
    </row>
    <row r="16" spans="1:11" ht="39" thickBot="1" x14ac:dyDescent="0.3">
      <c r="A16" s="69" t="s">
        <v>80</v>
      </c>
      <c r="B16" s="70" t="s">
        <v>81</v>
      </c>
      <c r="C16" s="71">
        <v>0</v>
      </c>
      <c r="D16" s="115"/>
      <c r="F16" s="19"/>
    </row>
    <row r="18" spans="1:21" s="10" customFormat="1" ht="25.5" customHeight="1" x14ac:dyDescent="0.25">
      <c r="A18" s="26"/>
      <c r="B18" s="26"/>
      <c r="C18" s="24" t="s">
        <v>15</v>
      </c>
      <c r="D18" s="24" t="s">
        <v>21</v>
      </c>
      <c r="E18" s="22"/>
      <c r="F18" s="24" t="s">
        <v>16</v>
      </c>
      <c r="G18" s="25" t="s">
        <v>17</v>
      </c>
      <c r="H18" s="23"/>
      <c r="I18" s="11"/>
      <c r="J18" s="13"/>
      <c r="K18" s="100"/>
      <c r="L18" s="100"/>
      <c r="M18" s="14"/>
      <c r="U18" s="10">
        <v>-1</v>
      </c>
    </row>
    <row r="19" spans="1:21" s="10" customFormat="1" ht="20.25" customHeight="1" x14ac:dyDescent="0.25">
      <c r="A19" s="107" t="s">
        <v>77</v>
      </c>
      <c r="B19" s="108"/>
      <c r="C19" s="35" t="s">
        <v>11</v>
      </c>
      <c r="D19" s="38">
        <v>274</v>
      </c>
      <c r="E19" s="11"/>
      <c r="F19" s="30"/>
      <c r="G19" s="127">
        <f>F19*1.2</f>
        <v>0</v>
      </c>
      <c r="H19" s="11"/>
      <c r="I19" s="11"/>
      <c r="J19" s="13"/>
      <c r="K19" s="83"/>
      <c r="L19" s="83"/>
      <c r="M19" s="14"/>
    </row>
    <row r="20" spans="1:21" s="10" customFormat="1" ht="20.25" customHeight="1" x14ac:dyDescent="0.25">
      <c r="A20" s="109"/>
      <c r="B20" s="110"/>
      <c r="C20" s="57" t="s">
        <v>7</v>
      </c>
      <c r="D20" s="58">
        <v>37</v>
      </c>
      <c r="E20" s="11"/>
      <c r="F20" s="59"/>
      <c r="G20" s="127">
        <f>F20*1.2</f>
        <v>0</v>
      </c>
      <c r="H20" s="11"/>
      <c r="I20" s="11"/>
      <c r="J20" s="13"/>
      <c r="K20" s="83"/>
      <c r="L20" s="83"/>
      <c r="M20" s="14"/>
    </row>
    <row r="21" spans="1:21" s="10" customFormat="1" ht="20.25" customHeight="1" thickBot="1" x14ac:dyDescent="0.3">
      <c r="A21" s="111"/>
      <c r="B21" s="112"/>
      <c r="C21" s="36" t="s">
        <v>5</v>
      </c>
      <c r="D21" s="39">
        <v>100</v>
      </c>
      <c r="E21" s="11"/>
      <c r="F21" s="31"/>
      <c r="G21" s="128">
        <f t="shared" ref="G21" si="0">F21*1.2</f>
        <v>0</v>
      </c>
      <c r="H21" s="11"/>
      <c r="I21" s="11"/>
      <c r="J21" s="13"/>
      <c r="K21" s="83"/>
      <c r="L21" s="83"/>
      <c r="M21" s="14"/>
    </row>
    <row r="22" spans="1:21" ht="16.5" thickTop="1" x14ac:dyDescent="0.25">
      <c r="A22" s="116" t="s">
        <v>20</v>
      </c>
      <c r="B22" s="117"/>
      <c r="C22" s="43"/>
      <c r="D22" s="40">
        <f>SUM(D18:D21)</f>
        <v>411</v>
      </c>
      <c r="E22" s="28"/>
      <c r="F22" s="33">
        <f>SUM(F18:F21)</f>
        <v>0</v>
      </c>
      <c r="G22" s="33">
        <f>SUM(G18:G21)</f>
        <v>0</v>
      </c>
      <c r="H22" s="16"/>
      <c r="I22" s="16"/>
      <c r="J22" s="16"/>
      <c r="K22" s="16"/>
      <c r="L22" s="16"/>
      <c r="M22" s="16"/>
    </row>
    <row r="23" spans="1:21" x14ac:dyDescent="0.25">
      <c r="A23" s="15"/>
      <c r="B23" s="15"/>
      <c r="C23" s="28"/>
      <c r="D23" s="28"/>
      <c r="E23" s="28"/>
      <c r="F23" s="29"/>
      <c r="G23" s="29"/>
      <c r="H23" s="16"/>
      <c r="I23" s="16"/>
      <c r="J23" s="16"/>
      <c r="K23" s="16"/>
      <c r="L23" s="16"/>
      <c r="M23" s="16"/>
    </row>
  </sheetData>
  <mergeCells count="8">
    <mergeCell ref="K18:L18"/>
    <mergeCell ref="A19:B21"/>
    <mergeCell ref="A22:B22"/>
    <mergeCell ref="A2:G2"/>
    <mergeCell ref="A3:G3"/>
    <mergeCell ref="A5:G5"/>
    <mergeCell ref="A6:G6"/>
    <mergeCell ref="D10:D16"/>
  </mergeCells>
  <pageMargins left="0.25" right="0.25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BPU FORF GLOBAL</vt:lpstr>
      <vt:lpstr>BPU DAX</vt:lpstr>
      <vt:lpstr>BPU CITADELLE</vt:lpstr>
      <vt:lpstr>BPU GRILLET PAYSAN</vt:lpstr>
      <vt:lpstr>BPU BNA</vt:lpstr>
      <vt:lpstr>BPU SENTINELLE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CAZEAUDUMEC Eloïse ADJ</dc:creator>
  <cp:lastModifiedBy>TOLEDO-GASCON Aurelie ADJT ADM AE</cp:lastModifiedBy>
  <cp:lastPrinted>2024-08-28T12:17:36Z</cp:lastPrinted>
  <dcterms:created xsi:type="dcterms:W3CDTF">2024-08-21T09:05:28Z</dcterms:created>
  <dcterms:modified xsi:type="dcterms:W3CDTF">2025-04-15T10:13:20Z</dcterms:modified>
</cp:coreProperties>
</file>