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0_CBG\0_ACTIVITES\0_AC_BC\PROJETS\24-042_001990\02-DCE\DCE SAI\2EME VERSION\"/>
    </mc:Choice>
  </mc:AlternateContent>
  <bookViews>
    <workbookView xWindow="-105" yWindow="-105" windowWidth="23250" windowHeight="12570"/>
  </bookViews>
  <sheets>
    <sheet name="Page de garde" sheetId="7" r:id="rId1"/>
    <sheet name="Lisez-moi" sheetId="8" r:id="rId2"/>
    <sheet name="Coefficient" sheetId="9" r:id="rId3"/>
    <sheet name="BPU" sheetId="2" r:id="rId4"/>
    <sheet name="DE" sheetId="6" r:id="rId5"/>
  </sheets>
  <definedNames>
    <definedName name="_xlnm.Print_Titles" localSheetId="3">BPU!$3:$3</definedName>
  </definedNames>
  <calcPr calcId="162913"/>
</workbook>
</file>

<file path=xl/calcChain.xml><?xml version="1.0" encoding="utf-8"?>
<calcChain xmlns="http://schemas.openxmlformats.org/spreadsheetml/2006/main">
  <c r="F153" i="6" l="1"/>
  <c r="F73" i="6"/>
  <c r="F74" i="6"/>
  <c r="F75" i="6"/>
  <c r="F76" i="6"/>
  <c r="F77" i="6"/>
  <c r="F78" i="6"/>
  <c r="F79" i="6"/>
  <c r="F80" i="6"/>
  <c r="F81" i="6"/>
  <c r="F82" i="6"/>
  <c r="F83" i="6"/>
  <c r="F84" i="6"/>
  <c r="F85" i="6"/>
  <c r="F86" i="6"/>
  <c r="D72" i="6"/>
  <c r="F37" i="6" l="1"/>
  <c r="F36" i="6"/>
  <c r="D37" i="6"/>
  <c r="D37" i="2"/>
  <c r="C10" i="9"/>
  <c r="D113" i="6" l="1"/>
  <c r="F113" i="6" s="1"/>
  <c r="D114" i="6"/>
  <c r="F114" i="6" s="1"/>
  <c r="D115" i="6"/>
  <c r="F115" i="6" s="1"/>
  <c r="D112" i="6"/>
  <c r="F112" i="6" s="1"/>
  <c r="D118" i="6"/>
  <c r="F118" i="6" s="1"/>
  <c r="D119" i="6"/>
  <c r="F119" i="6" s="1"/>
  <c r="D120" i="6"/>
  <c r="F120" i="6" s="1"/>
  <c r="D121" i="6"/>
  <c r="F121" i="6" s="1"/>
  <c r="D122" i="6"/>
  <c r="F122" i="6" s="1"/>
  <c r="D123" i="6"/>
  <c r="F123" i="6" s="1"/>
  <c r="D124" i="6"/>
  <c r="F124" i="6" s="1"/>
  <c r="D125" i="6"/>
  <c r="F125" i="6" s="1"/>
  <c r="D126" i="6"/>
  <c r="F126" i="6" s="1"/>
  <c r="D127" i="6"/>
  <c r="F127" i="6" s="1"/>
  <c r="D128" i="6"/>
  <c r="F128" i="6" s="1"/>
  <c r="D84" i="6" l="1"/>
  <c r="D83" i="6"/>
  <c r="D85" i="6"/>
  <c r="D34" i="6" l="1"/>
  <c r="F34" i="6" s="1"/>
  <c r="D33" i="6"/>
  <c r="F33" i="6" s="1"/>
  <c r="D31" i="6"/>
  <c r="F31" i="6" s="1"/>
  <c r="D30" i="6"/>
  <c r="F30" i="6" s="1"/>
  <c r="D28" i="6"/>
  <c r="F28" i="6" s="1"/>
  <c r="D27" i="6"/>
  <c r="F27" i="6" s="1"/>
  <c r="D26" i="6"/>
  <c r="F26" i="6" s="1"/>
  <c r="D23" i="6"/>
  <c r="F23" i="6" s="1"/>
  <c r="D24" i="6"/>
  <c r="F24" i="6" s="1"/>
  <c r="D22" i="6"/>
  <c r="F22" i="6" s="1"/>
  <c r="D19" i="6"/>
  <c r="F19" i="6" s="1"/>
  <c r="D18" i="6"/>
  <c r="F18" i="6" s="1"/>
  <c r="D15" i="6"/>
  <c r="F15" i="6" s="1"/>
  <c r="D14" i="6"/>
  <c r="F14" i="6" s="1"/>
  <c r="D11" i="6"/>
  <c r="F11" i="6" s="1"/>
  <c r="D12" i="6"/>
  <c r="F12" i="6" s="1"/>
  <c r="D10" i="6"/>
  <c r="F10" i="6" s="1"/>
  <c r="D7" i="6"/>
  <c r="F7" i="6" s="1"/>
  <c r="D8" i="6"/>
  <c r="F8" i="6" s="1"/>
  <c r="D6" i="6"/>
  <c r="F6" i="6" s="1"/>
  <c r="D20" i="2"/>
  <c r="D20" i="6" s="1"/>
  <c r="D16" i="2"/>
  <c r="D16" i="6" s="1"/>
  <c r="D143" i="6" l="1"/>
  <c r="F143" i="6" s="1"/>
  <c r="D109" i="6"/>
  <c r="F109" i="6" s="1"/>
  <c r="D64" i="6"/>
  <c r="F64" i="6" s="1"/>
  <c r="E49" i="6"/>
  <c r="E48" i="6"/>
  <c r="D48" i="6"/>
  <c r="F20" i="6" s="1"/>
  <c r="F48" i="6" l="1"/>
  <c r="D73" i="6"/>
  <c r="D74" i="6"/>
  <c r="D75" i="6"/>
  <c r="D76" i="6"/>
  <c r="D77" i="6"/>
  <c r="D78" i="6"/>
  <c r="D79" i="6"/>
  <c r="D80" i="6"/>
  <c r="D81" i="6"/>
  <c r="D82" i="6"/>
  <c r="D86" i="6"/>
  <c r="D88" i="6"/>
  <c r="F88" i="6" s="1"/>
  <c r="A1" i="6" l="1"/>
  <c r="A1" i="2"/>
  <c r="D152" i="6" l="1"/>
  <c r="F152" i="6" s="1"/>
  <c r="D6" i="9"/>
  <c r="E45" i="6" l="1"/>
  <c r="E46" i="6"/>
  <c r="E47" i="6"/>
  <c r="D148" i="6" l="1"/>
  <c r="F148" i="6" s="1"/>
  <c r="D149" i="6"/>
  <c r="F149" i="6" s="1"/>
  <c r="D150" i="6"/>
  <c r="F150" i="6" s="1"/>
  <c r="D151" i="6"/>
  <c r="F151" i="6" s="1"/>
  <c r="D134" i="6"/>
  <c r="F134" i="6" s="1"/>
  <c r="D135" i="6"/>
  <c r="F135" i="6" s="1"/>
  <c r="D136" i="6"/>
  <c r="F136" i="6" s="1"/>
  <c r="D137" i="6"/>
  <c r="F137" i="6" s="1"/>
  <c r="D138" i="6"/>
  <c r="F138" i="6" s="1"/>
  <c r="D139" i="6"/>
  <c r="F139" i="6" s="1"/>
  <c r="D140" i="6"/>
  <c r="F140" i="6" s="1"/>
  <c r="D141" i="6"/>
  <c r="F141" i="6" s="1"/>
  <c r="D142" i="6"/>
  <c r="F142" i="6" s="1"/>
  <c r="D144" i="6"/>
  <c r="F144" i="6" s="1"/>
  <c r="D145" i="6"/>
  <c r="F145" i="6" s="1"/>
  <c r="D146" i="6"/>
  <c r="F146" i="6" s="1"/>
  <c r="D133" i="6"/>
  <c r="F133" i="6" s="1"/>
  <c r="D129" i="6"/>
  <c r="F129" i="6" s="1"/>
  <c r="D130" i="6"/>
  <c r="F130" i="6" s="1"/>
  <c r="D131" i="6"/>
  <c r="F131" i="6" s="1"/>
  <c r="D100" i="6"/>
  <c r="F100" i="6" s="1"/>
  <c r="D101" i="6"/>
  <c r="F101" i="6" s="1"/>
  <c r="D102" i="6"/>
  <c r="F102" i="6" s="1"/>
  <c r="D103" i="6"/>
  <c r="F103" i="6" s="1"/>
  <c r="D104" i="6"/>
  <c r="F104" i="6" s="1"/>
  <c r="D105" i="6"/>
  <c r="F105" i="6" s="1"/>
  <c r="D106" i="6"/>
  <c r="F106" i="6" s="1"/>
  <c r="D107" i="6"/>
  <c r="F107" i="6" s="1"/>
  <c r="D108" i="6"/>
  <c r="F108" i="6" s="1"/>
  <c r="D110" i="6"/>
  <c r="F110" i="6" s="1"/>
  <c r="D111" i="6"/>
  <c r="F111" i="6" s="1"/>
  <c r="D99" i="6"/>
  <c r="F99" i="6" s="1"/>
  <c r="D89" i="6"/>
  <c r="F89" i="6" s="1"/>
  <c r="D90" i="6"/>
  <c r="F90" i="6" s="1"/>
  <c r="D91" i="6"/>
  <c r="F91" i="6" s="1"/>
  <c r="D92" i="6"/>
  <c r="F92" i="6" s="1"/>
  <c r="D93" i="6"/>
  <c r="F93" i="6" s="1"/>
  <c r="D94" i="6"/>
  <c r="F94" i="6" s="1"/>
  <c r="D95" i="6"/>
  <c r="F95" i="6" s="1"/>
  <c r="D96" i="6"/>
  <c r="F96" i="6" s="1"/>
  <c r="D97" i="6"/>
  <c r="F97" i="6" s="1"/>
  <c r="D55" i="6"/>
  <c r="F55" i="6" s="1"/>
  <c r="D56" i="6"/>
  <c r="F56" i="6" s="1"/>
  <c r="D57" i="6"/>
  <c r="F57" i="6" s="1"/>
  <c r="D58" i="6"/>
  <c r="F58" i="6" s="1"/>
  <c r="D59" i="6"/>
  <c r="F59" i="6" s="1"/>
  <c r="D60" i="6"/>
  <c r="F60" i="6" s="1"/>
  <c r="D61" i="6"/>
  <c r="F61" i="6" s="1"/>
  <c r="D62" i="6"/>
  <c r="F62" i="6" s="1"/>
  <c r="D63" i="6"/>
  <c r="F63" i="6" s="1"/>
  <c r="D65" i="6"/>
  <c r="F65" i="6" s="1"/>
  <c r="D66" i="6"/>
  <c r="F66" i="6" s="1"/>
  <c r="D67" i="6"/>
  <c r="F67" i="6" s="1"/>
  <c r="D68" i="6"/>
  <c r="F68" i="6" s="1"/>
  <c r="D69" i="6"/>
  <c r="F69" i="6" s="1"/>
  <c r="D70" i="6"/>
  <c r="F70" i="6" s="1"/>
  <c r="D71" i="6"/>
  <c r="F71" i="6" s="1"/>
  <c r="F72" i="6"/>
  <c r="D54" i="6"/>
  <c r="F54" i="6" s="1"/>
  <c r="D41" i="6"/>
  <c r="F16" i="6" s="1"/>
  <c r="D42" i="6"/>
  <c r="F42" i="6" s="1"/>
  <c r="D43" i="6"/>
  <c r="F43" i="6" s="1"/>
  <c r="D44" i="6"/>
  <c r="F44" i="6" s="1"/>
  <c r="D45" i="6"/>
  <c r="F45" i="6" s="1"/>
  <c r="D46" i="6"/>
  <c r="F46" i="6" s="1"/>
  <c r="D47" i="6"/>
  <c r="F47" i="6" s="1"/>
  <c r="D49" i="6"/>
  <c r="F49" i="6" s="1"/>
  <c r="D50" i="6"/>
  <c r="F50" i="6" s="1"/>
  <c r="D51" i="6"/>
  <c r="F51" i="6" s="1"/>
  <c r="D52" i="6"/>
  <c r="F52" i="6" s="1"/>
  <c r="D40" i="6"/>
  <c r="F40" i="6" s="1"/>
  <c r="F41" i="6" l="1"/>
  <c r="D36" i="2"/>
  <c r="G3" i="2"/>
  <c r="H3" i="2" l="1"/>
  <c r="D36" i="6"/>
</calcChain>
</file>

<file path=xl/sharedStrings.xml><?xml version="1.0" encoding="utf-8"?>
<sst xmlns="http://schemas.openxmlformats.org/spreadsheetml/2006/main" count="937" uniqueCount="350">
  <si>
    <t>N° du prix</t>
  </si>
  <si>
    <t>Libellé</t>
  </si>
  <si>
    <t>Unité</t>
  </si>
  <si>
    <t>BORDEREAU DES PRIX UNITAIRES</t>
  </si>
  <si>
    <t>A00000</t>
  </si>
  <si>
    <t>Prix
Unitaire 
€ HT</t>
  </si>
  <si>
    <t>U</t>
  </si>
  <si>
    <t>Prix
Unitaire
€HT (1)</t>
  </si>
  <si>
    <t>Quantités  (2)</t>
  </si>
  <si>
    <t>B00000</t>
  </si>
  <si>
    <t>Dépenses        = (1) x (2)</t>
  </si>
  <si>
    <t>DETAIL ESTIMATIF NON CONTRACTUEL</t>
  </si>
  <si>
    <t>MARCHÉ PUBLIC DE SERVICE</t>
  </si>
  <si>
    <t>PERSONNE PUBLIQUE</t>
  </si>
  <si>
    <t>ÉTAT - MINISTÈRE DES ARMÉES</t>
  </si>
  <si>
    <t>Quartier Margueritte – BP 14 – 35998 RENNES CEDEX 9</t>
  </si>
  <si>
    <t>CHARGÉ DU SUIVI</t>
  </si>
  <si>
    <t>Unité de Soutien de l’Infrastructure de la Défense de Cherbourg</t>
  </si>
  <si>
    <t>BCRM CHERBOURG</t>
  </si>
  <si>
    <t>CC04</t>
  </si>
  <si>
    <t>50100 CHERBOURG EN COTENTIN</t>
  </si>
  <si>
    <t>OBJET DE LA CONSULTATION</t>
  </si>
  <si>
    <t>Ensemble</t>
  </si>
  <si>
    <t>Règles de saisie du BPU</t>
  </si>
  <si>
    <t>Zone de saisie pour le soumissionaire</t>
  </si>
  <si>
    <t>Prix à indiquer</t>
  </si>
  <si>
    <t>1) Les valeurs des prix HT à renseigner doivent être:</t>
  </si>
  <si>
    <r>
      <rPr>
        <b/>
        <sz val="10"/>
        <rFont val="Arial"/>
        <family val="2"/>
      </rPr>
      <t>- Soit une valeur décimale strictement supérieure à 0</t>
    </r>
    <r>
      <rPr>
        <sz val="10"/>
        <rFont val="Arial"/>
        <family val="2"/>
      </rPr>
      <t xml:space="preserve"> (les centièmes d'euros sont autorisés)</t>
    </r>
  </si>
  <si>
    <t>2) Tous les prix doivent être renseignés suivant la règle ci-dessus</t>
  </si>
  <si>
    <t xml:space="preserve">Les cellules à renseigner sont les cellules de la colonne D du BPU. 
Elles doivent être toutes renseignées de façon à ce que le "nombre de prix unitaire à compléter" soit à "0".
Les quantités du DE sont données à titre indicatif.
</t>
  </si>
  <si>
    <t>Coefficient K1</t>
  </si>
  <si>
    <t>A remplir par l'entreprise</t>
  </si>
  <si>
    <t>Temps d'intervention en h</t>
  </si>
  <si>
    <t>Composition coefficient peines et soins</t>
  </si>
  <si>
    <r>
      <rPr>
        <sz val="14"/>
        <color theme="1"/>
        <rFont val="Calibri"/>
        <family val="2"/>
        <scheme val="minor"/>
      </rPr>
      <t>Calcul du prix de vente dans le cadre d’un prix nouveau 
Pv = (Coût d’achat des pièces x K1 + Nbre d’heures x Tx) 
Pv : Prix de vente 
K1 : Coefficient peines et soins
Tx : Taux horaire définit dans le BPU</t>
    </r>
    <r>
      <rPr>
        <b/>
        <sz val="14"/>
        <color theme="1"/>
        <rFont val="Calibri"/>
        <family val="2"/>
        <scheme val="minor"/>
      </rPr>
      <t xml:space="preserve">
</t>
    </r>
  </si>
  <si>
    <t>A00001</t>
  </si>
  <si>
    <t>A00002</t>
  </si>
  <si>
    <t>FORFAIT DE MAINTENANCE ANNUELLE COMPLÈTE comprenant la maintenance annuelle préventive et corrective y compris les rapports de maintenance et les pièces de rechange et fournitures hors batterie</t>
  </si>
  <si>
    <t>B00001</t>
  </si>
  <si>
    <t>Forfait annuel</t>
  </si>
  <si>
    <t>B00002</t>
  </si>
  <si>
    <t>B00003</t>
  </si>
  <si>
    <t>C00000</t>
  </si>
  <si>
    <t>REMPLACEMENT DE BATTERIE - Fourniture, pose et raccordement d'une autonomie batterie constituée de batteries stationnaires étanches au plomb, y compris toutes prestations liées</t>
  </si>
  <si>
    <t>C00001</t>
  </si>
  <si>
    <t>C00002</t>
  </si>
  <si>
    <t>C00003</t>
  </si>
  <si>
    <t>D00001</t>
  </si>
  <si>
    <t>Batterie 12V 4Ah    Lxlxh: 151x65x97,5</t>
  </si>
  <si>
    <t>D00002</t>
  </si>
  <si>
    <t>Batterie 12V 5,4Ah    Lxlxh: 151x65x97,5</t>
  </si>
  <si>
    <t>Batterie 12V 7Ah    Lxlxh: 151x65x97,5</t>
  </si>
  <si>
    <t>Batterie 12V 7,6Ah    Lxlxh: 151x65x97,5</t>
  </si>
  <si>
    <t>Batterie 12V 9Ah    Lxlxh: 151x65x97,5</t>
  </si>
  <si>
    <t>Batterie 12V 12Ah    Lxlxh: 151x65x97,5</t>
  </si>
  <si>
    <t>Batterie 12V 25Ah    Lxlxh: 166x175x125</t>
  </si>
  <si>
    <t>Batterie 12V 40,6Ah    Lxlxh: 197x165x170</t>
  </si>
  <si>
    <t>Batterie 12V 56,4Ah    Lxlxh: 197x175x125</t>
  </si>
  <si>
    <t>Batterie 12V 70Ah    Lxlxh: 259x175x201</t>
  </si>
  <si>
    <t>RETRAIT D'EXPLOITATION - Dépose sans remplacement d'onduleur</t>
  </si>
  <si>
    <t>E00000</t>
  </si>
  <si>
    <t>E00001</t>
  </si>
  <si>
    <t>F00000</t>
  </si>
  <si>
    <t>Forfait déplacement pour diagnostic ou dépannage dans le cadre d'une erreur d'utilisation</t>
  </si>
  <si>
    <t>BPU - Bordereaux des prix unitaires
DE - Détail estimatif</t>
  </si>
  <si>
    <t>Commentaires</t>
  </si>
  <si>
    <t>G00000</t>
  </si>
  <si>
    <t>G00001</t>
  </si>
  <si>
    <t>G00002</t>
  </si>
  <si>
    <t>G00003</t>
  </si>
  <si>
    <t>G00004</t>
  </si>
  <si>
    <t>G00005</t>
  </si>
  <si>
    <t>chargeur 24 V - 60A</t>
  </si>
  <si>
    <t>Comprend toutes les prestations de maintenance préventive et corrective hors remplacement des batteries</t>
  </si>
  <si>
    <t>Location, installation et utilisation journalière de banc de charge pour essais d'une puissance de 1 à 10 kW</t>
  </si>
  <si>
    <t>Location, installation et utilisation journalière de banc de charge pour essais d'une puissance de 11 à 30 kW</t>
  </si>
  <si>
    <t>Location, installation et utilisation journalière de banc de charge pour essais d'une puissance de 31 à 80 kW</t>
  </si>
  <si>
    <t>Location, installation et utilisation journalière de banc de charge pour essais d'une puissance de 200 kW</t>
  </si>
  <si>
    <t>Location, installation et utilisation journalière de banc de charge pour essais d'une puissance de 81 à 160 kW</t>
  </si>
  <si>
    <t>Forfait horaire de bureau d'étude pour conception d'installation électrique</t>
  </si>
  <si>
    <t>Le prix est à utiliser dans le cadre des essais de mise en service pouvant être exigés par le représentant de la personne publique</t>
  </si>
  <si>
    <t>Le prix est à utiliser dans le cadre de difficulté d'accès en complément des prix C. Les prix incluent toute sujétion nécessaire pour la manutention sur site que ce soit, nacelle, grutage.</t>
  </si>
  <si>
    <t>Forfait pour la réalisation d'une vérification électrique initiale (VIEL) conformément à l'article R4226 du code du travail</t>
  </si>
  <si>
    <t>Prix comprenant l'aller-retour d'un technicien sur un des équipements du marché</t>
  </si>
  <si>
    <t>Prix comprenant l'aller-retour d'un technicien "constructeur" sur un des équipements du marché</t>
  </si>
  <si>
    <t>Le prix comprend les études et la remise des documents y afférents</t>
  </si>
  <si>
    <t xml:space="preserve">Prestation à réaliser par un organisme agréé </t>
  </si>
  <si>
    <t>onduleur 200 kVA</t>
  </si>
  <si>
    <t>onduleur 160 kVA</t>
  </si>
  <si>
    <t>onduleur 80 kVA</t>
  </si>
  <si>
    <t>onduleur 60kVA</t>
  </si>
  <si>
    <t>onduleur 30 kVA</t>
  </si>
  <si>
    <t>onduleur 20 kVA</t>
  </si>
  <si>
    <t>onduleur 15 kVA</t>
  </si>
  <si>
    <t>onduleur 10 kVA</t>
  </si>
  <si>
    <t>onduleur 6 kVA</t>
  </si>
  <si>
    <t>onduleur 5 kVA</t>
  </si>
  <si>
    <t>onduleur &lt; 3 kVA</t>
  </si>
  <si>
    <t>onduleur 90 kVA</t>
  </si>
  <si>
    <t>onduleur 60 kVA</t>
  </si>
  <si>
    <t>onduleur 50 kVA</t>
  </si>
  <si>
    <t>Ensemble des prestations pour manutention d'un onduleur en étage ou en environnement contraint (difficulté d'accès)</t>
  </si>
  <si>
    <t>Total</t>
  </si>
  <si>
    <t>Prix induit par le coefficient K1</t>
  </si>
  <si>
    <t>H00001</t>
  </si>
  <si>
    <t>G00006</t>
  </si>
  <si>
    <t>Prestation commandé dans le cas de prix nouveaux</t>
  </si>
  <si>
    <t>H</t>
  </si>
  <si>
    <t>G00007</t>
  </si>
  <si>
    <t>Montant prévisionnel de l'équipement supplémentaire sur lequel s'applique K1</t>
  </si>
  <si>
    <t>Coefficient peines et soins K1</t>
  </si>
  <si>
    <t>Coût total HT /4 ans</t>
  </si>
  <si>
    <r>
      <rPr>
        <b/>
        <sz val="10"/>
        <rFont val="Arial"/>
        <family val="2"/>
      </rPr>
      <t>- Soit "0" (Zéro)</t>
    </r>
    <r>
      <rPr>
        <sz val="10"/>
        <rFont val="Arial"/>
        <family val="2"/>
      </rPr>
      <t xml:space="preserve"> : le soumissionnaire indique que la prestation est effectuée mais non facturée</t>
    </r>
  </si>
  <si>
    <t>Ensemble des prestations pour manutention d'un onduleur au rez de chaussée de :</t>
  </si>
  <si>
    <t>Ensemble des prestations pour manutention d'un onduleur en étage de :</t>
  </si>
  <si>
    <t>Fourniture, pose et mise en service d'onduleurs et de convertisseurs neufs 
Online double conversion</t>
  </si>
  <si>
    <t>Forfait main d'œuvre d'un technicien spécialisé dans l'installation ou réparation d'équipements type onduleurs</t>
  </si>
  <si>
    <t>Base de Défense de Cherbourg -  Département 50 et 14 – Maintenance et fourniture d’onduleurs et de convertisseurs</t>
  </si>
  <si>
    <t>Manutention onduleur 200 kVA</t>
  </si>
  <si>
    <t>Manutention onduleur 160 kVA</t>
  </si>
  <si>
    <t>Manutention onduleur 90 kVA</t>
  </si>
  <si>
    <t>Manutention onduleur 80 kVA</t>
  </si>
  <si>
    <t>Manutention onduleur 60 kVA</t>
  </si>
  <si>
    <t>Manutention onduleur 50 kVA</t>
  </si>
  <si>
    <t>Manutention onduleur 30 kVA</t>
  </si>
  <si>
    <t>Manutention onduleur 20 kVA</t>
  </si>
  <si>
    <t>Manutention onduleur 15 kVA</t>
  </si>
  <si>
    <t>Manutention onduleur 10 kVA</t>
  </si>
  <si>
    <t>Manutention onduleur 6 kVA</t>
  </si>
  <si>
    <t>Manutention onduleur 5 kVA</t>
  </si>
  <si>
    <t>Manutention onduleur &lt; 3 kVA</t>
  </si>
  <si>
    <t>Ensemble des prestations pour manutention en environnement contraint d'un onduleur au rez de chaussée de :</t>
  </si>
  <si>
    <t>Ensemble des prestations pour manutention en environnement contraint d'un onduleur en étage de :</t>
  </si>
  <si>
    <t>Coffret By-pass externe (puissance de 0 à 50 kVA)</t>
  </si>
  <si>
    <t>Coffret By-pass externe (puissance de 51 à 100 kVA)</t>
  </si>
  <si>
    <t>Coffret By-pass externe (puissance de 101 à 200 kVA)</t>
  </si>
  <si>
    <t>Transformateur isolement 16 kVA</t>
  </si>
  <si>
    <t>Transformateur isolement 31,5 kVA</t>
  </si>
  <si>
    <t>Transformateur isolement 80 kVA</t>
  </si>
  <si>
    <t>Câbles FRN1X1G1 5G16</t>
  </si>
  <si>
    <t>Câbles FRN1X1G1 5G10</t>
  </si>
  <si>
    <t>Manutention onduelur 7 kVA</t>
  </si>
  <si>
    <t>onduleur 7 kVA</t>
  </si>
  <si>
    <t>PRESTATIONS DE MANAGAMENT GENERAL PART BdD</t>
  </si>
  <si>
    <t>-</t>
  </si>
  <si>
    <t>Prise en compte initiale du marché (création de la documentation, GMAO, tableau de bord, etc.) + Prise en charge des biens BdD</t>
  </si>
  <si>
    <t>Transfert de fin de marché BdD</t>
  </si>
  <si>
    <t>A00003</t>
  </si>
  <si>
    <t>Prise en compte d'un nouveau bien (intégration GMAO, création de la documentation, etc.) BdD</t>
  </si>
  <si>
    <t>A10000</t>
  </si>
  <si>
    <t>PRESTATIONS DE MANAGAMENT GENERAL PART DGA</t>
  </si>
  <si>
    <t>A10001</t>
  </si>
  <si>
    <t>Prise en compte initiale du marché (création de la documentation, GMAO, tableau de bord, etc.) + Prise en charge des biens DGA</t>
  </si>
  <si>
    <t>A10002</t>
  </si>
  <si>
    <t>Transfert de fin de marché DGA</t>
  </si>
  <si>
    <t>A10003</t>
  </si>
  <si>
    <t>Prise en compte d'un nouveau bien (intégration GMAO, création de la documentation, etc.) DGA</t>
  </si>
  <si>
    <t>PRESTATIONS ANNUALISEES PART BdD</t>
  </si>
  <si>
    <t>Pilotage et suivi des prestations sur une année / maintenance préventive et corrective 
Respect des exigences de résultats BdD</t>
  </si>
  <si>
    <t>1 an</t>
  </si>
  <si>
    <t>Mise en œuvre de l'astreinte BdD</t>
  </si>
  <si>
    <t xml:space="preserve">1 an </t>
  </si>
  <si>
    <t>Garantie de continuité de service BdD</t>
  </si>
  <si>
    <t>valeur fixée : 20% des prix B00001, B00002, C00003, D00002, E00002</t>
  </si>
  <si>
    <t>B10000</t>
  </si>
  <si>
    <t>PRESTATIONS ANNUALISEES PART DGA</t>
  </si>
  <si>
    <t>B10001</t>
  </si>
  <si>
    <t>Pilotage et suivi des prestations sur une année / maintenance préventive et corrective 
Respect des exigences de résultats DGA</t>
  </si>
  <si>
    <t>B10002</t>
  </si>
  <si>
    <t>Mise en œuvre de l'astreinte DGA</t>
  </si>
  <si>
    <t>B10003</t>
  </si>
  <si>
    <t>Garantie de continuité de service DGA</t>
  </si>
  <si>
    <t>valeur fixée : 20% des prix B10001, B10002, C10003, D10002, E10002</t>
  </si>
  <si>
    <t>STOCK DE PIECES DE RECHANGE PART BdD</t>
  </si>
  <si>
    <t>Mise en œuvre initiale de la gestion du stock de pièces de rechange (locaux, documentation, identification des pièces, etc.) BdD</t>
  </si>
  <si>
    <t>Mise en stock de l'ensemble des pièces de rechange (valeur globale du stock) BdD</t>
  </si>
  <si>
    <t>Le candidat fournira le listing complet des pièces de rechange assorti du prix unitaire € HT de chaque pièce. Document qui sera annexé au BPU.</t>
  </si>
  <si>
    <t>Gestion et frais du stock de pièces de rechange sur une année BdD</t>
  </si>
  <si>
    <t>C10000</t>
  </si>
  <si>
    <t>STOCK DE PIECES DE RECHANGE PART DGA</t>
  </si>
  <si>
    <t>C10001</t>
  </si>
  <si>
    <t>Mise en œuvre initiale de la gestion du stock de pièces de rechange (locaux, documentation, identification des pièces, etc.) DGA</t>
  </si>
  <si>
    <t>C10002</t>
  </si>
  <si>
    <t>Mise en stock de l'ensemble des pièces de rechange (valeur globale du stock) DGA</t>
  </si>
  <si>
    <t>C10003</t>
  </si>
  <si>
    <t>Gestion et frais du stock de pièces de rechange sur une année DGA</t>
  </si>
  <si>
    <t>D00000</t>
  </si>
  <si>
    <t>MANAGEMENT DE LA QUALITE PART BdD</t>
  </si>
  <si>
    <t>Mise en œuvre initiale du management de la qualité (PQP, PMAQ, etc.) BdD</t>
  </si>
  <si>
    <t>Suivi et pilotage du management de la qualité sur une année BdD</t>
  </si>
  <si>
    <t>D10000</t>
  </si>
  <si>
    <t>MANAGEMENT DE LA QUALITE PART DGA</t>
  </si>
  <si>
    <t>D10001</t>
  </si>
  <si>
    <t xml:space="preserve">Mise en œuvre initiale du management de la qualité (PQP, PMAQ, etc.) DGA </t>
  </si>
  <si>
    <t>D10002</t>
  </si>
  <si>
    <t>Suivi et pilotage du management de la qualité sur une année DGA</t>
  </si>
  <si>
    <t xml:space="preserve">DISPOSITIONS GENERALES </t>
  </si>
  <si>
    <t>Selon inventaire fournit en annexe du CCTP
Réalisation d'un état des lieux
Procès-verbal de prise en charge
cf §7.6 du CCTP</t>
  </si>
  <si>
    <t>COEFFICIENT</t>
  </si>
  <si>
    <t xml:space="preserve">SPECIFICATIONS TECHNIQUES PARTICULIERES </t>
  </si>
  <si>
    <t>F00001</t>
  </si>
  <si>
    <t>F00002</t>
  </si>
  <si>
    <t>F00003</t>
  </si>
  <si>
    <t>F00004</t>
  </si>
  <si>
    <t>F00005</t>
  </si>
  <si>
    <t>F00006</t>
  </si>
  <si>
    <t>F00007</t>
  </si>
  <si>
    <t>F00008</t>
  </si>
  <si>
    <t>F00009</t>
  </si>
  <si>
    <t>F00010</t>
  </si>
  <si>
    <t>F00011</t>
  </si>
  <si>
    <t>F00012</t>
  </si>
  <si>
    <t>F00013</t>
  </si>
  <si>
    <t>G00008</t>
  </si>
  <si>
    <t>G00009</t>
  </si>
  <si>
    <t>G00010</t>
  </si>
  <si>
    <t>G00011</t>
  </si>
  <si>
    <t>G00012</t>
  </si>
  <si>
    <t>G00013</t>
  </si>
  <si>
    <t>G00014</t>
  </si>
  <si>
    <t>G00015</t>
  </si>
  <si>
    <t>G00016</t>
  </si>
  <si>
    <t>G00017</t>
  </si>
  <si>
    <t>G00018</t>
  </si>
  <si>
    <t>G00019</t>
  </si>
  <si>
    <t>G00020</t>
  </si>
  <si>
    <t>G00021</t>
  </si>
  <si>
    <t>G00022</t>
  </si>
  <si>
    <t>G00023</t>
  </si>
  <si>
    <t>G00024</t>
  </si>
  <si>
    <t>G00025</t>
  </si>
  <si>
    <t>G00026</t>
  </si>
  <si>
    <t>G00027</t>
  </si>
  <si>
    <t>G00028</t>
  </si>
  <si>
    <t>G00029</t>
  </si>
  <si>
    <t>G00030</t>
  </si>
  <si>
    <t xml:space="preserve">H00000 </t>
  </si>
  <si>
    <t>H00002</t>
  </si>
  <si>
    <t>H00003</t>
  </si>
  <si>
    <t>H00004</t>
  </si>
  <si>
    <t>H00005</t>
  </si>
  <si>
    <t>H00006</t>
  </si>
  <si>
    <t>H00007</t>
  </si>
  <si>
    <t>H00008</t>
  </si>
  <si>
    <t>H00009</t>
  </si>
  <si>
    <t>H00010</t>
  </si>
  <si>
    <t>I00000</t>
  </si>
  <si>
    <t>I00001</t>
  </si>
  <si>
    <t>I00002</t>
  </si>
  <si>
    <t>I00003</t>
  </si>
  <si>
    <t>I00004</t>
  </si>
  <si>
    <t>I00005</t>
  </si>
  <si>
    <t>I00006</t>
  </si>
  <si>
    <t>I00007</t>
  </si>
  <si>
    <t>I00008</t>
  </si>
  <si>
    <t>I00009</t>
  </si>
  <si>
    <t>I00010</t>
  </si>
  <si>
    <t>I00011</t>
  </si>
  <si>
    <t>I00012</t>
  </si>
  <si>
    <t>I00013</t>
  </si>
  <si>
    <t>I00014</t>
  </si>
  <si>
    <t>J00000</t>
  </si>
  <si>
    <t>J01000</t>
  </si>
  <si>
    <t>J01001</t>
  </si>
  <si>
    <t>J01002</t>
  </si>
  <si>
    <t>J01003</t>
  </si>
  <si>
    <t>J01004</t>
  </si>
  <si>
    <t>J01005</t>
  </si>
  <si>
    <t>J01006</t>
  </si>
  <si>
    <t>J01007</t>
  </si>
  <si>
    <t>J01008</t>
  </si>
  <si>
    <t>J01009</t>
  </si>
  <si>
    <t>J01010</t>
  </si>
  <si>
    <t>J01011</t>
  </si>
  <si>
    <t>J01012</t>
  </si>
  <si>
    <t>J01013</t>
  </si>
  <si>
    <t>J01014</t>
  </si>
  <si>
    <t>J01015</t>
  </si>
  <si>
    <t>J01016</t>
  </si>
  <si>
    <t>J01017</t>
  </si>
  <si>
    <t>J01018</t>
  </si>
  <si>
    <t>J01019</t>
  </si>
  <si>
    <t>J01020</t>
  </si>
  <si>
    <t>J01021</t>
  </si>
  <si>
    <t>J01022</t>
  </si>
  <si>
    <t>J01023</t>
  </si>
  <si>
    <t>J01024</t>
  </si>
  <si>
    <t>J01025</t>
  </si>
  <si>
    <t>J01026</t>
  </si>
  <si>
    <t>J01027</t>
  </si>
  <si>
    <t>J01028</t>
  </si>
  <si>
    <t>J01029</t>
  </si>
  <si>
    <t>K00000</t>
  </si>
  <si>
    <t>K00001</t>
  </si>
  <si>
    <t>K00002</t>
  </si>
  <si>
    <t>K00003</t>
  </si>
  <si>
    <t>K00004</t>
  </si>
  <si>
    <t>K00005</t>
  </si>
  <si>
    <t>Prix à utiliser dans le cas de figure d'un équipement à prendre en compte avec même prestation que le prix A00001. Les onduleurs commandés par les prix GXXXX sont également concernés.</t>
  </si>
  <si>
    <t>Le prix comprend la fourniture, pose (sans manutention spécifique) et main d'œuvre de l'équipement. Associé aux livrables comme défini au §7.6 du CCTP.</t>
  </si>
  <si>
    <t>Le prix comprend la fourniture, pose et main d'œuvre de l'équipement. Associé aux livrables comme défini au §2.3.6 du CCTP.</t>
  </si>
  <si>
    <t>G00031</t>
  </si>
  <si>
    <t xml:space="preserve">Le prix comprend la fourniture, la pose, les câbles et la main d'œuvre de l'équipement.  </t>
  </si>
  <si>
    <t>Systèmes de décharge (puissance de 0 à 50 kVA)</t>
  </si>
  <si>
    <t>Systèmes de décharge (puissance de 51 à 100 kVA)</t>
  </si>
  <si>
    <t>G00032</t>
  </si>
  <si>
    <t>G00033</t>
  </si>
  <si>
    <t>Systèmes de décharge (puissance de 101 à 200 kVA)</t>
  </si>
  <si>
    <t>Le prix comprend la fourniture (disjoncteur et prise adaptés), la pose, le câblage ainsi que la main-d'œuvre nécessaire à l'installation de l'équipement.</t>
  </si>
  <si>
    <t>m</t>
  </si>
  <si>
    <t>Câbles H07RNF Titanex 5G16</t>
  </si>
  <si>
    <t>Câbles H07RNF Titanex 5G10</t>
  </si>
  <si>
    <t>Câbles H07RNF Titanex 5G50</t>
  </si>
  <si>
    <t>Le prix comprend le retrait de service de l'équipement, sa manutention (sans spécificité) et transport pour traitement en filière de gestion des déchets adaptée. "Hors batterie"</t>
  </si>
  <si>
    <t>I00015</t>
  </si>
  <si>
    <t>MAIN-D'ŒUVRES</t>
  </si>
  <si>
    <t>Batteries ≤ 9Ah</t>
  </si>
  <si>
    <t xml:space="preserve">Batteries entre &gt; 9Ah et ≤ 25Ah </t>
  </si>
  <si>
    <t>Batteries &gt; 25Ah</t>
  </si>
  <si>
    <t>Machine 200 kVA</t>
  </si>
  <si>
    <t>Machine 160 kVA</t>
  </si>
  <si>
    <t>Machine 90 kVA</t>
  </si>
  <si>
    <t>Machine 80 kVA</t>
  </si>
  <si>
    <t>Machine 60 kVA</t>
  </si>
  <si>
    <t>Machine 50 kVA</t>
  </si>
  <si>
    <t>Machine 30 kVA</t>
  </si>
  <si>
    <t>Machine 20 kVA</t>
  </si>
  <si>
    <t>Machine &lt; 3 kVA</t>
  </si>
  <si>
    <t>Machine 5 kVA</t>
  </si>
  <si>
    <t>Machine 6 kVA</t>
  </si>
  <si>
    <t>Machine 7 kVA</t>
  </si>
  <si>
    <t>Machine 10 kVA</t>
  </si>
  <si>
    <t>Machine 15 kVA</t>
  </si>
  <si>
    <t>I00016</t>
  </si>
  <si>
    <t>I00017</t>
  </si>
  <si>
    <t>&lt;</t>
  </si>
  <si>
    <t>Coefficient K2</t>
  </si>
  <si>
    <t>Coefficient de surcoût qualité renforcée K2</t>
  </si>
  <si>
    <t>Montant prévisionnel de l'équipement sur lequel s'applique K2</t>
  </si>
  <si>
    <t>Composition coefficient qualité renforcée K2</t>
  </si>
  <si>
    <t xml:space="preserve">Calcul du prix de vente dans le cadre d’un prix nouveau pour un bien objet de qualité renforcée 
Pv = (Coût d’achat des pièces x K1 + Nbre d’heures x Tx) x K2
Pv : Prix de vente (montant à intégrer au BPU)
K1 : Coefficient peines et soins
K2 : Coefficient qualité renforcée
Tx : Taux horaire définit dans le BPU
</t>
  </si>
  <si>
    <t xml:space="preserve">Calcul du prix BPU modifié pour un bien devant être l'objet de qualité renforcée 
Pv2 = Pv1 x K2
Pv2 : Prix de vente modifié (montant à intégrer au BPU)
Pv1 : Prix de vente initial (initialement intégré au BPU)
K2 : Coefficient qualité renforcée
</t>
  </si>
  <si>
    <t>E00002</t>
  </si>
  <si>
    <t>Prix induit par le coefficient K2</t>
  </si>
  <si>
    <t>Se remplit automatiquement avec l'onglet Coefficient</t>
  </si>
  <si>
    <r>
      <rPr>
        <sz val="11"/>
        <color theme="1"/>
        <rFont val="Calibri"/>
        <family val="2"/>
        <scheme val="minor"/>
      </rPr>
      <t xml:space="preserve">L’entrepreneur définira un coefficient de qualité renforcée K2 qui comprendra tous les frais liés à la prise en compte des prestations de qualité renforcée (cf. 4.6 du CCTP DG) pour de nouveaux biens à intégrer au marché ou pour application de ces prestations à bien non initialement identifié comme en faisant l'objet. </t>
    </r>
    <r>
      <rPr>
        <b/>
        <sz val="11"/>
        <color theme="1"/>
        <rFont val="Calibri"/>
        <family val="2"/>
        <scheme val="minor"/>
      </rPr>
      <t xml:space="preserve">
</t>
    </r>
  </si>
  <si>
    <t>Forfait horaire pour l'Intervention d'un technicien "constructeur/informaticien" y compris déplacement</t>
  </si>
  <si>
    <r>
      <rPr>
        <sz val="11"/>
        <color theme="1"/>
        <rFont val="Calibri"/>
        <family val="2"/>
        <scheme val="minor"/>
      </rPr>
      <t xml:space="preserve">L’entrepreneur définira un coefficient peines et soins unique K1 qui comprendra tous les frais liés à l’acquisition des pièces pour effectuer la maintenance corrective (y compris les frais de port éventuels ou d’acheminement sur site, les frais généraux de la société effectuant l’acquisition, etc…). Ce coefficient s’appliquera sur le prix d’achat de la société qui effectuera l’acquisition des pièces ne figurant pas dans le BPU et qui en assurera la mise en place.
Le client est en droit de demander la facture des pièces détachées afin de vérifier la bonne application de ce coefficient. </t>
    </r>
    <r>
      <rPr>
        <b/>
        <sz val="11"/>
        <color theme="1"/>
        <rFont val="Calibri"/>
        <family val="2"/>
        <scheme val="minor"/>
      </rPr>
      <t xml:space="preserve">
</t>
    </r>
  </si>
  <si>
    <t>Service d'Infrastructure de la Défense Nord-Ouest</t>
  </si>
  <si>
    <t>SID NORD-OUEST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</si>
</sst>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00"/>
    <numFmt numFmtId="166" formatCode="#,##0.00\ _€"/>
    <numFmt numFmtId="167" formatCode="#,##0.00\ &quot;€&quot;"/>
  </numFmts>
  <fonts count="27" x14ac:knownFonts="1">
    <font>
      <sz val="11"/>
      <color theme="1"/>
      <name val="Calibri"/>
      <family val="2"/>
      <scheme val="minor"/>
    </font>
    <font>
      <b/>
      <sz val="24"/>
      <name val="Arial"/>
      <family val="2"/>
    </font>
    <font>
      <sz val="11"/>
      <name val="Arial"/>
      <family val="2"/>
    </font>
    <font>
      <b/>
      <sz val="14"/>
      <name val="Arial"/>
      <family val="2"/>
    </font>
    <font>
      <b/>
      <sz val="12"/>
      <name val="Arial"/>
      <family val="2"/>
    </font>
    <font>
      <sz val="15"/>
      <name val="Arial"/>
      <family val="2"/>
    </font>
    <font>
      <sz val="10"/>
      <name val="Arial"/>
      <family val="2"/>
    </font>
    <font>
      <sz val="10"/>
      <name val="Arial"/>
      <family val="2"/>
    </font>
    <font>
      <sz val="10"/>
      <name val="Times New Roman"/>
      <family val="1"/>
    </font>
    <font>
      <sz val="11"/>
      <name val="Calibri"/>
      <family val="2"/>
      <scheme val="minor"/>
    </font>
    <font>
      <sz val="10"/>
      <name val="Arial"/>
      <family val="2"/>
    </font>
    <font>
      <b/>
      <sz val="14"/>
      <color rgb="FFFF0000"/>
      <name val="Calibri"/>
      <family val="2"/>
      <scheme val="minor"/>
    </font>
    <font>
      <b/>
      <sz val="10"/>
      <name val="Arial"/>
      <family val="2"/>
    </font>
    <font>
      <sz val="8"/>
      <name val="Calibri"/>
      <family val="2"/>
      <scheme val="minor"/>
    </font>
    <font>
      <b/>
      <sz val="12"/>
      <color rgb="FF0070C0"/>
      <name val="Arial"/>
      <family val="2"/>
    </font>
    <font>
      <b/>
      <sz val="20"/>
      <color rgb="FFFF0000"/>
      <name val="Arial"/>
      <family val="2"/>
    </font>
    <font>
      <b/>
      <u/>
      <sz val="11"/>
      <name val="Arial"/>
      <family val="2"/>
    </font>
    <font>
      <b/>
      <sz val="11"/>
      <name val="Arial"/>
      <family val="2"/>
    </font>
    <font>
      <b/>
      <i/>
      <sz val="12"/>
      <name val="Times New Roman"/>
      <family val="1"/>
    </font>
    <font>
      <b/>
      <sz val="11"/>
      <color theme="1"/>
      <name val="Calibri"/>
      <family val="2"/>
      <scheme val="minor"/>
    </font>
    <font>
      <b/>
      <sz val="24"/>
      <color rgb="FF100468"/>
      <name val="Arial"/>
      <family val="2"/>
    </font>
    <font>
      <b/>
      <sz val="14"/>
      <color theme="1"/>
      <name val="Calibri"/>
      <family val="2"/>
      <scheme val="minor"/>
    </font>
    <font>
      <sz val="14"/>
      <color theme="1"/>
      <name val="Calibri"/>
      <family val="2"/>
      <scheme val="minor"/>
    </font>
    <font>
      <sz val="11"/>
      <color theme="1"/>
      <name val="Calibri"/>
      <family val="2"/>
      <scheme val="minor"/>
    </font>
    <font>
      <b/>
      <sz val="11"/>
      <color rgb="FFFF0000"/>
      <name val="Calibri"/>
      <family val="2"/>
      <scheme val="minor"/>
    </font>
    <font>
      <b/>
      <sz val="14"/>
      <color theme="9" tint="0.59999389629810485"/>
      <name val="Arial"/>
      <family val="2"/>
    </font>
    <font>
      <b/>
      <sz val="15"/>
      <name val="Arial"/>
      <family val="2"/>
    </font>
  </fonts>
  <fills count="9">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theme="2" tint="-9.9978637043366805E-2"/>
        <bgColor theme="4" tint="0.79998168889431442"/>
      </patternFill>
    </fill>
    <fill>
      <patternFill patternType="solid">
        <fgColor theme="7" tint="0.79998168889431442"/>
        <bgColor indexed="64"/>
      </patternFill>
    </fill>
    <fill>
      <patternFill patternType="solid">
        <fgColor rgb="FFFFFF00"/>
        <bgColor indexed="64"/>
      </patternFill>
    </fill>
    <fill>
      <patternFill patternType="solid">
        <fgColor theme="9" tint="-0.249977111117893"/>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double">
        <color indexed="64"/>
      </left>
      <right style="double">
        <color indexed="64"/>
      </right>
      <top style="double">
        <color indexed="64"/>
      </top>
      <bottom style="double">
        <color indexed="64"/>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bottom style="thin">
        <color indexed="64"/>
      </bottom>
      <diagonal/>
    </border>
    <border>
      <left/>
      <right/>
      <top style="thin">
        <color indexed="64"/>
      </top>
      <bottom/>
      <diagonal/>
    </border>
    <border>
      <left/>
      <right style="thin">
        <color auto="1"/>
      </right>
      <top/>
      <bottom/>
      <diagonal/>
    </border>
    <border>
      <left style="thin">
        <color auto="1"/>
      </left>
      <right style="thin">
        <color auto="1"/>
      </right>
      <top style="thin">
        <color auto="1"/>
      </top>
      <bottom style="thin">
        <color auto="1"/>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164" fontId="6" fillId="0" borderId="0" applyFont="0" applyFill="0" applyBorder="0" applyAlignment="0" applyProtection="0"/>
    <xf numFmtId="0" fontId="7" fillId="0" borderId="0"/>
    <xf numFmtId="9" fontId="6" fillId="0" borderId="0" applyFont="0" applyFill="0" applyBorder="0" applyAlignment="0" applyProtection="0"/>
    <xf numFmtId="0" fontId="10" fillId="0" borderId="0"/>
    <xf numFmtId="44" fontId="23" fillId="0" borderId="0" applyFont="0" applyFill="0" applyBorder="0" applyAlignment="0" applyProtection="0"/>
  </cellStyleXfs>
  <cellXfs count="115">
    <xf numFmtId="0" fontId="0" fillId="0" borderId="0" xfId="0"/>
    <xf numFmtId="0" fontId="9" fillId="0" borderId="0" xfId="0" applyFont="1"/>
    <xf numFmtId="165" fontId="5"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Continuous" vertical="center" wrapText="1"/>
    </xf>
    <xf numFmtId="0" fontId="9" fillId="0" borderId="0" xfId="0" applyFont="1" applyAlignment="1">
      <alignment vertical="center"/>
    </xf>
    <xf numFmtId="0" fontId="9" fillId="0" borderId="0" xfId="0" applyFont="1" applyFill="1" applyBorder="1" applyAlignment="1">
      <alignment horizontal="center"/>
    </xf>
    <xf numFmtId="0" fontId="9" fillId="0" borderId="0" xfId="0" applyFont="1" applyFill="1" applyBorder="1" applyAlignment="1">
      <alignment horizontal="center" vertical="center"/>
    </xf>
    <xf numFmtId="0" fontId="9" fillId="0" borderId="0" xfId="0" applyFont="1" applyFill="1" applyBorder="1" applyAlignment="1">
      <alignment horizontal="center" vertical="top"/>
    </xf>
    <xf numFmtId="0" fontId="7" fillId="0" borderId="0" xfId="2"/>
    <xf numFmtId="0" fontId="8" fillId="0" borderId="0" xfId="2" applyFont="1" applyFill="1" applyBorder="1" applyAlignment="1">
      <alignment horizontal="center" vertical="center"/>
    </xf>
    <xf numFmtId="0" fontId="9" fillId="0" borderId="0" xfId="0" applyFont="1" applyFill="1" applyAlignment="1">
      <alignment vertical="center"/>
    </xf>
    <xf numFmtId="0" fontId="5" fillId="0" borderId="1"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top"/>
    </xf>
    <xf numFmtId="166" fontId="5" fillId="0" borderId="1" xfId="0" applyNumberFormat="1" applyFont="1" applyFill="1" applyBorder="1" applyAlignment="1">
      <alignment horizontal="centerContinuous" vertical="center" wrapText="1"/>
    </xf>
    <xf numFmtId="166" fontId="9" fillId="0" borderId="0" xfId="0" applyNumberFormat="1" applyFont="1" applyFill="1" applyBorder="1" applyAlignment="1">
      <alignment horizontal="center" vertical="center"/>
    </xf>
    <xf numFmtId="0" fontId="14" fillId="0" borderId="0" xfId="0" applyFont="1" applyBorder="1" applyAlignment="1" applyProtection="1">
      <alignment horizontal="right" vertical="center" wrapText="1"/>
    </xf>
    <xf numFmtId="0" fontId="15" fillId="3" borderId="8" xfId="0" applyFont="1" applyFill="1" applyBorder="1" applyAlignment="1" applyProtection="1">
      <alignment horizontal="center" vertical="center" wrapText="1"/>
    </xf>
    <xf numFmtId="0" fontId="2" fillId="0" borderId="9"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17" fillId="0" borderId="10" xfId="0"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protection locked="0"/>
    </xf>
    <xf numFmtId="0" fontId="2" fillId="0" borderId="0" xfId="0" applyFont="1" applyAlignment="1" applyProtection="1">
      <alignment horizontal="justify" vertical="center"/>
      <protection locked="0"/>
    </xf>
    <xf numFmtId="0" fontId="17" fillId="0" borderId="0" xfId="0" applyFont="1" applyAlignment="1" applyProtection="1">
      <alignment horizontal="center" vertical="center"/>
      <protection locked="0"/>
    </xf>
    <xf numFmtId="0" fontId="17" fillId="0" borderId="11"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17" fillId="0" borderId="9"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8" fillId="0" borderId="12" xfId="2" applyFont="1" applyBorder="1" applyAlignment="1" applyProtection="1">
      <alignment horizontal="center" vertical="center" wrapText="1"/>
      <protection locked="0"/>
    </xf>
    <xf numFmtId="0" fontId="2" fillId="0" borderId="9" xfId="2" applyFont="1" applyBorder="1" applyAlignment="1" applyProtection="1">
      <alignment horizontal="center" vertical="center" wrapText="1"/>
      <protection locked="0"/>
    </xf>
    <xf numFmtId="0" fontId="21" fillId="0" borderId="0" xfId="0" applyFont="1"/>
    <xf numFmtId="0" fontId="12" fillId="0" borderId="13" xfId="0" applyFont="1" applyBorder="1" applyAlignment="1">
      <alignment vertical="center"/>
    </xf>
    <xf numFmtId="0" fontId="0" fillId="0" borderId="13" xfId="0" applyBorder="1" applyAlignment="1">
      <alignment vertical="center"/>
    </xf>
    <xf numFmtId="0" fontId="6" fillId="0" borderId="0" xfId="0" applyFont="1"/>
    <xf numFmtId="0" fontId="6" fillId="0" borderId="0" xfId="0" quotePrefix="1" applyFont="1"/>
    <xf numFmtId="0" fontId="0" fillId="0" borderId="0" xfId="0" applyAlignment="1">
      <alignment vertical="center"/>
    </xf>
    <xf numFmtId="0" fontId="19" fillId="0" borderId="16" xfId="0" applyFont="1" applyFill="1" applyBorder="1" applyAlignment="1">
      <alignment vertical="center"/>
    </xf>
    <xf numFmtId="0" fontId="21" fillId="0" borderId="16" xfId="0" applyFont="1" applyBorder="1" applyAlignment="1">
      <alignment vertical="center" wrapText="1"/>
    </xf>
    <xf numFmtId="0" fontId="21" fillId="0" borderId="16" xfId="0" applyFont="1" applyBorder="1" applyAlignment="1">
      <alignment horizontal="center" vertical="center" wrapText="1"/>
    </xf>
    <xf numFmtId="167" fontId="0" fillId="0" borderId="16" xfId="0" applyNumberFormat="1" applyBorder="1" applyAlignment="1">
      <alignment horizontal="center"/>
    </xf>
    <xf numFmtId="4" fontId="0" fillId="0" borderId="16" xfId="0" applyNumberFormat="1" applyBorder="1" applyAlignment="1">
      <alignment horizontal="center"/>
    </xf>
    <xf numFmtId="167" fontId="0" fillId="0" borderId="16" xfId="0" quotePrefix="1" applyNumberFormat="1" applyBorder="1" applyAlignment="1">
      <alignment horizontal="center" vertical="center"/>
    </xf>
    <xf numFmtId="0" fontId="9" fillId="0" borderId="0" xfId="0" applyFont="1" applyFill="1" applyAlignment="1">
      <alignment vertical="center" wrapText="1"/>
    </xf>
    <xf numFmtId="0" fontId="4" fillId="2"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166" fontId="2" fillId="0" borderId="1" xfId="0" applyNumberFormat="1" applyFont="1" applyFill="1" applyBorder="1" applyAlignment="1">
      <alignment horizontal="right" vertical="center" wrapText="1"/>
    </xf>
    <xf numFmtId="2" fontId="6" fillId="0" borderId="1" xfId="0" applyNumberFormat="1" applyFont="1" applyFill="1" applyBorder="1" applyAlignment="1">
      <alignment vertical="center"/>
    </xf>
    <xf numFmtId="0" fontId="0" fillId="0" borderId="1" xfId="0" applyFont="1" applyBorder="1" applyAlignment="1">
      <alignment horizontal="left" vertical="center" wrapText="1"/>
    </xf>
    <xf numFmtId="0" fontId="0" fillId="0" borderId="1" xfId="0" applyFont="1" applyFill="1" applyBorder="1" applyAlignment="1">
      <alignment horizontal="justify" vertical="center" wrapText="1"/>
    </xf>
    <xf numFmtId="0" fontId="6" fillId="0" borderId="1" xfId="0" applyFont="1" applyFill="1" applyBorder="1" applyAlignment="1">
      <alignment horizontal="center" vertical="center"/>
    </xf>
    <xf numFmtId="0" fontId="9" fillId="0" borderId="0" xfId="0" applyFont="1" applyAlignment="1">
      <alignment wrapText="1"/>
    </xf>
    <xf numFmtId="0" fontId="11" fillId="0" borderId="0" xfId="0" applyFont="1" applyAlignment="1">
      <alignment wrapText="1"/>
    </xf>
    <xf numFmtId="0" fontId="9" fillId="0" borderId="0" xfId="0" applyFont="1" applyAlignment="1">
      <alignment vertical="center" wrapText="1"/>
    </xf>
    <xf numFmtId="0" fontId="6" fillId="0" borderId="1"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wrapText="1"/>
    </xf>
    <xf numFmtId="0" fontId="0" fillId="0" borderId="2" xfId="0" applyFont="1" applyFill="1" applyBorder="1" applyAlignment="1">
      <alignment horizontal="left" vertical="center" wrapText="1"/>
    </xf>
    <xf numFmtId="44" fontId="6" fillId="0" borderId="1" xfId="5" applyFont="1" applyFill="1" applyBorder="1" applyAlignment="1">
      <alignment vertical="center"/>
    </xf>
    <xf numFmtId="4" fontId="0" fillId="0" borderId="16" xfId="0" applyNumberFormat="1" applyBorder="1" applyAlignment="1" applyProtection="1">
      <alignment horizontal="center"/>
      <protection locked="0"/>
    </xf>
    <xf numFmtId="0" fontId="24" fillId="6" borderId="16" xfId="0" applyFont="1" applyFill="1" applyBorder="1" applyAlignment="1">
      <alignment vertical="center"/>
    </xf>
    <xf numFmtId="165" fontId="25" fillId="2" borderId="4" xfId="0" applyNumberFormat="1" applyFont="1" applyFill="1" applyBorder="1" applyAlignment="1">
      <alignment vertical="center" wrapText="1"/>
    </xf>
    <xf numFmtId="0" fontId="9" fillId="0" borderId="17" xfId="0" applyFont="1" applyBorder="1" applyAlignment="1">
      <alignment vertical="center" wrapText="1"/>
    </xf>
    <xf numFmtId="165" fontId="25" fillId="2" borderId="4" xfId="0" quotePrefix="1" applyNumberFormat="1" applyFont="1" applyFill="1" applyBorder="1" applyAlignment="1">
      <alignment vertical="center" wrapText="1"/>
    </xf>
    <xf numFmtId="44" fontId="6" fillId="0" borderId="4" xfId="5" applyFont="1" applyFill="1" applyBorder="1" applyAlignment="1">
      <alignment vertical="center"/>
    </xf>
    <xf numFmtId="44" fontId="6" fillId="7" borderId="1" xfId="5" applyFont="1" applyFill="1" applyBorder="1" applyAlignment="1">
      <alignment vertical="center"/>
    </xf>
    <xf numFmtId="0" fontId="9" fillId="0" borderId="0" xfId="0" applyFont="1" applyBorder="1" applyAlignment="1">
      <alignment horizontal="center" vertical="center" wrapText="1"/>
    </xf>
    <xf numFmtId="0" fontId="6" fillId="0" borderId="1" xfId="5" applyNumberFormat="1" applyFont="1" applyFill="1" applyBorder="1" applyAlignment="1">
      <alignment vertical="center"/>
    </xf>
    <xf numFmtId="11" fontId="0" fillId="0" borderId="1" xfId="0" applyNumberFormat="1" applyFont="1" applyFill="1" applyBorder="1" applyAlignment="1">
      <alignment horizontal="center" vertical="center" wrapText="1"/>
    </xf>
    <xf numFmtId="0" fontId="21" fillId="0" borderId="13" xfId="0" applyFont="1" applyBorder="1"/>
    <xf numFmtId="0" fontId="0" fillId="0" borderId="13" xfId="0" applyBorder="1"/>
    <xf numFmtId="44" fontId="5" fillId="0" borderId="1" xfId="5" applyFont="1" applyFill="1" applyBorder="1" applyAlignment="1">
      <alignment horizontal="center" vertical="center" wrapText="1"/>
    </xf>
    <xf numFmtId="44" fontId="0" fillId="0" borderId="1" xfId="5" applyFont="1" applyFill="1" applyBorder="1" applyAlignment="1">
      <alignment horizontal="center" vertical="center" wrapText="1"/>
    </xf>
    <xf numFmtId="44" fontId="9" fillId="0" borderId="0" xfId="5" applyFont="1" applyAlignment="1">
      <alignment horizontal="right"/>
    </xf>
    <xf numFmtId="0" fontId="22" fillId="0" borderId="0" xfId="0" applyFont="1" applyAlignment="1">
      <alignment horizontal="left" vertical="top" wrapText="1"/>
    </xf>
    <xf numFmtId="0" fontId="20" fillId="4" borderId="0" xfId="0" applyFont="1" applyFill="1" applyAlignment="1">
      <alignment horizontal="center" vertical="center"/>
    </xf>
    <xf numFmtId="0" fontId="6" fillId="0" borderId="14" xfId="0" applyFont="1" applyFill="1" applyBorder="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wrapText="1"/>
    </xf>
    <xf numFmtId="0" fontId="0" fillId="0" borderId="0" xfId="0" applyAlignment="1"/>
    <xf numFmtId="0" fontId="21" fillId="5" borderId="0" xfId="0" applyFont="1" applyFill="1" applyBorder="1" applyAlignment="1">
      <alignment horizontal="center" vertical="center"/>
    </xf>
    <xf numFmtId="0" fontId="21" fillId="5" borderId="15" xfId="0" applyFont="1" applyFill="1" applyBorder="1" applyAlignment="1">
      <alignment horizontal="center" vertical="center"/>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167" fontId="0" fillId="0" borderId="16" xfId="0" quotePrefix="1" applyNumberFormat="1" applyBorder="1" applyAlignment="1">
      <alignment horizontal="center" vertical="center"/>
    </xf>
    <xf numFmtId="165" fontId="3" fillId="2" borderId="2" xfId="0" applyNumberFormat="1" applyFont="1" applyFill="1" applyBorder="1" applyAlignment="1">
      <alignment horizontal="center" vertical="center" wrapText="1"/>
    </xf>
    <xf numFmtId="165" fontId="3" fillId="2" borderId="3" xfId="0" applyNumberFormat="1" applyFont="1" applyFill="1" applyBorder="1" applyAlignment="1">
      <alignment horizontal="center" vertical="center" wrapText="1"/>
    </xf>
    <xf numFmtId="0" fontId="9" fillId="0" borderId="17" xfId="0" applyFont="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165" fontId="3" fillId="0" borderId="2" xfId="0" applyNumberFormat="1" applyFont="1" applyFill="1" applyBorder="1" applyAlignment="1">
      <alignment horizontal="center" vertical="center" wrapText="1"/>
    </xf>
    <xf numFmtId="0" fontId="0" fillId="0" borderId="3" xfId="0" applyFill="1" applyBorder="1" applyAlignment="1">
      <alignment wrapText="1"/>
    </xf>
    <xf numFmtId="0" fontId="0" fillId="0" borderId="4" xfId="0" applyFill="1" applyBorder="1" applyAlignment="1">
      <alignment wrapText="1"/>
    </xf>
    <xf numFmtId="165" fontId="26" fillId="8" borderId="2" xfId="0" applyNumberFormat="1" applyFont="1" applyFill="1" applyBorder="1" applyAlignment="1">
      <alignment horizontal="center" vertical="center" wrapText="1"/>
    </xf>
    <xf numFmtId="165" fontId="26" fillId="8" borderId="3" xfId="0" applyNumberFormat="1" applyFont="1" applyFill="1" applyBorder="1" applyAlignment="1">
      <alignment horizontal="center" vertical="center" wrapText="1"/>
    </xf>
    <xf numFmtId="165" fontId="26" fillId="8" borderId="4" xfId="0" applyNumberFormat="1" applyFont="1" applyFill="1" applyBorder="1" applyAlignment="1">
      <alignment horizontal="center" vertical="center" wrapText="1"/>
    </xf>
    <xf numFmtId="165" fontId="3" fillId="2" borderId="4" xfId="0"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4" xfId="0" applyNumberFormat="1"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165" fontId="26" fillId="8" borderId="7" xfId="0" applyNumberFormat="1" applyFont="1" applyFill="1" applyBorder="1" applyAlignment="1">
      <alignment horizontal="center" vertical="center" wrapText="1"/>
    </xf>
    <xf numFmtId="165" fontId="26" fillId="8" borderId="5" xfId="0" applyNumberFormat="1" applyFont="1" applyFill="1" applyBorder="1" applyAlignment="1">
      <alignment horizontal="center" vertical="center" wrapText="1"/>
    </xf>
    <xf numFmtId="165" fontId="3" fillId="2" borderId="19" xfId="0" applyNumberFormat="1" applyFont="1" applyFill="1" applyBorder="1" applyAlignment="1">
      <alignment horizontal="center" vertical="center" wrapText="1"/>
    </xf>
    <xf numFmtId="165" fontId="3" fillId="2" borderId="18" xfId="0" applyNumberFormat="1" applyFont="1" applyFill="1" applyBorder="1" applyAlignment="1">
      <alignment horizontal="center" vertical="center" wrapText="1"/>
    </xf>
    <xf numFmtId="165" fontId="3" fillId="2" borderId="17" xfId="0" applyNumberFormat="1" applyFont="1" applyFill="1" applyBorder="1" applyAlignment="1">
      <alignment horizontal="center" vertical="center" wrapText="1"/>
    </xf>
    <xf numFmtId="165" fontId="3" fillId="2" borderId="0" xfId="0" applyNumberFormat="1" applyFont="1" applyFill="1" applyBorder="1" applyAlignment="1">
      <alignment horizontal="center" vertical="center" wrapText="1"/>
    </xf>
  </cellXfs>
  <cellStyles count="6">
    <cellStyle name="Milliers 2" xfId="1"/>
    <cellStyle name="Monétaire" xfId="5" builtinId="4"/>
    <cellStyle name="Normal" xfId="0" builtinId="0"/>
    <cellStyle name="Normal 2" xfId="2"/>
    <cellStyle name="Normal 2 2" xfId="4"/>
    <cellStyle name="Pourcentage 2" xfId="3"/>
  </cellStyles>
  <dxfs count="0"/>
  <tableStyles count="0" defaultTableStyle="TableStyleMedium2" defaultPivotStyle="PivotStyleLight16"/>
  <colors>
    <mruColors>
      <color rgb="FF000000"/>
      <color rgb="FFC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27"/>
  <sheetViews>
    <sheetView tabSelected="1" view="pageBreakPreview" zoomScale="130" zoomScaleNormal="100" zoomScaleSheetLayoutView="130" workbookViewId="0">
      <selection sqref="A1:XFD1"/>
    </sheetView>
  </sheetViews>
  <sheetFormatPr baseColWidth="10" defaultRowHeight="15" x14ac:dyDescent="0.25"/>
  <cols>
    <col min="1" max="1" width="77.140625" customWidth="1"/>
  </cols>
  <sheetData>
    <row r="4" spans="1:1" ht="15.75" thickBot="1" x14ac:dyDescent="0.3">
      <c r="A4" s="17" t="s">
        <v>349</v>
      </c>
    </row>
    <row r="5" spans="1:1" x14ac:dyDescent="0.25">
      <c r="A5" s="18"/>
    </row>
    <row r="6" spans="1:1" x14ac:dyDescent="0.25">
      <c r="A6" s="19" t="s">
        <v>12</v>
      </c>
    </row>
    <row r="7" spans="1:1" ht="15.75" thickBot="1" x14ac:dyDescent="0.3">
      <c r="A7" s="19"/>
    </row>
    <row r="8" spans="1:1" ht="30.75" thickBot="1" x14ac:dyDescent="0.3">
      <c r="A8" s="20" t="s">
        <v>64</v>
      </c>
    </row>
    <row r="9" spans="1:1" x14ac:dyDescent="0.25">
      <c r="A9" s="21"/>
    </row>
    <row r="10" spans="1:1" ht="15.75" thickBot="1" x14ac:dyDescent="0.3">
      <c r="A10" s="22"/>
    </row>
    <row r="11" spans="1:1" ht="42" customHeight="1" thickBot="1" x14ac:dyDescent="0.3">
      <c r="A11" s="20" t="s">
        <v>13</v>
      </c>
    </row>
    <row r="12" spans="1:1" x14ac:dyDescent="0.25">
      <c r="A12" s="23" t="s">
        <v>14</v>
      </c>
    </row>
    <row r="13" spans="1:1" x14ac:dyDescent="0.25">
      <c r="A13" s="23" t="s">
        <v>348</v>
      </c>
    </row>
    <row r="14" spans="1:1" x14ac:dyDescent="0.25">
      <c r="A14" s="23" t="s">
        <v>15</v>
      </c>
    </row>
    <row r="15" spans="1:1" ht="15.75" thickBot="1" x14ac:dyDescent="0.3">
      <c r="A15" s="22"/>
    </row>
    <row r="16" spans="1:1" x14ac:dyDescent="0.25">
      <c r="A16" s="24" t="s">
        <v>16</v>
      </c>
    </row>
    <row r="17" spans="1:1" x14ac:dyDescent="0.25">
      <c r="A17" s="25" t="s">
        <v>348</v>
      </c>
    </row>
    <row r="18" spans="1:1" x14ac:dyDescent="0.25">
      <c r="A18" s="25" t="s">
        <v>17</v>
      </c>
    </row>
    <row r="19" spans="1:1" x14ac:dyDescent="0.25">
      <c r="A19" s="25" t="s">
        <v>18</v>
      </c>
    </row>
    <row r="20" spans="1:1" x14ac:dyDescent="0.25">
      <c r="A20" s="25" t="s">
        <v>19</v>
      </c>
    </row>
    <row r="21" spans="1:1" ht="15.75" thickBot="1" x14ac:dyDescent="0.3">
      <c r="A21" s="26" t="s">
        <v>20</v>
      </c>
    </row>
    <row r="22" spans="1:1" ht="15.75" thickBot="1" x14ac:dyDescent="0.3">
      <c r="A22" s="22"/>
    </row>
    <row r="23" spans="1:1" ht="15.75" thickBot="1" x14ac:dyDescent="0.3">
      <c r="A23" s="20" t="s">
        <v>21</v>
      </c>
    </row>
    <row r="24" spans="1:1" ht="15.75" x14ac:dyDescent="0.25">
      <c r="A24" s="27"/>
    </row>
    <row r="25" spans="1:1" ht="31.5" x14ac:dyDescent="0.25">
      <c r="A25" s="27" t="s">
        <v>117</v>
      </c>
    </row>
    <row r="26" spans="1:1" ht="15.75" x14ac:dyDescent="0.25">
      <c r="A26" s="28"/>
    </row>
    <row r="27" spans="1:1" ht="15.75" thickBot="1" x14ac:dyDescent="0.3">
      <c r="A27" s="2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34"/>
  <sheetViews>
    <sheetView view="pageBreakPreview" zoomScale="115" zoomScaleNormal="100" zoomScaleSheetLayoutView="115" workbookViewId="0">
      <selection activeCell="L35" sqref="L35"/>
    </sheetView>
  </sheetViews>
  <sheetFormatPr baseColWidth="10" defaultRowHeight="15" x14ac:dyDescent="0.25"/>
  <cols>
    <col min="12" max="12" width="19.85546875" customWidth="1"/>
  </cols>
  <sheetData>
    <row r="3" spans="1:12" x14ac:dyDescent="0.25">
      <c r="A3" s="75" t="s">
        <v>23</v>
      </c>
      <c r="B3" s="75"/>
      <c r="C3" s="75"/>
      <c r="D3" s="75"/>
      <c r="E3" s="75"/>
      <c r="F3" s="75"/>
      <c r="G3" s="75"/>
      <c r="H3" s="75"/>
      <c r="I3" s="75"/>
      <c r="J3" s="75"/>
      <c r="K3" s="75"/>
      <c r="L3" s="75"/>
    </row>
    <row r="4" spans="1:12" x14ac:dyDescent="0.25">
      <c r="A4" s="75"/>
      <c r="B4" s="75"/>
      <c r="C4" s="75"/>
      <c r="D4" s="75"/>
      <c r="E4" s="75"/>
      <c r="F4" s="75"/>
      <c r="G4" s="75"/>
      <c r="H4" s="75"/>
      <c r="I4" s="75"/>
      <c r="J4" s="75"/>
      <c r="K4" s="75"/>
      <c r="L4" s="75"/>
    </row>
    <row r="5" spans="1:12" x14ac:dyDescent="0.25">
      <c r="A5" s="75"/>
      <c r="B5" s="75"/>
      <c r="C5" s="75"/>
      <c r="D5" s="75"/>
      <c r="E5" s="75"/>
      <c r="F5" s="75"/>
      <c r="G5" s="75"/>
      <c r="H5" s="75"/>
      <c r="I5" s="75"/>
      <c r="J5" s="75"/>
      <c r="K5" s="75"/>
      <c r="L5" s="75"/>
    </row>
    <row r="8" spans="1:12" ht="18.75" x14ac:dyDescent="0.3">
      <c r="A8" s="30" t="s">
        <v>24</v>
      </c>
      <c r="B8" s="31"/>
      <c r="C8" s="31"/>
      <c r="D8" s="32"/>
      <c r="E8" s="32"/>
      <c r="F8" s="32"/>
      <c r="G8" s="32"/>
      <c r="H8" s="32"/>
      <c r="I8" s="32"/>
      <c r="J8" s="32"/>
      <c r="K8" s="32"/>
      <c r="L8" s="32"/>
    </row>
    <row r="9" spans="1:12" ht="72" customHeight="1" x14ac:dyDescent="0.25">
      <c r="A9" s="76" t="s">
        <v>29</v>
      </c>
      <c r="B9" s="76"/>
      <c r="C9" s="76"/>
      <c r="D9" s="76"/>
      <c r="E9" s="76"/>
      <c r="F9" s="76"/>
      <c r="G9" s="76"/>
      <c r="H9" s="76"/>
      <c r="I9" s="76"/>
      <c r="J9" s="76"/>
      <c r="K9" s="76"/>
      <c r="L9" s="76"/>
    </row>
    <row r="10" spans="1:12" x14ac:dyDescent="0.25">
      <c r="A10" s="33"/>
    </row>
    <row r="12" spans="1:12" ht="18.75" x14ac:dyDescent="0.3">
      <c r="A12" s="30" t="s">
        <v>25</v>
      </c>
      <c r="B12" s="32"/>
      <c r="C12" s="32"/>
      <c r="D12" s="32"/>
      <c r="E12" s="32"/>
      <c r="F12" s="32"/>
      <c r="G12" s="32"/>
      <c r="H12" s="32"/>
      <c r="I12" s="32"/>
      <c r="J12" s="32"/>
      <c r="K12" s="32"/>
      <c r="L12" s="32"/>
    </row>
    <row r="13" spans="1:12" x14ac:dyDescent="0.25">
      <c r="A13" s="33" t="s">
        <v>26</v>
      </c>
    </row>
    <row r="15" spans="1:12" x14ac:dyDescent="0.25">
      <c r="B15" s="34" t="s">
        <v>112</v>
      </c>
    </row>
    <row r="17" spans="1:12" x14ac:dyDescent="0.25">
      <c r="B17" s="34" t="s">
        <v>27</v>
      </c>
    </row>
    <row r="19" spans="1:12" x14ac:dyDescent="0.25">
      <c r="A19" s="33" t="s">
        <v>28</v>
      </c>
    </row>
    <row r="20" spans="1:12" x14ac:dyDescent="0.25">
      <c r="A20" s="31"/>
      <c r="B20" s="32"/>
      <c r="C20" s="32"/>
      <c r="D20" s="32"/>
      <c r="E20" s="32"/>
      <c r="F20" s="32"/>
      <c r="G20" s="32"/>
      <c r="H20" s="32"/>
      <c r="I20" s="32"/>
      <c r="J20" s="32"/>
      <c r="K20" s="32"/>
      <c r="L20" s="32"/>
    </row>
    <row r="21" spans="1:12" x14ac:dyDescent="0.25">
      <c r="A21" s="33"/>
    </row>
    <row r="22" spans="1:12" ht="18.75" x14ac:dyDescent="0.3">
      <c r="B22" s="30" t="s">
        <v>33</v>
      </c>
    </row>
    <row r="23" spans="1:12" ht="19.5" customHeight="1" x14ac:dyDescent="0.25">
      <c r="B23" s="35"/>
    </row>
    <row r="24" spans="1:12" ht="24" customHeight="1" x14ac:dyDescent="0.25">
      <c r="B24" s="35"/>
    </row>
    <row r="25" spans="1:12" ht="112.5" customHeight="1" x14ac:dyDescent="0.25">
      <c r="B25" s="77" t="s">
        <v>347</v>
      </c>
      <c r="C25" s="77"/>
      <c r="D25" s="77"/>
      <c r="E25" s="77"/>
      <c r="F25" s="77"/>
      <c r="G25" s="77"/>
      <c r="H25" s="77"/>
      <c r="I25" s="77"/>
      <c r="J25" s="77"/>
      <c r="K25" s="77"/>
      <c r="L25" s="77"/>
    </row>
    <row r="26" spans="1:12" x14ac:dyDescent="0.25">
      <c r="B26" s="78" t="s">
        <v>34</v>
      </c>
      <c r="C26" s="79"/>
      <c r="D26" s="79"/>
      <c r="E26" s="79"/>
      <c r="F26" s="79"/>
      <c r="G26" s="79"/>
      <c r="H26" s="79"/>
      <c r="I26" s="79"/>
      <c r="J26" s="79"/>
      <c r="K26" s="79"/>
      <c r="L26" s="79"/>
    </row>
    <row r="27" spans="1:12" x14ac:dyDescent="0.25">
      <c r="B27" s="79"/>
      <c r="C27" s="79"/>
      <c r="D27" s="79"/>
      <c r="E27" s="79"/>
      <c r="F27" s="79"/>
      <c r="G27" s="79"/>
      <c r="H27" s="79"/>
      <c r="I27" s="79"/>
      <c r="J27" s="79"/>
      <c r="K27" s="79"/>
      <c r="L27" s="79"/>
    </row>
    <row r="28" spans="1:12" x14ac:dyDescent="0.25">
      <c r="B28" s="79"/>
      <c r="C28" s="79"/>
      <c r="D28" s="79"/>
      <c r="E28" s="79"/>
      <c r="F28" s="79"/>
      <c r="G28" s="79"/>
      <c r="H28" s="79"/>
      <c r="I28" s="79"/>
      <c r="J28" s="79"/>
      <c r="K28" s="79"/>
      <c r="L28" s="79"/>
    </row>
    <row r="29" spans="1:12" x14ac:dyDescent="0.25">
      <c r="B29" s="79"/>
      <c r="C29" s="79"/>
      <c r="D29" s="79"/>
      <c r="E29" s="79"/>
      <c r="F29" s="79"/>
      <c r="G29" s="79"/>
      <c r="H29" s="79"/>
      <c r="I29" s="79"/>
      <c r="J29" s="79"/>
      <c r="K29" s="79"/>
      <c r="L29" s="79"/>
    </row>
    <row r="30" spans="1:12" x14ac:dyDescent="0.25">
      <c r="B30" s="79"/>
      <c r="C30" s="79"/>
      <c r="D30" s="79"/>
      <c r="E30" s="79"/>
      <c r="F30" s="79"/>
      <c r="G30" s="79"/>
      <c r="H30" s="79"/>
      <c r="I30" s="79"/>
      <c r="J30" s="79"/>
      <c r="K30" s="79"/>
      <c r="L30" s="79"/>
    </row>
    <row r="31" spans="1:12" x14ac:dyDescent="0.25">
      <c r="B31" s="79"/>
      <c r="C31" s="79"/>
      <c r="D31" s="79"/>
      <c r="E31" s="79"/>
      <c r="F31" s="79"/>
      <c r="G31" s="79"/>
      <c r="H31" s="79"/>
      <c r="I31" s="79"/>
      <c r="J31" s="79"/>
      <c r="K31" s="79"/>
      <c r="L31" s="79"/>
    </row>
    <row r="32" spans="1:12" ht="18.75" x14ac:dyDescent="0.3">
      <c r="A32" s="69" t="s">
        <v>339</v>
      </c>
      <c r="B32" s="70"/>
      <c r="C32" s="70"/>
      <c r="D32" s="70"/>
      <c r="E32" s="70"/>
      <c r="F32" s="70"/>
      <c r="G32" s="70"/>
      <c r="H32" s="70"/>
      <c r="I32" s="70"/>
      <c r="J32" s="70"/>
      <c r="K32" s="70"/>
      <c r="L32" s="70"/>
    </row>
    <row r="33" spans="2:12" ht="112.5" customHeight="1" x14ac:dyDescent="0.25">
      <c r="B33" s="77" t="s">
        <v>345</v>
      </c>
      <c r="C33" s="77"/>
      <c r="D33" s="77"/>
      <c r="E33" s="77"/>
      <c r="F33" s="77"/>
      <c r="G33" s="77"/>
      <c r="H33" s="77"/>
      <c r="I33" s="77"/>
      <c r="J33" s="77"/>
      <c r="K33" s="77"/>
      <c r="L33" s="77"/>
    </row>
    <row r="34" spans="2:12" ht="152.25" customHeight="1" x14ac:dyDescent="0.25">
      <c r="B34" s="74" t="s">
        <v>340</v>
      </c>
      <c r="C34" s="74"/>
      <c r="D34" s="74"/>
      <c r="E34" s="74"/>
      <c r="F34" s="74"/>
      <c r="G34" s="74"/>
      <c r="H34" s="74" t="s">
        <v>341</v>
      </c>
      <c r="I34" s="74"/>
      <c r="J34" s="74"/>
      <c r="K34" s="74"/>
      <c r="L34" s="74"/>
    </row>
  </sheetData>
  <mergeCells count="7">
    <mergeCell ref="B34:G34"/>
    <mergeCell ref="H34:L34"/>
    <mergeCell ref="A3:L5"/>
    <mergeCell ref="A9:L9"/>
    <mergeCell ref="B25:L25"/>
    <mergeCell ref="B26:L31"/>
    <mergeCell ref="B33:L33"/>
  </mergeCells>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D10"/>
  <sheetViews>
    <sheetView workbookViewId="0">
      <selection activeCell="B10" sqref="B10"/>
    </sheetView>
  </sheetViews>
  <sheetFormatPr baseColWidth="10" defaultRowHeight="15" x14ac:dyDescent="0.25"/>
  <cols>
    <col min="1" max="1" width="53" customWidth="1"/>
    <col min="2" max="2" width="56.7109375" customWidth="1"/>
    <col min="3" max="3" width="35.5703125" customWidth="1"/>
    <col min="4" max="4" width="31.5703125" customWidth="1"/>
  </cols>
  <sheetData>
    <row r="3" spans="1:4" ht="18.75" x14ac:dyDescent="0.25">
      <c r="A3" s="80" t="s">
        <v>30</v>
      </c>
      <c r="B3" s="80"/>
      <c r="C3" s="80"/>
      <c r="D3" s="81"/>
    </row>
    <row r="4" spans="1:4" x14ac:dyDescent="0.25">
      <c r="A4" s="60" t="s">
        <v>31</v>
      </c>
      <c r="B4" s="36"/>
      <c r="C4" s="36"/>
      <c r="D4" s="36"/>
    </row>
    <row r="5" spans="1:4" ht="37.5" x14ac:dyDescent="0.25">
      <c r="A5" s="37" t="s">
        <v>110</v>
      </c>
      <c r="B5" s="38" t="s">
        <v>109</v>
      </c>
      <c r="C5" s="38" t="s">
        <v>32</v>
      </c>
      <c r="D5" s="38" t="s">
        <v>111</v>
      </c>
    </row>
    <row r="6" spans="1:4" x14ac:dyDescent="0.25">
      <c r="A6" s="59"/>
      <c r="B6" s="39">
        <v>50000</v>
      </c>
      <c r="C6" s="40">
        <v>70</v>
      </c>
      <c r="D6" s="41">
        <f>A6*B6+C6*BPU!D152</f>
        <v>0</v>
      </c>
    </row>
    <row r="7" spans="1:4" ht="18.75" x14ac:dyDescent="0.25">
      <c r="A7" s="80" t="s">
        <v>336</v>
      </c>
      <c r="B7" s="80"/>
      <c r="C7" s="80"/>
      <c r="D7" s="81"/>
    </row>
    <row r="8" spans="1:4" x14ac:dyDescent="0.25">
      <c r="A8" s="60" t="s">
        <v>31</v>
      </c>
      <c r="B8" s="36"/>
      <c r="C8" s="36"/>
      <c r="D8" s="36"/>
    </row>
    <row r="9" spans="1:4" ht="37.5" x14ac:dyDescent="0.25">
      <c r="A9" s="37" t="s">
        <v>337</v>
      </c>
      <c r="B9" s="38" t="s">
        <v>338</v>
      </c>
      <c r="C9" s="82" t="s">
        <v>111</v>
      </c>
      <c r="D9" s="83"/>
    </row>
    <row r="10" spans="1:4" x14ac:dyDescent="0.25">
      <c r="A10" s="59"/>
      <c r="B10" s="39">
        <v>50000</v>
      </c>
      <c r="C10" s="84">
        <f>A10*B10</f>
        <v>0</v>
      </c>
      <c r="D10" s="84"/>
    </row>
  </sheetData>
  <mergeCells count="4">
    <mergeCell ref="A3:D3"/>
    <mergeCell ref="A7:D7"/>
    <mergeCell ref="C9:D9"/>
    <mergeCell ref="C10:D10"/>
  </mergeCells>
  <pageMargins left="0.70866141732283472" right="0.70866141732283472" top="0.74803149606299213" bottom="0.74803149606299213" header="0.31496062992125984" footer="0.31496062992125984"/>
  <pageSetup paperSize="9" scale="74"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7"/>
  <sheetViews>
    <sheetView topLeftCell="A52" zoomScale="85" zoomScaleNormal="85" workbookViewId="0">
      <selection activeCell="B149" sqref="B149"/>
    </sheetView>
  </sheetViews>
  <sheetFormatPr baseColWidth="10" defaultColWidth="11.42578125" defaultRowHeight="24.95" customHeight="1" x14ac:dyDescent="0.25"/>
  <cols>
    <col min="1" max="1" width="12" style="5" customWidth="1"/>
    <col min="2" max="2" width="91.28515625" style="5" customWidth="1"/>
    <col min="3" max="3" width="10.85546875" style="6" customWidth="1"/>
    <col min="4" max="4" width="16" style="7" customWidth="1"/>
    <col min="5" max="5" width="40.140625" style="1" bestFit="1" customWidth="1"/>
    <col min="6" max="6" width="11.42578125" style="1"/>
    <col min="7" max="7" width="20.42578125" style="1" customWidth="1"/>
    <col min="8" max="16384" width="11.42578125" style="1"/>
  </cols>
  <sheetData>
    <row r="1" spans="1:8" ht="65.099999999999994" customHeight="1" thickBot="1" x14ac:dyDescent="0.3">
      <c r="A1" s="94" t="str">
        <f>'Page de garde'!A25</f>
        <v>Base de Défense de Cherbourg -  Département 50 et 14 – Maintenance et fourniture d’onduleurs et de convertisseurs</v>
      </c>
      <c r="B1" s="95"/>
      <c r="C1" s="95"/>
      <c r="D1" s="96"/>
      <c r="E1" s="51"/>
    </row>
    <row r="2" spans="1:8" ht="24.95" customHeight="1" thickBot="1" x14ac:dyDescent="0.3">
      <c r="A2" s="91" t="s">
        <v>3</v>
      </c>
      <c r="B2" s="92"/>
      <c r="C2" s="92"/>
      <c r="D2" s="93"/>
      <c r="E2" s="51"/>
    </row>
    <row r="3" spans="1:8" ht="65.099999999999994" customHeight="1" thickTop="1" thickBot="1" x14ac:dyDescent="0.35">
      <c r="A3" s="2" t="s">
        <v>0</v>
      </c>
      <c r="B3" s="3" t="s">
        <v>1</v>
      </c>
      <c r="C3" s="2" t="s">
        <v>2</v>
      </c>
      <c r="D3" s="2" t="s">
        <v>5</v>
      </c>
      <c r="E3" s="52"/>
      <c r="G3" s="15" t="str">
        <f>"nombre de Prix Unitaire(s) en € H.T. à compléter :"</f>
        <v>nombre de Prix Unitaire(s) en € H.T. à compléter :</v>
      </c>
      <c r="H3" s="16" t="str">
        <f>""&amp;COUNTBLANK(D5:D152)&amp;""</f>
        <v>129</v>
      </c>
    </row>
    <row r="4" spans="1:8" ht="20.25" thickBot="1" x14ac:dyDescent="0.35">
      <c r="A4" s="97" t="s">
        <v>196</v>
      </c>
      <c r="B4" s="98"/>
      <c r="C4" s="98"/>
      <c r="D4" s="99"/>
      <c r="E4" s="52"/>
      <c r="G4" s="15"/>
    </row>
    <row r="5" spans="1:8" s="4" customFormat="1" ht="18.75" thickBot="1" x14ac:dyDescent="0.3">
      <c r="A5" s="43" t="s">
        <v>4</v>
      </c>
      <c r="B5" s="85" t="s">
        <v>143</v>
      </c>
      <c r="C5" s="86"/>
      <c r="D5" s="63" t="s">
        <v>144</v>
      </c>
      <c r="E5" s="55" t="s">
        <v>65</v>
      </c>
    </row>
    <row r="6" spans="1:8" s="10" customFormat="1" ht="60.75" thickBot="1" x14ac:dyDescent="0.3">
      <c r="A6" s="44" t="s">
        <v>35</v>
      </c>
      <c r="B6" s="45" t="s">
        <v>145</v>
      </c>
      <c r="C6" s="44" t="s">
        <v>6</v>
      </c>
      <c r="D6" s="58"/>
      <c r="E6" s="42" t="s">
        <v>197</v>
      </c>
    </row>
    <row r="7" spans="1:8" s="10" customFormat="1" ht="15.75" thickBot="1" x14ac:dyDescent="0.3">
      <c r="A7" s="44" t="s">
        <v>36</v>
      </c>
      <c r="B7" s="45" t="s">
        <v>146</v>
      </c>
      <c r="C7" s="44" t="s">
        <v>6</v>
      </c>
      <c r="D7" s="58"/>
    </row>
    <row r="8" spans="1:8" s="10" customFormat="1" ht="75.75" thickBot="1" x14ac:dyDescent="0.3">
      <c r="A8" s="44" t="s">
        <v>147</v>
      </c>
      <c r="B8" s="57" t="s">
        <v>148</v>
      </c>
      <c r="C8" s="44" t="s">
        <v>6</v>
      </c>
      <c r="D8" s="64"/>
      <c r="E8" s="42" t="s">
        <v>298</v>
      </c>
    </row>
    <row r="9" spans="1:8" s="4" customFormat="1" ht="18.75" thickBot="1" x14ac:dyDescent="0.3">
      <c r="A9" s="43" t="s">
        <v>149</v>
      </c>
      <c r="B9" s="85" t="s">
        <v>150</v>
      </c>
      <c r="C9" s="86"/>
      <c r="D9" s="63" t="s">
        <v>144</v>
      </c>
      <c r="E9" s="55"/>
    </row>
    <row r="10" spans="1:8" s="10" customFormat="1" ht="30.75" thickBot="1" x14ac:dyDescent="0.3">
      <c r="A10" s="44" t="s">
        <v>151</v>
      </c>
      <c r="B10" s="45" t="s">
        <v>152</v>
      </c>
      <c r="C10" s="44" t="s">
        <v>6</v>
      </c>
      <c r="D10" s="58"/>
      <c r="E10" s="42"/>
    </row>
    <row r="11" spans="1:8" s="10" customFormat="1" ht="15.75" thickBot="1" x14ac:dyDescent="0.3">
      <c r="A11" s="44" t="s">
        <v>153</v>
      </c>
      <c r="B11" s="45" t="s">
        <v>154</v>
      </c>
      <c r="C11" s="44" t="s">
        <v>6</v>
      </c>
      <c r="D11" s="58"/>
      <c r="E11" s="42"/>
    </row>
    <row r="12" spans="1:8" s="10" customFormat="1" ht="15.75" thickBot="1" x14ac:dyDescent="0.3">
      <c r="A12" s="44" t="s">
        <v>155</v>
      </c>
      <c r="B12" s="57" t="s">
        <v>156</v>
      </c>
      <c r="C12" s="44" t="s">
        <v>6</v>
      </c>
      <c r="D12" s="64"/>
      <c r="E12" s="42"/>
    </row>
    <row r="13" spans="1:8" s="4" customFormat="1" ht="18.75" thickBot="1" x14ac:dyDescent="0.3">
      <c r="A13" s="43" t="s">
        <v>9</v>
      </c>
      <c r="B13" s="85" t="s">
        <v>157</v>
      </c>
      <c r="C13" s="86"/>
      <c r="D13" s="63" t="s">
        <v>144</v>
      </c>
      <c r="E13" s="53"/>
    </row>
    <row r="14" spans="1:8" s="4" customFormat="1" ht="30.75" thickBot="1" x14ac:dyDescent="0.3">
      <c r="A14" s="44" t="s">
        <v>38</v>
      </c>
      <c r="B14" s="45" t="s">
        <v>158</v>
      </c>
      <c r="C14" s="44" t="s">
        <v>159</v>
      </c>
      <c r="D14" s="58"/>
      <c r="E14" s="87"/>
    </row>
    <row r="15" spans="1:8" s="4" customFormat="1" ht="15.75" thickBot="1" x14ac:dyDescent="0.3">
      <c r="A15" s="44" t="s">
        <v>40</v>
      </c>
      <c r="B15" s="45" t="s">
        <v>160</v>
      </c>
      <c r="C15" s="44" t="s">
        <v>161</v>
      </c>
      <c r="D15" s="58"/>
      <c r="E15" s="87"/>
    </row>
    <row r="16" spans="1:8" s="4" customFormat="1" ht="30.75" thickBot="1" x14ac:dyDescent="0.3">
      <c r="A16" s="44" t="s">
        <v>41</v>
      </c>
      <c r="B16" s="45" t="s">
        <v>162</v>
      </c>
      <c r="C16" s="44" t="s">
        <v>159</v>
      </c>
      <c r="D16" s="65">
        <f>20%*(D14+D15+D24+D31+D41)</f>
        <v>0</v>
      </c>
      <c r="E16" s="66" t="s">
        <v>163</v>
      </c>
    </row>
    <row r="17" spans="1:5" s="4" customFormat="1" ht="18.75" thickBot="1" x14ac:dyDescent="0.3">
      <c r="A17" s="43" t="s">
        <v>164</v>
      </c>
      <c r="B17" s="85" t="s">
        <v>165</v>
      </c>
      <c r="C17" s="86"/>
      <c r="D17" s="63" t="s">
        <v>144</v>
      </c>
      <c r="E17" s="53"/>
    </row>
    <row r="18" spans="1:5" s="4" customFormat="1" ht="30.75" thickBot="1" x14ac:dyDescent="0.3">
      <c r="A18" s="44" t="s">
        <v>166</v>
      </c>
      <c r="B18" s="45" t="s">
        <v>167</v>
      </c>
      <c r="C18" s="44" t="s">
        <v>159</v>
      </c>
      <c r="D18" s="58"/>
      <c r="E18" s="87"/>
    </row>
    <row r="19" spans="1:5" s="4" customFormat="1" ht="15.75" thickBot="1" x14ac:dyDescent="0.3">
      <c r="A19" s="44" t="s">
        <v>168</v>
      </c>
      <c r="B19" s="45" t="s">
        <v>169</v>
      </c>
      <c r="C19" s="44" t="s">
        <v>161</v>
      </c>
      <c r="D19" s="58"/>
      <c r="E19" s="87"/>
    </row>
    <row r="20" spans="1:5" s="4" customFormat="1" ht="30.75" thickBot="1" x14ac:dyDescent="0.3">
      <c r="A20" s="44" t="s">
        <v>170</v>
      </c>
      <c r="B20" s="45" t="s">
        <v>171</v>
      </c>
      <c r="C20" s="44" t="s">
        <v>159</v>
      </c>
      <c r="D20" s="65">
        <f>20%*(D18+D19+D28+D34+D48)</f>
        <v>0</v>
      </c>
      <c r="E20" s="66" t="s">
        <v>172</v>
      </c>
    </row>
    <row r="21" spans="1:5" s="4" customFormat="1" ht="18.75" thickBot="1" x14ac:dyDescent="0.3">
      <c r="A21" s="43" t="s">
        <v>42</v>
      </c>
      <c r="B21" s="85" t="s">
        <v>173</v>
      </c>
      <c r="C21" s="86"/>
      <c r="D21" s="63" t="s">
        <v>144</v>
      </c>
      <c r="E21" s="53"/>
    </row>
    <row r="22" spans="1:5" s="4" customFormat="1" ht="30.75" thickBot="1" x14ac:dyDescent="0.3">
      <c r="A22" s="44" t="s">
        <v>44</v>
      </c>
      <c r="B22" s="45" t="s">
        <v>174</v>
      </c>
      <c r="C22" s="44" t="s">
        <v>6</v>
      </c>
      <c r="D22" s="58"/>
      <c r="E22" s="62"/>
    </row>
    <row r="23" spans="1:5" s="4" customFormat="1" ht="60.75" thickBot="1" x14ac:dyDescent="0.3">
      <c r="A23" s="44" t="s">
        <v>45</v>
      </c>
      <c r="B23" s="45" t="s">
        <v>175</v>
      </c>
      <c r="C23" s="44" t="s">
        <v>6</v>
      </c>
      <c r="D23" s="58"/>
      <c r="E23" s="62" t="s">
        <v>176</v>
      </c>
    </row>
    <row r="24" spans="1:5" s="4" customFormat="1" ht="15.75" thickBot="1" x14ac:dyDescent="0.3">
      <c r="A24" s="44" t="s">
        <v>46</v>
      </c>
      <c r="B24" s="45" t="s">
        <v>177</v>
      </c>
      <c r="C24" s="44" t="s">
        <v>159</v>
      </c>
      <c r="D24" s="58"/>
      <c r="E24" s="66"/>
    </row>
    <row r="25" spans="1:5" s="4" customFormat="1" ht="18.75" thickBot="1" x14ac:dyDescent="0.3">
      <c r="A25" s="43" t="s">
        <v>178</v>
      </c>
      <c r="B25" s="85" t="s">
        <v>179</v>
      </c>
      <c r="C25" s="86"/>
      <c r="D25" s="63" t="s">
        <v>144</v>
      </c>
      <c r="E25" s="53"/>
    </row>
    <row r="26" spans="1:5" s="4" customFormat="1" ht="30.75" thickBot="1" x14ac:dyDescent="0.3">
      <c r="A26" s="44" t="s">
        <v>180</v>
      </c>
      <c r="B26" s="45" t="s">
        <v>181</v>
      </c>
      <c r="C26" s="44" t="s">
        <v>6</v>
      </c>
      <c r="D26" s="58"/>
      <c r="E26" s="62"/>
    </row>
    <row r="27" spans="1:5" s="4" customFormat="1" ht="60.75" thickBot="1" x14ac:dyDescent="0.3">
      <c r="A27" s="44" t="s">
        <v>182</v>
      </c>
      <c r="B27" s="45" t="s">
        <v>183</v>
      </c>
      <c r="C27" s="44" t="s">
        <v>6</v>
      </c>
      <c r="D27" s="58"/>
      <c r="E27" s="62" t="s">
        <v>176</v>
      </c>
    </row>
    <row r="28" spans="1:5" s="4" customFormat="1" ht="15.75" thickBot="1" x14ac:dyDescent="0.3">
      <c r="A28" s="44" t="s">
        <v>184</v>
      </c>
      <c r="B28" s="45" t="s">
        <v>185</v>
      </c>
      <c r="C28" s="44" t="s">
        <v>159</v>
      </c>
      <c r="D28" s="58"/>
      <c r="E28" s="66"/>
    </row>
    <row r="29" spans="1:5" s="4" customFormat="1" ht="18.75" thickBot="1" x14ac:dyDescent="0.3">
      <c r="A29" s="43" t="s">
        <v>186</v>
      </c>
      <c r="B29" s="85" t="s">
        <v>187</v>
      </c>
      <c r="C29" s="86"/>
      <c r="D29" s="63" t="s">
        <v>144</v>
      </c>
      <c r="E29" s="53"/>
    </row>
    <row r="30" spans="1:5" s="4" customFormat="1" ht="15.75" thickBot="1" x14ac:dyDescent="0.3">
      <c r="A30" s="44" t="s">
        <v>47</v>
      </c>
      <c r="B30" s="45" t="s">
        <v>188</v>
      </c>
      <c r="C30" s="54" t="s">
        <v>6</v>
      </c>
      <c r="D30" s="58"/>
      <c r="E30" s="87"/>
    </row>
    <row r="31" spans="1:5" s="4" customFormat="1" ht="15.75" thickBot="1" x14ac:dyDescent="0.3">
      <c r="A31" s="44" t="s">
        <v>49</v>
      </c>
      <c r="B31" s="45" t="s">
        <v>189</v>
      </c>
      <c r="C31" s="54" t="s">
        <v>159</v>
      </c>
      <c r="D31" s="58"/>
      <c r="E31" s="87"/>
    </row>
    <row r="32" spans="1:5" s="4" customFormat="1" ht="18.75" thickBot="1" x14ac:dyDescent="0.3">
      <c r="A32" s="43" t="s">
        <v>190</v>
      </c>
      <c r="B32" s="85" t="s">
        <v>191</v>
      </c>
      <c r="C32" s="86"/>
      <c r="D32" s="63" t="s">
        <v>144</v>
      </c>
      <c r="E32" s="53"/>
    </row>
    <row r="33" spans="1:5" s="4" customFormat="1" ht="15.75" thickBot="1" x14ac:dyDescent="0.3">
      <c r="A33" s="44" t="s">
        <v>192</v>
      </c>
      <c r="B33" s="45" t="s">
        <v>193</v>
      </c>
      <c r="C33" s="54" t="s">
        <v>6</v>
      </c>
      <c r="D33" s="58"/>
      <c r="E33" s="87"/>
    </row>
    <row r="34" spans="1:5" s="4" customFormat="1" ht="15.75" thickBot="1" x14ac:dyDescent="0.3">
      <c r="A34" s="44" t="s">
        <v>194</v>
      </c>
      <c r="B34" s="45" t="s">
        <v>195</v>
      </c>
      <c r="C34" s="54" t="s">
        <v>159</v>
      </c>
      <c r="D34" s="58"/>
      <c r="E34" s="87"/>
    </row>
    <row r="35" spans="1:5" ht="24.95" customHeight="1" thickBot="1" x14ac:dyDescent="0.3">
      <c r="A35" s="43" t="s">
        <v>60</v>
      </c>
      <c r="B35" s="85" t="s">
        <v>198</v>
      </c>
      <c r="C35" s="86"/>
      <c r="D35" s="61">
        <v>0</v>
      </c>
    </row>
    <row r="36" spans="1:5" ht="30.75" thickBot="1" x14ac:dyDescent="0.3">
      <c r="A36" s="44" t="s">
        <v>61</v>
      </c>
      <c r="B36" s="49" t="s">
        <v>103</v>
      </c>
      <c r="C36" s="44" t="s">
        <v>22</v>
      </c>
      <c r="D36" s="58">
        <f>Coefficient!D6</f>
        <v>0</v>
      </c>
      <c r="E36" s="56" t="s">
        <v>344</v>
      </c>
    </row>
    <row r="37" spans="1:5" ht="30.75" thickBot="1" x14ac:dyDescent="0.3">
      <c r="A37" s="44" t="s">
        <v>342</v>
      </c>
      <c r="B37" s="49" t="s">
        <v>343</v>
      </c>
      <c r="C37" s="44" t="s">
        <v>22</v>
      </c>
      <c r="D37" s="58">
        <f>Coefficient!C10</f>
        <v>0</v>
      </c>
      <c r="E37" s="56" t="s">
        <v>344</v>
      </c>
    </row>
    <row r="38" spans="1:5" ht="20.25" customHeight="1" thickBot="1" x14ac:dyDescent="0.3">
      <c r="A38" s="97" t="s">
        <v>199</v>
      </c>
      <c r="B38" s="98"/>
      <c r="C38" s="98"/>
      <c r="D38" s="99"/>
    </row>
    <row r="39" spans="1:5" s="4" customFormat="1" ht="77.25" customHeight="1" thickBot="1" x14ac:dyDescent="0.3">
      <c r="A39" s="43" t="s">
        <v>62</v>
      </c>
      <c r="B39" s="85" t="s">
        <v>37</v>
      </c>
      <c r="C39" s="86"/>
      <c r="D39" s="61">
        <v>0</v>
      </c>
      <c r="E39" s="53"/>
    </row>
    <row r="40" spans="1:5" s="4" customFormat="1" ht="45.75" customHeight="1" thickBot="1" x14ac:dyDescent="0.3">
      <c r="A40" s="44" t="s">
        <v>200</v>
      </c>
      <c r="B40" s="45" t="s">
        <v>87</v>
      </c>
      <c r="C40" s="44" t="s">
        <v>39</v>
      </c>
      <c r="D40" s="58"/>
      <c r="E40" s="87" t="s">
        <v>73</v>
      </c>
    </row>
    <row r="41" spans="1:5" s="4" customFormat="1" ht="45.75" customHeight="1" thickBot="1" x14ac:dyDescent="0.3">
      <c r="A41" s="44" t="s">
        <v>201</v>
      </c>
      <c r="B41" s="45" t="s">
        <v>88</v>
      </c>
      <c r="C41" s="44" t="s">
        <v>39</v>
      </c>
      <c r="D41" s="58"/>
      <c r="E41" s="87"/>
    </row>
    <row r="42" spans="1:5" s="4" customFormat="1" ht="45.75" customHeight="1" thickBot="1" x14ac:dyDescent="0.3">
      <c r="A42" s="44" t="s">
        <v>202</v>
      </c>
      <c r="B42" s="45" t="s">
        <v>89</v>
      </c>
      <c r="C42" s="44" t="s">
        <v>39</v>
      </c>
      <c r="D42" s="58"/>
      <c r="E42" s="87"/>
    </row>
    <row r="43" spans="1:5" s="4" customFormat="1" ht="45.75" customHeight="1" thickBot="1" x14ac:dyDescent="0.3">
      <c r="A43" s="44" t="s">
        <v>203</v>
      </c>
      <c r="B43" s="45" t="s">
        <v>90</v>
      </c>
      <c r="C43" s="44" t="s">
        <v>39</v>
      </c>
      <c r="D43" s="58"/>
      <c r="E43" s="87"/>
    </row>
    <row r="44" spans="1:5" s="4" customFormat="1" ht="45.75" customHeight="1" thickBot="1" x14ac:dyDescent="0.3">
      <c r="A44" s="44" t="s">
        <v>204</v>
      </c>
      <c r="B44" s="45" t="s">
        <v>91</v>
      </c>
      <c r="C44" s="44" t="s">
        <v>39</v>
      </c>
      <c r="D44" s="58"/>
      <c r="E44" s="87"/>
    </row>
    <row r="45" spans="1:5" s="4" customFormat="1" ht="45.75" customHeight="1" thickBot="1" x14ac:dyDescent="0.3">
      <c r="A45" s="44" t="s">
        <v>205</v>
      </c>
      <c r="B45" s="45" t="s">
        <v>92</v>
      </c>
      <c r="C45" s="44" t="s">
        <v>39</v>
      </c>
      <c r="D45" s="58"/>
      <c r="E45" s="87"/>
    </row>
    <row r="46" spans="1:5" s="4" customFormat="1" ht="45.75" customHeight="1" thickBot="1" x14ac:dyDescent="0.3">
      <c r="A46" s="44" t="s">
        <v>206</v>
      </c>
      <c r="B46" s="48" t="s">
        <v>93</v>
      </c>
      <c r="C46" s="44" t="s">
        <v>39</v>
      </c>
      <c r="D46" s="58"/>
      <c r="E46" s="87"/>
    </row>
    <row r="47" spans="1:5" s="4" customFormat="1" ht="45.75" customHeight="1" thickBot="1" x14ac:dyDescent="0.3">
      <c r="A47" s="44" t="s">
        <v>207</v>
      </c>
      <c r="B47" s="45" t="s">
        <v>94</v>
      </c>
      <c r="C47" s="44" t="s">
        <v>39</v>
      </c>
      <c r="D47" s="58"/>
      <c r="E47" s="87"/>
    </row>
    <row r="48" spans="1:5" s="4" customFormat="1" ht="45.75" customHeight="1" thickBot="1" x14ac:dyDescent="0.3">
      <c r="A48" s="44" t="s">
        <v>208</v>
      </c>
      <c r="B48" s="45" t="s">
        <v>142</v>
      </c>
      <c r="C48" s="44" t="s">
        <v>39</v>
      </c>
      <c r="D48" s="58"/>
      <c r="E48" s="87"/>
    </row>
    <row r="49" spans="1:5" s="4" customFormat="1" ht="45.75" customHeight="1" thickBot="1" x14ac:dyDescent="0.3">
      <c r="A49" s="44" t="s">
        <v>209</v>
      </c>
      <c r="B49" s="48" t="s">
        <v>95</v>
      </c>
      <c r="C49" s="44" t="s">
        <v>39</v>
      </c>
      <c r="D49" s="58"/>
      <c r="E49" s="87"/>
    </row>
    <row r="50" spans="1:5" s="4" customFormat="1" ht="45.75" customHeight="1" thickBot="1" x14ac:dyDescent="0.3">
      <c r="A50" s="44" t="s">
        <v>210</v>
      </c>
      <c r="B50" s="48" t="s">
        <v>96</v>
      </c>
      <c r="C50" s="44" t="s">
        <v>39</v>
      </c>
      <c r="D50" s="58"/>
      <c r="E50" s="87"/>
    </row>
    <row r="51" spans="1:5" s="4" customFormat="1" ht="45.75" customHeight="1" thickBot="1" x14ac:dyDescent="0.3">
      <c r="A51" s="44" t="s">
        <v>211</v>
      </c>
      <c r="B51" s="48" t="s">
        <v>97</v>
      </c>
      <c r="C51" s="44" t="s">
        <v>39</v>
      </c>
      <c r="D51" s="58"/>
      <c r="E51" s="87"/>
    </row>
    <row r="52" spans="1:5" s="4" customFormat="1" ht="45.75" customHeight="1" thickBot="1" x14ac:dyDescent="0.3">
      <c r="A52" s="44" t="s">
        <v>212</v>
      </c>
      <c r="B52" s="49" t="s">
        <v>72</v>
      </c>
      <c r="C52" s="44" t="s">
        <v>39</v>
      </c>
      <c r="D52" s="58"/>
      <c r="E52" s="87"/>
    </row>
    <row r="53" spans="1:5" s="4" customFormat="1" ht="48" customHeight="1" thickBot="1" x14ac:dyDescent="0.3">
      <c r="A53" s="43" t="s">
        <v>66</v>
      </c>
      <c r="B53" s="85" t="s">
        <v>115</v>
      </c>
      <c r="C53" s="86"/>
      <c r="D53" s="61">
        <v>0</v>
      </c>
      <c r="E53" s="53"/>
    </row>
    <row r="54" spans="1:5" s="4" customFormat="1" ht="45.75" customHeight="1" thickBot="1" x14ac:dyDescent="0.3">
      <c r="A54" s="44" t="s">
        <v>67</v>
      </c>
      <c r="B54" s="45" t="s">
        <v>87</v>
      </c>
      <c r="C54" s="54" t="s">
        <v>6</v>
      </c>
      <c r="D54" s="58"/>
      <c r="E54" s="87" t="s">
        <v>299</v>
      </c>
    </row>
    <row r="55" spans="1:5" s="4" customFormat="1" ht="24.95" customHeight="1" thickBot="1" x14ac:dyDescent="0.3">
      <c r="A55" s="44" t="s">
        <v>68</v>
      </c>
      <c r="B55" s="45" t="s">
        <v>88</v>
      </c>
      <c r="C55" s="54" t="s">
        <v>6</v>
      </c>
      <c r="D55" s="58"/>
      <c r="E55" s="87"/>
    </row>
    <row r="56" spans="1:5" s="4" customFormat="1" ht="24.95" customHeight="1" thickBot="1" x14ac:dyDescent="0.3">
      <c r="A56" s="44" t="s">
        <v>69</v>
      </c>
      <c r="B56" s="45" t="s">
        <v>98</v>
      </c>
      <c r="C56" s="54" t="s">
        <v>6</v>
      </c>
      <c r="D56" s="58"/>
      <c r="E56" s="87"/>
    </row>
    <row r="57" spans="1:5" s="4" customFormat="1" ht="24.95" customHeight="1" thickBot="1" x14ac:dyDescent="0.3">
      <c r="A57" s="44" t="s">
        <v>70</v>
      </c>
      <c r="B57" s="45" t="s">
        <v>89</v>
      </c>
      <c r="C57" s="54" t="s">
        <v>6</v>
      </c>
      <c r="D57" s="58"/>
      <c r="E57" s="87"/>
    </row>
    <row r="58" spans="1:5" s="4" customFormat="1" ht="24.95" customHeight="1" thickBot="1" x14ac:dyDescent="0.3">
      <c r="A58" s="44" t="s">
        <v>71</v>
      </c>
      <c r="B58" s="45" t="s">
        <v>99</v>
      </c>
      <c r="C58" s="54" t="s">
        <v>6</v>
      </c>
      <c r="D58" s="58"/>
      <c r="E58" s="87"/>
    </row>
    <row r="59" spans="1:5" s="4" customFormat="1" ht="24.95" customHeight="1" thickBot="1" x14ac:dyDescent="0.3">
      <c r="A59" s="44" t="s">
        <v>105</v>
      </c>
      <c r="B59" s="45" t="s">
        <v>100</v>
      </c>
      <c r="C59" s="54" t="s">
        <v>6</v>
      </c>
      <c r="D59" s="58"/>
      <c r="E59" s="87"/>
    </row>
    <row r="60" spans="1:5" s="4" customFormat="1" ht="24.95" customHeight="1" thickBot="1" x14ac:dyDescent="0.3">
      <c r="A60" s="44" t="s">
        <v>108</v>
      </c>
      <c r="B60" s="45" t="s">
        <v>91</v>
      </c>
      <c r="C60" s="54" t="s">
        <v>6</v>
      </c>
      <c r="D60" s="58"/>
      <c r="E60" s="87"/>
    </row>
    <row r="61" spans="1:5" s="4" customFormat="1" ht="24.95" customHeight="1" thickBot="1" x14ac:dyDescent="0.3">
      <c r="A61" s="44" t="s">
        <v>213</v>
      </c>
      <c r="B61" s="45" t="s">
        <v>92</v>
      </c>
      <c r="C61" s="54" t="s">
        <v>6</v>
      </c>
      <c r="D61" s="58"/>
      <c r="E61" s="87"/>
    </row>
    <row r="62" spans="1:5" s="4" customFormat="1" ht="24.95" customHeight="1" thickBot="1" x14ac:dyDescent="0.3">
      <c r="A62" s="44" t="s">
        <v>214</v>
      </c>
      <c r="B62" s="48" t="s">
        <v>93</v>
      </c>
      <c r="C62" s="54" t="s">
        <v>6</v>
      </c>
      <c r="D62" s="58"/>
      <c r="E62" s="87"/>
    </row>
    <row r="63" spans="1:5" s="4" customFormat="1" ht="24.95" customHeight="1" thickBot="1" x14ac:dyDescent="0.3">
      <c r="A63" s="44" t="s">
        <v>215</v>
      </c>
      <c r="B63" s="45" t="s">
        <v>94</v>
      </c>
      <c r="C63" s="54" t="s">
        <v>6</v>
      </c>
      <c r="D63" s="58"/>
      <c r="E63" s="87"/>
    </row>
    <row r="64" spans="1:5" s="4" customFormat="1" ht="24.95" customHeight="1" thickBot="1" x14ac:dyDescent="0.3">
      <c r="A64" s="44" t="s">
        <v>216</v>
      </c>
      <c r="B64" s="45" t="s">
        <v>142</v>
      </c>
      <c r="C64" s="54" t="s">
        <v>6</v>
      </c>
      <c r="D64" s="58"/>
      <c r="E64" s="87"/>
    </row>
    <row r="65" spans="1:6" s="4" customFormat="1" ht="24.95" customHeight="1" thickBot="1" x14ac:dyDescent="0.3">
      <c r="A65" s="44" t="s">
        <v>217</v>
      </c>
      <c r="B65" s="48" t="s">
        <v>95</v>
      </c>
      <c r="C65" s="54" t="s">
        <v>6</v>
      </c>
      <c r="D65" s="58"/>
      <c r="E65" s="87"/>
    </row>
    <row r="66" spans="1:6" s="4" customFormat="1" ht="24.95" customHeight="1" thickBot="1" x14ac:dyDescent="0.3">
      <c r="A66" s="44" t="s">
        <v>218</v>
      </c>
      <c r="B66" s="48" t="s">
        <v>96</v>
      </c>
      <c r="C66" s="54" t="s">
        <v>6</v>
      </c>
      <c r="D66" s="58"/>
      <c r="E66" s="87"/>
    </row>
    <row r="67" spans="1:6" s="4" customFormat="1" ht="24.95" customHeight="1" thickBot="1" x14ac:dyDescent="0.3">
      <c r="A67" s="44" t="s">
        <v>219</v>
      </c>
      <c r="B67" s="48" t="s">
        <v>97</v>
      </c>
      <c r="C67" s="54" t="s">
        <v>6</v>
      </c>
      <c r="D67" s="58"/>
      <c r="E67" s="87"/>
    </row>
    <row r="68" spans="1:6" s="4" customFormat="1" ht="45.75" customHeight="1" thickBot="1" x14ac:dyDescent="0.3">
      <c r="A68" s="44" t="s">
        <v>220</v>
      </c>
      <c r="B68" s="48" t="s">
        <v>74</v>
      </c>
      <c r="C68" s="54" t="s">
        <v>6</v>
      </c>
      <c r="D68" s="58"/>
      <c r="E68" s="87" t="s">
        <v>80</v>
      </c>
    </row>
    <row r="69" spans="1:6" s="4" customFormat="1" ht="30.75" thickBot="1" x14ac:dyDescent="0.3">
      <c r="A69" s="44" t="s">
        <v>221</v>
      </c>
      <c r="B69" s="48" t="s">
        <v>75</v>
      </c>
      <c r="C69" s="54" t="s">
        <v>6</v>
      </c>
      <c r="D69" s="58"/>
      <c r="E69" s="87"/>
    </row>
    <row r="70" spans="1:6" s="4" customFormat="1" ht="30.75" thickBot="1" x14ac:dyDescent="0.3">
      <c r="A70" s="44" t="s">
        <v>222</v>
      </c>
      <c r="B70" s="48" t="s">
        <v>76</v>
      </c>
      <c r="C70" s="54" t="s">
        <v>6</v>
      </c>
      <c r="D70" s="58"/>
      <c r="E70" s="87"/>
    </row>
    <row r="71" spans="1:6" s="4" customFormat="1" ht="30.75" thickBot="1" x14ac:dyDescent="0.3">
      <c r="A71" s="44" t="s">
        <v>223</v>
      </c>
      <c r="B71" s="48" t="s">
        <v>78</v>
      </c>
      <c r="C71" s="54" t="s">
        <v>6</v>
      </c>
      <c r="D71" s="58"/>
      <c r="E71" s="87"/>
    </row>
    <row r="72" spans="1:6" s="4" customFormat="1" ht="30.75" thickBot="1" x14ac:dyDescent="0.3">
      <c r="A72" s="44" t="s">
        <v>224</v>
      </c>
      <c r="B72" s="48" t="s">
        <v>77</v>
      </c>
      <c r="C72" s="54" t="s">
        <v>6</v>
      </c>
      <c r="D72" s="58"/>
      <c r="E72" s="87"/>
    </row>
    <row r="73" spans="1:6" s="4" customFormat="1" ht="15.75" thickBot="1" x14ac:dyDescent="0.3">
      <c r="A73" s="44" t="s">
        <v>225</v>
      </c>
      <c r="B73" s="48" t="s">
        <v>133</v>
      </c>
      <c r="C73" s="54" t="s">
        <v>6</v>
      </c>
      <c r="D73" s="58"/>
      <c r="E73" s="87" t="s">
        <v>302</v>
      </c>
    </row>
    <row r="74" spans="1:6" s="4" customFormat="1" ht="15.75" thickBot="1" x14ac:dyDescent="0.3">
      <c r="A74" s="44" t="s">
        <v>226</v>
      </c>
      <c r="B74" s="48" t="s">
        <v>134</v>
      </c>
      <c r="C74" s="54" t="s">
        <v>6</v>
      </c>
      <c r="D74" s="58"/>
      <c r="E74" s="87"/>
      <c r="F74" s="4" t="s">
        <v>335</v>
      </c>
    </row>
    <row r="75" spans="1:6" s="4" customFormat="1" ht="15.75" thickBot="1" x14ac:dyDescent="0.3">
      <c r="A75" s="44" t="s">
        <v>227</v>
      </c>
      <c r="B75" s="48" t="s">
        <v>135</v>
      </c>
      <c r="C75" s="54" t="s">
        <v>6</v>
      </c>
      <c r="D75" s="58"/>
      <c r="E75" s="87"/>
    </row>
    <row r="76" spans="1:6" s="4" customFormat="1" ht="15.75" thickBot="1" x14ac:dyDescent="0.3">
      <c r="A76" s="44" t="s">
        <v>228</v>
      </c>
      <c r="B76" s="48" t="s">
        <v>136</v>
      </c>
      <c r="C76" s="54" t="s">
        <v>6</v>
      </c>
      <c r="D76" s="58"/>
      <c r="E76" s="62"/>
    </row>
    <row r="77" spans="1:6" s="4" customFormat="1" ht="15.75" thickBot="1" x14ac:dyDescent="0.3">
      <c r="A77" s="44" t="s">
        <v>229</v>
      </c>
      <c r="B77" s="48" t="s">
        <v>137</v>
      </c>
      <c r="C77" s="54" t="s">
        <v>6</v>
      </c>
      <c r="D77" s="58"/>
      <c r="E77" s="62"/>
    </row>
    <row r="78" spans="1:6" s="4" customFormat="1" ht="15.75" thickBot="1" x14ac:dyDescent="0.3">
      <c r="A78" s="44" t="s">
        <v>230</v>
      </c>
      <c r="B78" s="48" t="s">
        <v>138</v>
      </c>
      <c r="C78" s="54" t="s">
        <v>6</v>
      </c>
      <c r="D78" s="58"/>
      <c r="E78" s="62"/>
    </row>
    <row r="79" spans="1:6" s="4" customFormat="1" ht="15.75" thickBot="1" x14ac:dyDescent="0.3">
      <c r="A79" s="44" t="s">
        <v>231</v>
      </c>
      <c r="B79" s="48" t="s">
        <v>139</v>
      </c>
      <c r="C79" s="54" t="s">
        <v>309</v>
      </c>
      <c r="D79" s="58"/>
      <c r="E79" s="62"/>
    </row>
    <row r="80" spans="1:6" s="4" customFormat="1" ht="15.75" thickBot="1" x14ac:dyDescent="0.3">
      <c r="A80" s="44" t="s">
        <v>232</v>
      </c>
      <c r="B80" s="48" t="s">
        <v>140</v>
      </c>
      <c r="C80" s="54" t="s">
        <v>309</v>
      </c>
      <c r="D80" s="58"/>
      <c r="E80" s="62"/>
    </row>
    <row r="81" spans="1:5" s="4" customFormat="1" ht="15.75" thickBot="1" x14ac:dyDescent="0.3">
      <c r="A81" s="44" t="s">
        <v>233</v>
      </c>
      <c r="B81" s="48" t="s">
        <v>310</v>
      </c>
      <c r="C81" s="54" t="s">
        <v>309</v>
      </c>
      <c r="D81" s="58"/>
      <c r="E81" s="62"/>
    </row>
    <row r="82" spans="1:5" s="4" customFormat="1" ht="15.75" thickBot="1" x14ac:dyDescent="0.3">
      <c r="A82" s="44" t="s">
        <v>234</v>
      </c>
      <c r="B82" s="48" t="s">
        <v>311</v>
      </c>
      <c r="C82" s="54" t="s">
        <v>309</v>
      </c>
      <c r="D82" s="58"/>
      <c r="E82" s="62"/>
    </row>
    <row r="83" spans="1:5" s="4" customFormat="1" ht="15.75" thickBot="1" x14ac:dyDescent="0.3">
      <c r="A83" s="44" t="s">
        <v>235</v>
      </c>
      <c r="B83" s="48" t="s">
        <v>312</v>
      </c>
      <c r="C83" s="54" t="s">
        <v>309</v>
      </c>
      <c r="D83" s="58"/>
      <c r="E83" s="62"/>
    </row>
    <row r="84" spans="1:5" s="4" customFormat="1" ht="20.100000000000001" customHeight="1" thickBot="1" x14ac:dyDescent="0.3">
      <c r="A84" s="44" t="s">
        <v>301</v>
      </c>
      <c r="B84" s="48" t="s">
        <v>303</v>
      </c>
      <c r="C84" s="54" t="s">
        <v>6</v>
      </c>
      <c r="D84" s="58"/>
      <c r="E84" s="87" t="s">
        <v>308</v>
      </c>
    </row>
    <row r="85" spans="1:5" s="4" customFormat="1" ht="20.100000000000001" customHeight="1" thickBot="1" x14ac:dyDescent="0.3">
      <c r="A85" s="44" t="s">
        <v>305</v>
      </c>
      <c r="B85" s="48" t="s">
        <v>304</v>
      </c>
      <c r="C85" s="54" t="s">
        <v>6</v>
      </c>
      <c r="D85" s="58"/>
      <c r="E85" s="87"/>
    </row>
    <row r="86" spans="1:5" s="4" customFormat="1" ht="20.100000000000001" customHeight="1" thickBot="1" x14ac:dyDescent="0.3">
      <c r="A86" s="44" t="s">
        <v>306</v>
      </c>
      <c r="B86" s="48" t="s">
        <v>307</v>
      </c>
      <c r="C86" s="54" t="s">
        <v>6</v>
      </c>
      <c r="D86" s="58"/>
      <c r="E86" s="87"/>
    </row>
    <row r="87" spans="1:5" s="4" customFormat="1" ht="54" customHeight="1" thickBot="1" x14ac:dyDescent="0.3">
      <c r="A87" s="43" t="s">
        <v>236</v>
      </c>
      <c r="B87" s="85" t="s">
        <v>43</v>
      </c>
      <c r="C87" s="86"/>
      <c r="D87" s="61">
        <v>0</v>
      </c>
      <c r="E87" s="53"/>
    </row>
    <row r="88" spans="1:5" s="4" customFormat="1" ht="45.75" customHeight="1" thickBot="1" x14ac:dyDescent="0.3">
      <c r="A88" s="44" t="s">
        <v>104</v>
      </c>
      <c r="B88" s="45" t="s">
        <v>48</v>
      </c>
      <c r="C88" s="44" t="s">
        <v>6</v>
      </c>
      <c r="D88" s="58"/>
      <c r="E88" s="87" t="s">
        <v>300</v>
      </c>
    </row>
    <row r="89" spans="1:5" s="4" customFormat="1" ht="24.95" customHeight="1" thickBot="1" x14ac:dyDescent="0.3">
      <c r="A89" s="44" t="s">
        <v>237</v>
      </c>
      <c r="B89" s="45" t="s">
        <v>50</v>
      </c>
      <c r="C89" s="44" t="s">
        <v>6</v>
      </c>
      <c r="D89" s="58"/>
      <c r="E89" s="87"/>
    </row>
    <row r="90" spans="1:5" s="4" customFormat="1" ht="24.95" customHeight="1" thickBot="1" x14ac:dyDescent="0.3">
      <c r="A90" s="44" t="s">
        <v>238</v>
      </c>
      <c r="B90" s="45" t="s">
        <v>51</v>
      </c>
      <c r="C90" s="44" t="s">
        <v>6</v>
      </c>
      <c r="D90" s="58"/>
      <c r="E90" s="87"/>
    </row>
    <row r="91" spans="1:5" s="4" customFormat="1" ht="24.95" customHeight="1" thickBot="1" x14ac:dyDescent="0.3">
      <c r="A91" s="44" t="s">
        <v>239</v>
      </c>
      <c r="B91" s="45" t="s">
        <v>52</v>
      </c>
      <c r="C91" s="44" t="s">
        <v>6</v>
      </c>
      <c r="D91" s="58"/>
      <c r="E91" s="87"/>
    </row>
    <row r="92" spans="1:5" s="4" customFormat="1" ht="24.95" customHeight="1" thickBot="1" x14ac:dyDescent="0.3">
      <c r="A92" s="44" t="s">
        <v>240</v>
      </c>
      <c r="B92" s="45" t="s">
        <v>53</v>
      </c>
      <c r="C92" s="44" t="s">
        <v>6</v>
      </c>
      <c r="D92" s="58"/>
      <c r="E92" s="87"/>
    </row>
    <row r="93" spans="1:5" s="4" customFormat="1" ht="24.95" customHeight="1" thickBot="1" x14ac:dyDescent="0.3">
      <c r="A93" s="44" t="s">
        <v>241</v>
      </c>
      <c r="B93" s="45" t="s">
        <v>54</v>
      </c>
      <c r="C93" s="44" t="s">
        <v>6</v>
      </c>
      <c r="D93" s="58"/>
      <c r="E93" s="87"/>
    </row>
    <row r="94" spans="1:5" s="4" customFormat="1" ht="24.95" customHeight="1" thickBot="1" x14ac:dyDescent="0.3">
      <c r="A94" s="44" t="s">
        <v>242</v>
      </c>
      <c r="B94" s="45" t="s">
        <v>55</v>
      </c>
      <c r="C94" s="44" t="s">
        <v>6</v>
      </c>
      <c r="D94" s="58"/>
      <c r="E94" s="87"/>
    </row>
    <row r="95" spans="1:5" s="4" customFormat="1" ht="24.95" customHeight="1" thickBot="1" x14ac:dyDescent="0.3">
      <c r="A95" s="44" t="s">
        <v>243</v>
      </c>
      <c r="B95" s="45" t="s">
        <v>56</v>
      </c>
      <c r="C95" s="44" t="s">
        <v>6</v>
      </c>
      <c r="D95" s="58"/>
      <c r="E95" s="87"/>
    </row>
    <row r="96" spans="1:5" s="4" customFormat="1" ht="24.95" customHeight="1" thickBot="1" x14ac:dyDescent="0.3">
      <c r="A96" s="44" t="s">
        <v>244</v>
      </c>
      <c r="B96" s="45" t="s">
        <v>57</v>
      </c>
      <c r="C96" s="44" t="s">
        <v>6</v>
      </c>
      <c r="D96" s="58"/>
      <c r="E96" s="87"/>
    </row>
    <row r="97" spans="1:5" s="4" customFormat="1" ht="24.95" customHeight="1" thickBot="1" x14ac:dyDescent="0.3">
      <c r="A97" s="44" t="s">
        <v>245</v>
      </c>
      <c r="B97" s="45" t="s">
        <v>58</v>
      </c>
      <c r="C97" s="44" t="s">
        <v>6</v>
      </c>
      <c r="D97" s="58"/>
      <c r="E97" s="87"/>
    </row>
    <row r="98" spans="1:5" s="4" customFormat="1" ht="24.95" customHeight="1" thickBot="1" x14ac:dyDescent="0.3">
      <c r="A98" s="43" t="s">
        <v>246</v>
      </c>
      <c r="B98" s="85" t="s">
        <v>59</v>
      </c>
      <c r="C98" s="86"/>
      <c r="D98" s="61">
        <v>0</v>
      </c>
      <c r="E98" s="53"/>
    </row>
    <row r="99" spans="1:5" s="4" customFormat="1" ht="24.95" customHeight="1" thickBot="1" x14ac:dyDescent="0.3">
      <c r="A99" s="44" t="s">
        <v>247</v>
      </c>
      <c r="B99" s="45" t="s">
        <v>319</v>
      </c>
      <c r="C99" s="44" t="s">
        <v>6</v>
      </c>
      <c r="D99" s="58"/>
      <c r="E99" s="87" t="s">
        <v>313</v>
      </c>
    </row>
    <row r="100" spans="1:5" s="4" customFormat="1" ht="24.95" customHeight="1" thickBot="1" x14ac:dyDescent="0.3">
      <c r="A100" s="44" t="s">
        <v>248</v>
      </c>
      <c r="B100" s="45" t="s">
        <v>320</v>
      </c>
      <c r="C100" s="44" t="s">
        <v>6</v>
      </c>
      <c r="D100" s="58"/>
      <c r="E100" s="87"/>
    </row>
    <row r="101" spans="1:5" s="4" customFormat="1" ht="24.95" customHeight="1" thickBot="1" x14ac:dyDescent="0.3">
      <c r="A101" s="44" t="s">
        <v>249</v>
      </c>
      <c r="B101" s="45" t="s">
        <v>321</v>
      </c>
      <c r="C101" s="44" t="s">
        <v>6</v>
      </c>
      <c r="D101" s="58"/>
      <c r="E101" s="87"/>
    </row>
    <row r="102" spans="1:5" s="4" customFormat="1" ht="24.95" customHeight="1" thickBot="1" x14ac:dyDescent="0.3">
      <c r="A102" s="44" t="s">
        <v>250</v>
      </c>
      <c r="B102" s="45" t="s">
        <v>322</v>
      </c>
      <c r="C102" s="44" t="s">
        <v>6</v>
      </c>
      <c r="D102" s="58"/>
      <c r="E102" s="87"/>
    </row>
    <row r="103" spans="1:5" s="4" customFormat="1" ht="24.95" customHeight="1" thickBot="1" x14ac:dyDescent="0.3">
      <c r="A103" s="44" t="s">
        <v>251</v>
      </c>
      <c r="B103" s="45" t="s">
        <v>323</v>
      </c>
      <c r="C103" s="44" t="s">
        <v>6</v>
      </c>
      <c r="D103" s="58"/>
      <c r="E103" s="87"/>
    </row>
    <row r="104" spans="1:5" s="4" customFormat="1" ht="24.95" customHeight="1" thickBot="1" x14ac:dyDescent="0.3">
      <c r="A104" s="44" t="s">
        <v>252</v>
      </c>
      <c r="B104" s="45" t="s">
        <v>324</v>
      </c>
      <c r="C104" s="44" t="s">
        <v>6</v>
      </c>
      <c r="D104" s="58"/>
      <c r="E104" s="87"/>
    </row>
    <row r="105" spans="1:5" s="4" customFormat="1" ht="24.95" customHeight="1" thickBot="1" x14ac:dyDescent="0.3">
      <c r="A105" s="44" t="s">
        <v>253</v>
      </c>
      <c r="B105" s="45" t="s">
        <v>325</v>
      </c>
      <c r="C105" s="44" t="s">
        <v>6</v>
      </c>
      <c r="D105" s="58"/>
      <c r="E105" s="87"/>
    </row>
    <row r="106" spans="1:5" s="4" customFormat="1" ht="24.95" customHeight="1" thickBot="1" x14ac:dyDescent="0.3">
      <c r="A106" s="44" t="s">
        <v>254</v>
      </c>
      <c r="B106" s="45" t="s">
        <v>326</v>
      </c>
      <c r="C106" s="44" t="s">
        <v>6</v>
      </c>
      <c r="D106" s="58"/>
      <c r="E106" s="87"/>
    </row>
    <row r="107" spans="1:5" s="4" customFormat="1" ht="24.95" customHeight="1" thickBot="1" x14ac:dyDescent="0.3">
      <c r="A107" s="44" t="s">
        <v>255</v>
      </c>
      <c r="B107" s="48" t="s">
        <v>332</v>
      </c>
      <c r="C107" s="44" t="s">
        <v>6</v>
      </c>
      <c r="D107" s="58"/>
      <c r="E107" s="87"/>
    </row>
    <row r="108" spans="1:5" s="4" customFormat="1" ht="24.95" customHeight="1" thickBot="1" x14ac:dyDescent="0.3">
      <c r="A108" s="44" t="s">
        <v>256</v>
      </c>
      <c r="B108" s="45" t="s">
        <v>331</v>
      </c>
      <c r="C108" s="44" t="s">
        <v>6</v>
      </c>
      <c r="D108" s="58"/>
      <c r="E108" s="87"/>
    </row>
    <row r="109" spans="1:5" s="4" customFormat="1" ht="24.95" customHeight="1" thickBot="1" x14ac:dyDescent="0.3">
      <c r="A109" s="44" t="s">
        <v>257</v>
      </c>
      <c r="B109" s="45" t="s">
        <v>330</v>
      </c>
      <c r="C109" s="44" t="s">
        <v>6</v>
      </c>
      <c r="D109" s="58"/>
      <c r="E109" s="87"/>
    </row>
    <row r="110" spans="1:5" s="4" customFormat="1" ht="24.95" customHeight="1" thickBot="1" x14ac:dyDescent="0.3">
      <c r="A110" s="44" t="s">
        <v>258</v>
      </c>
      <c r="B110" s="48" t="s">
        <v>329</v>
      </c>
      <c r="C110" s="44" t="s">
        <v>6</v>
      </c>
      <c r="D110" s="58"/>
      <c r="E110" s="87"/>
    </row>
    <row r="111" spans="1:5" s="4" customFormat="1" ht="24.95" customHeight="1" thickBot="1" x14ac:dyDescent="0.3">
      <c r="A111" s="44" t="s">
        <v>259</v>
      </c>
      <c r="B111" s="48" t="s">
        <v>328</v>
      </c>
      <c r="C111" s="44" t="s">
        <v>6</v>
      </c>
      <c r="D111" s="58"/>
      <c r="E111" s="87"/>
    </row>
    <row r="112" spans="1:5" s="4" customFormat="1" ht="24.95" customHeight="1" thickBot="1" x14ac:dyDescent="0.3">
      <c r="A112" s="44" t="s">
        <v>260</v>
      </c>
      <c r="B112" s="48" t="s">
        <v>327</v>
      </c>
      <c r="C112" s="44" t="s">
        <v>6</v>
      </c>
      <c r="D112" s="58"/>
      <c r="E112" s="87"/>
    </row>
    <row r="113" spans="1:5" s="4" customFormat="1" ht="24.95" customHeight="1" thickBot="1" x14ac:dyDescent="0.3">
      <c r="A113" s="44" t="s">
        <v>314</v>
      </c>
      <c r="B113" s="48" t="s">
        <v>316</v>
      </c>
      <c r="C113" s="44" t="s">
        <v>6</v>
      </c>
      <c r="D113" s="58"/>
      <c r="E113" s="87"/>
    </row>
    <row r="114" spans="1:5" s="4" customFormat="1" ht="24.95" customHeight="1" thickBot="1" x14ac:dyDescent="0.3">
      <c r="A114" s="44" t="s">
        <v>333</v>
      </c>
      <c r="B114" s="48" t="s">
        <v>317</v>
      </c>
      <c r="C114" s="44" t="s">
        <v>6</v>
      </c>
      <c r="D114" s="58"/>
      <c r="E114" s="87"/>
    </row>
    <row r="115" spans="1:5" s="4" customFormat="1" ht="24.95" customHeight="1" thickBot="1" x14ac:dyDescent="0.3">
      <c r="A115" s="44" t="s">
        <v>334</v>
      </c>
      <c r="B115" s="48" t="s">
        <v>318</v>
      </c>
      <c r="C115" s="44" t="s">
        <v>6</v>
      </c>
      <c r="D115" s="58"/>
      <c r="E115" s="87"/>
    </row>
    <row r="116" spans="1:5" s="4" customFormat="1" ht="42" customHeight="1" thickBot="1" x14ac:dyDescent="0.3">
      <c r="A116" s="43" t="s">
        <v>261</v>
      </c>
      <c r="B116" s="85" t="s">
        <v>101</v>
      </c>
      <c r="C116" s="86"/>
      <c r="D116" s="61">
        <v>0</v>
      </c>
      <c r="E116" s="53"/>
    </row>
    <row r="117" spans="1:5" s="4" customFormat="1" ht="24.95" customHeight="1" thickBot="1" x14ac:dyDescent="0.3">
      <c r="A117" s="44" t="s">
        <v>262</v>
      </c>
      <c r="B117" s="88" t="s">
        <v>131</v>
      </c>
      <c r="C117" s="89"/>
      <c r="D117" s="90"/>
      <c r="E117" s="87" t="s">
        <v>81</v>
      </c>
    </row>
    <row r="118" spans="1:5" s="4" customFormat="1" ht="24.95" customHeight="1" thickBot="1" x14ac:dyDescent="0.3">
      <c r="A118" s="44" t="s">
        <v>263</v>
      </c>
      <c r="B118" s="45" t="s">
        <v>118</v>
      </c>
      <c r="C118" s="44" t="s">
        <v>6</v>
      </c>
      <c r="D118" s="58"/>
      <c r="E118" s="87"/>
    </row>
    <row r="119" spans="1:5" s="4" customFormat="1" ht="24.95" customHeight="1" thickBot="1" x14ac:dyDescent="0.3">
      <c r="A119" s="44" t="s">
        <v>264</v>
      </c>
      <c r="B119" s="45" t="s">
        <v>119</v>
      </c>
      <c r="C119" s="44" t="s">
        <v>6</v>
      </c>
      <c r="D119" s="58"/>
      <c r="E119" s="87"/>
    </row>
    <row r="120" spans="1:5" s="4" customFormat="1" ht="24.95" customHeight="1" thickBot="1" x14ac:dyDescent="0.3">
      <c r="A120" s="44" t="s">
        <v>265</v>
      </c>
      <c r="B120" s="45" t="s">
        <v>120</v>
      </c>
      <c r="C120" s="44" t="s">
        <v>6</v>
      </c>
      <c r="D120" s="58"/>
      <c r="E120" s="87"/>
    </row>
    <row r="121" spans="1:5" s="4" customFormat="1" ht="24.95" customHeight="1" thickBot="1" x14ac:dyDescent="0.3">
      <c r="A121" s="44" t="s">
        <v>266</v>
      </c>
      <c r="B121" s="45" t="s">
        <v>121</v>
      </c>
      <c r="C121" s="44" t="s">
        <v>6</v>
      </c>
      <c r="D121" s="58"/>
      <c r="E121" s="87"/>
    </row>
    <row r="122" spans="1:5" s="4" customFormat="1" ht="24.95" customHeight="1" thickBot="1" x14ac:dyDescent="0.3">
      <c r="A122" s="44" t="s">
        <v>267</v>
      </c>
      <c r="B122" s="45" t="s">
        <v>122</v>
      </c>
      <c r="C122" s="44" t="s">
        <v>6</v>
      </c>
      <c r="D122" s="58"/>
      <c r="E122" s="87"/>
    </row>
    <row r="123" spans="1:5" s="4" customFormat="1" ht="24.95" customHeight="1" thickBot="1" x14ac:dyDescent="0.3">
      <c r="A123" s="44" t="s">
        <v>268</v>
      </c>
      <c r="B123" s="45" t="s">
        <v>123</v>
      </c>
      <c r="C123" s="44" t="s">
        <v>6</v>
      </c>
      <c r="D123" s="58"/>
      <c r="E123" s="87"/>
    </row>
    <row r="124" spans="1:5" s="4" customFormat="1" ht="24.95" customHeight="1" thickBot="1" x14ac:dyDescent="0.3">
      <c r="A124" s="44" t="s">
        <v>269</v>
      </c>
      <c r="B124" s="45" t="s">
        <v>124</v>
      </c>
      <c r="C124" s="44" t="s">
        <v>6</v>
      </c>
      <c r="D124" s="58"/>
      <c r="E124" s="87"/>
    </row>
    <row r="125" spans="1:5" s="4" customFormat="1" ht="24.95" customHeight="1" thickBot="1" x14ac:dyDescent="0.3">
      <c r="A125" s="44" t="s">
        <v>270</v>
      </c>
      <c r="B125" s="45" t="s">
        <v>125</v>
      </c>
      <c r="C125" s="44" t="s">
        <v>6</v>
      </c>
      <c r="D125" s="58"/>
      <c r="E125" s="87"/>
    </row>
    <row r="126" spans="1:5" s="4" customFormat="1" ht="24.95" customHeight="1" thickBot="1" x14ac:dyDescent="0.3">
      <c r="A126" s="44" t="s">
        <v>271</v>
      </c>
      <c r="B126" s="48" t="s">
        <v>126</v>
      </c>
      <c r="C126" s="44" t="s">
        <v>6</v>
      </c>
      <c r="D126" s="58"/>
      <c r="E126" s="87"/>
    </row>
    <row r="127" spans="1:5" s="4" customFormat="1" ht="24.95" customHeight="1" thickBot="1" x14ac:dyDescent="0.3">
      <c r="A127" s="44" t="s">
        <v>272</v>
      </c>
      <c r="B127" s="45" t="s">
        <v>127</v>
      </c>
      <c r="C127" s="44" t="s">
        <v>6</v>
      </c>
      <c r="D127" s="58"/>
      <c r="E127" s="87"/>
    </row>
    <row r="128" spans="1:5" s="4" customFormat="1" ht="24.95" customHeight="1" thickBot="1" x14ac:dyDescent="0.3">
      <c r="A128" s="44" t="s">
        <v>273</v>
      </c>
      <c r="B128" s="45" t="s">
        <v>141</v>
      </c>
      <c r="C128" s="44" t="s">
        <v>6</v>
      </c>
      <c r="D128" s="58"/>
      <c r="E128" s="87"/>
    </row>
    <row r="129" spans="1:5" s="4" customFormat="1" ht="24.95" customHeight="1" thickBot="1" x14ac:dyDescent="0.3">
      <c r="A129" s="44" t="s">
        <v>274</v>
      </c>
      <c r="B129" s="48" t="s">
        <v>128</v>
      </c>
      <c r="C129" s="44" t="s">
        <v>6</v>
      </c>
      <c r="D129" s="58"/>
      <c r="E129" s="87"/>
    </row>
    <row r="130" spans="1:5" s="4" customFormat="1" ht="24.95" customHeight="1" thickBot="1" x14ac:dyDescent="0.3">
      <c r="A130" s="44" t="s">
        <v>275</v>
      </c>
      <c r="B130" s="48" t="s">
        <v>129</v>
      </c>
      <c r="C130" s="44" t="s">
        <v>6</v>
      </c>
      <c r="D130" s="58"/>
      <c r="E130" s="87"/>
    </row>
    <row r="131" spans="1:5" s="4" customFormat="1" ht="24.95" customHeight="1" thickBot="1" x14ac:dyDescent="0.3">
      <c r="A131" s="44" t="s">
        <v>276</v>
      </c>
      <c r="B131" s="48" t="s">
        <v>130</v>
      </c>
      <c r="C131" s="44" t="s">
        <v>6</v>
      </c>
      <c r="D131" s="58"/>
      <c r="E131" s="87"/>
    </row>
    <row r="132" spans="1:5" s="4" customFormat="1" ht="24.95" customHeight="1" thickBot="1" x14ac:dyDescent="0.3">
      <c r="A132" s="44" t="s">
        <v>277</v>
      </c>
      <c r="B132" s="88" t="s">
        <v>132</v>
      </c>
      <c r="C132" s="89"/>
      <c r="D132" s="90"/>
      <c r="E132" s="87"/>
    </row>
    <row r="133" spans="1:5" s="4" customFormat="1" ht="24.95" customHeight="1" thickBot="1" x14ac:dyDescent="0.3">
      <c r="A133" s="44" t="s">
        <v>278</v>
      </c>
      <c r="B133" s="45" t="s">
        <v>118</v>
      </c>
      <c r="C133" s="44" t="s">
        <v>6</v>
      </c>
      <c r="D133" s="58"/>
      <c r="E133" s="87"/>
    </row>
    <row r="134" spans="1:5" s="4" customFormat="1" ht="24.95" customHeight="1" thickBot="1" x14ac:dyDescent="0.3">
      <c r="A134" s="44" t="s">
        <v>279</v>
      </c>
      <c r="B134" s="45" t="s">
        <v>119</v>
      </c>
      <c r="C134" s="44" t="s">
        <v>6</v>
      </c>
      <c r="D134" s="58"/>
      <c r="E134" s="87"/>
    </row>
    <row r="135" spans="1:5" s="4" customFormat="1" ht="24.95" customHeight="1" thickBot="1" x14ac:dyDescent="0.3">
      <c r="A135" s="44" t="s">
        <v>280</v>
      </c>
      <c r="B135" s="45" t="s">
        <v>120</v>
      </c>
      <c r="C135" s="44" t="s">
        <v>6</v>
      </c>
      <c r="D135" s="58"/>
      <c r="E135" s="87"/>
    </row>
    <row r="136" spans="1:5" s="4" customFormat="1" ht="24.95" customHeight="1" thickBot="1" x14ac:dyDescent="0.3">
      <c r="A136" s="44" t="s">
        <v>281</v>
      </c>
      <c r="B136" s="45" t="s">
        <v>121</v>
      </c>
      <c r="C136" s="44" t="s">
        <v>6</v>
      </c>
      <c r="D136" s="58"/>
      <c r="E136" s="87"/>
    </row>
    <row r="137" spans="1:5" s="4" customFormat="1" ht="24.95" customHeight="1" thickBot="1" x14ac:dyDescent="0.3">
      <c r="A137" s="44" t="s">
        <v>282</v>
      </c>
      <c r="B137" s="45" t="s">
        <v>122</v>
      </c>
      <c r="C137" s="44" t="s">
        <v>6</v>
      </c>
      <c r="D137" s="58"/>
      <c r="E137" s="87"/>
    </row>
    <row r="138" spans="1:5" s="4" customFormat="1" ht="24.95" customHeight="1" thickBot="1" x14ac:dyDescent="0.3">
      <c r="A138" s="44" t="s">
        <v>283</v>
      </c>
      <c r="B138" s="45" t="s">
        <v>123</v>
      </c>
      <c r="C138" s="44" t="s">
        <v>6</v>
      </c>
      <c r="D138" s="58"/>
      <c r="E138" s="87"/>
    </row>
    <row r="139" spans="1:5" s="4" customFormat="1" ht="24.95" customHeight="1" thickBot="1" x14ac:dyDescent="0.3">
      <c r="A139" s="44" t="s">
        <v>284</v>
      </c>
      <c r="B139" s="45" t="s">
        <v>124</v>
      </c>
      <c r="C139" s="44" t="s">
        <v>6</v>
      </c>
      <c r="D139" s="58"/>
      <c r="E139" s="87"/>
    </row>
    <row r="140" spans="1:5" s="4" customFormat="1" ht="24.95" customHeight="1" thickBot="1" x14ac:dyDescent="0.3">
      <c r="A140" s="44" t="s">
        <v>285</v>
      </c>
      <c r="B140" s="45" t="s">
        <v>125</v>
      </c>
      <c r="C140" s="44" t="s">
        <v>6</v>
      </c>
      <c r="D140" s="58"/>
      <c r="E140" s="87"/>
    </row>
    <row r="141" spans="1:5" s="4" customFormat="1" ht="24.95" customHeight="1" thickBot="1" x14ac:dyDescent="0.3">
      <c r="A141" s="44" t="s">
        <v>286</v>
      </c>
      <c r="B141" s="48" t="s">
        <v>126</v>
      </c>
      <c r="C141" s="44" t="s">
        <v>6</v>
      </c>
      <c r="D141" s="58"/>
      <c r="E141" s="87"/>
    </row>
    <row r="142" spans="1:5" s="4" customFormat="1" ht="24.95" customHeight="1" thickBot="1" x14ac:dyDescent="0.3">
      <c r="A142" s="44" t="s">
        <v>287</v>
      </c>
      <c r="B142" s="45" t="s">
        <v>127</v>
      </c>
      <c r="C142" s="44" t="s">
        <v>6</v>
      </c>
      <c r="D142" s="58"/>
      <c r="E142" s="87"/>
    </row>
    <row r="143" spans="1:5" s="4" customFormat="1" ht="24.95" customHeight="1" thickBot="1" x14ac:dyDescent="0.3">
      <c r="A143" s="44" t="s">
        <v>288</v>
      </c>
      <c r="B143" s="45" t="s">
        <v>141</v>
      </c>
      <c r="C143" s="44" t="s">
        <v>6</v>
      </c>
      <c r="D143" s="58"/>
      <c r="E143" s="87"/>
    </row>
    <row r="144" spans="1:5" s="4" customFormat="1" ht="24.95" customHeight="1" thickBot="1" x14ac:dyDescent="0.3">
      <c r="A144" s="44" t="s">
        <v>289</v>
      </c>
      <c r="B144" s="48" t="s">
        <v>128</v>
      </c>
      <c r="C144" s="44" t="s">
        <v>6</v>
      </c>
      <c r="D144" s="58"/>
      <c r="E144" s="87"/>
    </row>
    <row r="145" spans="1:5" s="4" customFormat="1" ht="24.95" customHeight="1" thickBot="1" x14ac:dyDescent="0.3">
      <c r="A145" s="44" t="s">
        <v>290</v>
      </c>
      <c r="B145" s="48" t="s">
        <v>129</v>
      </c>
      <c r="C145" s="44" t="s">
        <v>6</v>
      </c>
      <c r="D145" s="58"/>
      <c r="E145" s="87"/>
    </row>
    <row r="146" spans="1:5" s="4" customFormat="1" ht="24.95" customHeight="1" thickBot="1" x14ac:dyDescent="0.3">
      <c r="A146" s="44" t="s">
        <v>291</v>
      </c>
      <c r="B146" s="48" t="s">
        <v>130</v>
      </c>
      <c r="C146" s="44" t="s">
        <v>6</v>
      </c>
      <c r="D146" s="58"/>
      <c r="E146" s="87"/>
    </row>
    <row r="147" spans="1:5" s="4" customFormat="1" ht="18.75" thickBot="1" x14ac:dyDescent="0.3">
      <c r="A147" s="43" t="s">
        <v>292</v>
      </c>
      <c r="B147" s="85" t="s">
        <v>315</v>
      </c>
      <c r="C147" s="86"/>
      <c r="D147" s="61">
        <v>0</v>
      </c>
      <c r="E147" s="53"/>
    </row>
    <row r="148" spans="1:5" s="4" customFormat="1" ht="45.75" thickBot="1" x14ac:dyDescent="0.3">
      <c r="A148" s="44" t="s">
        <v>293</v>
      </c>
      <c r="B148" s="49" t="s">
        <v>63</v>
      </c>
      <c r="C148" s="44" t="s">
        <v>6</v>
      </c>
      <c r="D148" s="58"/>
      <c r="E148" s="55" t="s">
        <v>83</v>
      </c>
    </row>
    <row r="149" spans="1:5" s="4" customFormat="1" ht="45.75" thickBot="1" x14ac:dyDescent="0.3">
      <c r="A149" s="44" t="s">
        <v>294</v>
      </c>
      <c r="B149" s="45" t="s">
        <v>346</v>
      </c>
      <c r="C149" s="44" t="s">
        <v>107</v>
      </c>
      <c r="D149" s="58"/>
      <c r="E149" s="55" t="s">
        <v>84</v>
      </c>
    </row>
    <row r="150" spans="1:5" s="4" customFormat="1" ht="30.75" thickBot="1" x14ac:dyDescent="0.3">
      <c r="A150" s="44" t="s">
        <v>295</v>
      </c>
      <c r="B150" s="45" t="s">
        <v>79</v>
      </c>
      <c r="C150" s="50" t="s">
        <v>107</v>
      </c>
      <c r="D150" s="58"/>
      <c r="E150" s="55" t="s">
        <v>85</v>
      </c>
    </row>
    <row r="151" spans="1:5" s="4" customFormat="1" ht="30.75" thickBot="1" x14ac:dyDescent="0.3">
      <c r="A151" s="44" t="s">
        <v>296</v>
      </c>
      <c r="B151" s="45" t="s">
        <v>82</v>
      </c>
      <c r="C151" s="50" t="s">
        <v>6</v>
      </c>
      <c r="D151" s="58"/>
      <c r="E151" s="55" t="s">
        <v>86</v>
      </c>
    </row>
    <row r="152" spans="1:5" s="4" customFormat="1" ht="30.75" thickBot="1" x14ac:dyDescent="0.3">
      <c r="A152" s="44" t="s">
        <v>297</v>
      </c>
      <c r="B152" s="57" t="s">
        <v>116</v>
      </c>
      <c r="C152" s="50" t="s">
        <v>107</v>
      </c>
      <c r="D152" s="58"/>
      <c r="E152" s="55" t="s">
        <v>106</v>
      </c>
    </row>
    <row r="335" spans="1:1" ht="24.95" customHeight="1" x14ac:dyDescent="0.25">
      <c r="A335" s="1"/>
    </row>
    <row r="336" spans="1:1" ht="24.95" customHeight="1" x14ac:dyDescent="0.25">
      <c r="A336" s="9"/>
    </row>
    <row r="337" spans="1:1" ht="24.95" customHeight="1" x14ac:dyDescent="0.25">
      <c r="A337" s="1"/>
    </row>
    <row r="338" spans="1:1" ht="24.95" customHeight="1" x14ac:dyDescent="0.25">
      <c r="A338" s="1"/>
    </row>
    <row r="339" spans="1:1" ht="24.95" customHeight="1" x14ac:dyDescent="0.25">
      <c r="A339" s="1"/>
    </row>
    <row r="340" spans="1:1" ht="24.95" customHeight="1" x14ac:dyDescent="0.25">
      <c r="A340" s="1"/>
    </row>
    <row r="341" spans="1:1" ht="24.95" customHeight="1" x14ac:dyDescent="0.25">
      <c r="A341" s="1"/>
    </row>
    <row r="342" spans="1:1" ht="24.95" customHeight="1" x14ac:dyDescent="0.25">
      <c r="A342" s="1"/>
    </row>
    <row r="343" spans="1:1" ht="24.95" customHeight="1" x14ac:dyDescent="0.25">
      <c r="A343" s="1"/>
    </row>
    <row r="344" spans="1:1" ht="24.95" customHeight="1" x14ac:dyDescent="0.25">
      <c r="A344" s="1"/>
    </row>
    <row r="345" spans="1:1" ht="24.95" customHeight="1" x14ac:dyDescent="0.25">
      <c r="A345" s="1"/>
    </row>
    <row r="346" spans="1:1" ht="24.95" customHeight="1" x14ac:dyDescent="0.25">
      <c r="A346" s="8"/>
    </row>
    <row r="347" spans="1:1" ht="24.95" customHeight="1" x14ac:dyDescent="0.25">
      <c r="A347" s="8"/>
    </row>
  </sheetData>
  <mergeCells count="33">
    <mergeCell ref="E14:E15"/>
    <mergeCell ref="B17:C17"/>
    <mergeCell ref="E18:E19"/>
    <mergeCell ref="E33:E34"/>
    <mergeCell ref="A4:D4"/>
    <mergeCell ref="B21:C21"/>
    <mergeCell ref="B25:C25"/>
    <mergeCell ref="B29:C29"/>
    <mergeCell ref="E30:E31"/>
    <mergeCell ref="B32:C32"/>
    <mergeCell ref="A2:D2"/>
    <mergeCell ref="A1:D1"/>
    <mergeCell ref="B39:C39"/>
    <mergeCell ref="B53:C53"/>
    <mergeCell ref="B87:C87"/>
    <mergeCell ref="B5:C5"/>
    <mergeCell ref="B9:C9"/>
    <mergeCell ref="B13:C13"/>
    <mergeCell ref="A38:D38"/>
    <mergeCell ref="B147:C147"/>
    <mergeCell ref="B35:C35"/>
    <mergeCell ref="E68:E72"/>
    <mergeCell ref="E117:E146"/>
    <mergeCell ref="E54:E67"/>
    <mergeCell ref="B117:D117"/>
    <mergeCell ref="B132:D132"/>
    <mergeCell ref="B116:C116"/>
    <mergeCell ref="E73:E75"/>
    <mergeCell ref="E84:E86"/>
    <mergeCell ref="E40:E52"/>
    <mergeCell ref="E88:E97"/>
    <mergeCell ref="E99:E115"/>
    <mergeCell ref="B98:C98"/>
  </mergeCells>
  <phoneticPr fontId="13" type="noConversion"/>
  <pageMargins left="0.70866141732283472" right="0.70866141732283472" top="0.74803149606299213" bottom="0.74803149606299213" header="0.31496062992125984" footer="0.31496062992125984"/>
  <pageSetup paperSize="9" scale="61" fitToHeight="0" orientation="landscape" r:id="rId1"/>
  <rowBreaks count="2" manualBreakCount="2">
    <brk id="38" max="16383" man="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3"/>
  <sheetViews>
    <sheetView zoomScaleNormal="100" workbookViewId="0">
      <selection activeCell="B149" sqref="B149"/>
    </sheetView>
  </sheetViews>
  <sheetFormatPr baseColWidth="10" defaultRowHeight="15" x14ac:dyDescent="0.25"/>
  <cols>
    <col min="1" max="1" width="12" style="5" customWidth="1"/>
    <col min="2" max="2" width="88.42578125" style="5" customWidth="1"/>
    <col min="3" max="3" width="14.140625" style="6" customWidth="1"/>
    <col min="4" max="4" width="11.42578125" style="14" customWidth="1"/>
    <col min="5" max="5" width="13.7109375" style="12" customWidth="1"/>
    <col min="6" max="6" width="20" style="73" customWidth="1"/>
    <col min="8" max="8" width="35.5703125" customWidth="1"/>
  </cols>
  <sheetData>
    <row r="1" spans="1:7" s="1" customFormat="1" ht="65.099999999999994" customHeight="1" thickBot="1" x14ac:dyDescent="0.3">
      <c r="A1" s="94" t="str">
        <f>'Page de garde'!A25</f>
        <v>Base de Défense de Cherbourg -  Département 50 et 14 – Maintenance et fourniture d’onduleurs et de convertisseurs</v>
      </c>
      <c r="B1" s="104"/>
      <c r="C1" s="104"/>
      <c r="D1" s="104"/>
      <c r="E1" s="104"/>
      <c r="F1" s="105"/>
    </row>
    <row r="2" spans="1:7" s="1" customFormat="1" ht="24.95" customHeight="1" thickBot="1" x14ac:dyDescent="0.3">
      <c r="A2" s="106" t="s">
        <v>11</v>
      </c>
      <c r="B2" s="107"/>
      <c r="C2" s="107"/>
      <c r="D2" s="107"/>
      <c r="E2" s="107"/>
      <c r="F2" s="108"/>
    </row>
    <row r="3" spans="1:7" ht="57" thickBot="1" x14ac:dyDescent="0.3">
      <c r="A3" s="2" t="s">
        <v>0</v>
      </c>
      <c r="B3" s="3" t="s">
        <v>1</v>
      </c>
      <c r="C3" s="2" t="s">
        <v>2</v>
      </c>
      <c r="D3" s="13" t="s">
        <v>7</v>
      </c>
      <c r="E3" s="11" t="s">
        <v>8</v>
      </c>
      <c r="F3" s="71" t="s">
        <v>10</v>
      </c>
    </row>
    <row r="4" spans="1:7" s="1" customFormat="1" ht="20.25" customHeight="1" thickBot="1" x14ac:dyDescent="0.3">
      <c r="A4" s="97" t="s">
        <v>196</v>
      </c>
      <c r="B4" s="98"/>
      <c r="C4" s="98"/>
      <c r="D4" s="98"/>
      <c r="E4" s="98"/>
      <c r="F4" s="98"/>
      <c r="G4" s="15"/>
    </row>
    <row r="5" spans="1:7" s="4" customFormat="1" ht="18.75" thickBot="1" x14ac:dyDescent="0.3">
      <c r="A5" s="43" t="s">
        <v>4</v>
      </c>
      <c r="B5" s="111" t="s">
        <v>143</v>
      </c>
      <c r="C5" s="112"/>
      <c r="D5" s="112"/>
      <c r="E5" s="112"/>
      <c r="F5" s="112"/>
    </row>
    <row r="6" spans="1:7" s="10" customFormat="1" ht="30.75" thickBot="1" x14ac:dyDescent="0.3">
      <c r="A6" s="44" t="s">
        <v>35</v>
      </c>
      <c r="B6" s="45" t="s">
        <v>145</v>
      </c>
      <c r="C6" s="44" t="s">
        <v>6</v>
      </c>
      <c r="D6" s="58">
        <f>BPU!D6</f>
        <v>0</v>
      </c>
      <c r="E6" s="67">
        <v>1</v>
      </c>
      <c r="F6" s="58">
        <f>D6*E6</f>
        <v>0</v>
      </c>
    </row>
    <row r="7" spans="1:7" s="10" customFormat="1" ht="15.75" thickBot="1" x14ac:dyDescent="0.3">
      <c r="A7" s="44" t="s">
        <v>36</v>
      </c>
      <c r="B7" s="45" t="s">
        <v>146</v>
      </c>
      <c r="C7" s="44" t="s">
        <v>6</v>
      </c>
      <c r="D7" s="58">
        <f>BPU!D7</f>
        <v>0</v>
      </c>
      <c r="E7" s="67">
        <v>1</v>
      </c>
      <c r="F7" s="58">
        <f t="shared" ref="F7:F34" si="0">D7*E7</f>
        <v>0</v>
      </c>
    </row>
    <row r="8" spans="1:7" s="10" customFormat="1" ht="15.75" thickBot="1" x14ac:dyDescent="0.3">
      <c r="A8" s="44" t="s">
        <v>147</v>
      </c>
      <c r="B8" s="57" t="s">
        <v>148</v>
      </c>
      <c r="C8" s="44" t="s">
        <v>6</v>
      </c>
      <c r="D8" s="58">
        <f>BPU!D8</f>
        <v>0</v>
      </c>
      <c r="E8" s="67">
        <v>5</v>
      </c>
      <c r="F8" s="58">
        <f t="shared" si="0"/>
        <v>0</v>
      </c>
    </row>
    <row r="9" spans="1:7" s="4" customFormat="1" ht="18.75" thickBot="1" x14ac:dyDescent="0.3">
      <c r="A9" s="43" t="s">
        <v>149</v>
      </c>
      <c r="B9" s="113" t="s">
        <v>150</v>
      </c>
      <c r="C9" s="114"/>
      <c r="D9" s="114"/>
      <c r="E9" s="114"/>
      <c r="F9" s="114"/>
    </row>
    <row r="10" spans="1:7" s="10" customFormat="1" ht="30.75" thickBot="1" x14ac:dyDescent="0.3">
      <c r="A10" s="44" t="s">
        <v>151</v>
      </c>
      <c r="B10" s="45" t="s">
        <v>152</v>
      </c>
      <c r="C10" s="44" t="s">
        <v>6</v>
      </c>
      <c r="D10" s="58">
        <f>BPU!D10</f>
        <v>0</v>
      </c>
      <c r="E10" s="67">
        <v>1</v>
      </c>
      <c r="F10" s="58">
        <f t="shared" si="0"/>
        <v>0</v>
      </c>
    </row>
    <row r="11" spans="1:7" s="10" customFormat="1" ht="15.75" thickBot="1" x14ac:dyDescent="0.3">
      <c r="A11" s="44" t="s">
        <v>153</v>
      </c>
      <c r="B11" s="45" t="s">
        <v>154</v>
      </c>
      <c r="C11" s="44" t="s">
        <v>6</v>
      </c>
      <c r="D11" s="58">
        <f>BPU!D11</f>
        <v>0</v>
      </c>
      <c r="E11" s="67">
        <v>1</v>
      </c>
      <c r="F11" s="58">
        <f t="shared" si="0"/>
        <v>0</v>
      </c>
    </row>
    <row r="12" spans="1:7" s="10" customFormat="1" ht="15.75" thickBot="1" x14ac:dyDescent="0.3">
      <c r="A12" s="44" t="s">
        <v>155</v>
      </c>
      <c r="B12" s="57" t="s">
        <v>156</v>
      </c>
      <c r="C12" s="44" t="s">
        <v>6</v>
      </c>
      <c r="D12" s="58">
        <f>BPU!D12</f>
        <v>0</v>
      </c>
      <c r="E12" s="67">
        <v>5</v>
      </c>
      <c r="F12" s="58">
        <f t="shared" si="0"/>
        <v>0</v>
      </c>
    </row>
    <row r="13" spans="1:7" s="4" customFormat="1" ht="18.75" thickBot="1" x14ac:dyDescent="0.3">
      <c r="A13" s="43" t="s">
        <v>9</v>
      </c>
      <c r="B13" s="85" t="s">
        <v>157</v>
      </c>
      <c r="C13" s="86"/>
      <c r="D13" s="86"/>
      <c r="E13" s="86"/>
      <c r="F13" s="100"/>
    </row>
    <row r="14" spans="1:7" s="4" customFormat="1" ht="30.75" thickBot="1" x14ac:dyDescent="0.3">
      <c r="A14" s="44" t="s">
        <v>38</v>
      </c>
      <c r="B14" s="45" t="s">
        <v>158</v>
      </c>
      <c r="C14" s="44" t="s">
        <v>159</v>
      </c>
      <c r="D14" s="58">
        <f>BPU!D14</f>
        <v>0</v>
      </c>
      <c r="E14" s="67">
        <v>7</v>
      </c>
      <c r="F14" s="58">
        <f t="shared" si="0"/>
        <v>0</v>
      </c>
    </row>
    <row r="15" spans="1:7" s="4" customFormat="1" ht="15.75" thickBot="1" x14ac:dyDescent="0.3">
      <c r="A15" s="44" t="s">
        <v>40</v>
      </c>
      <c r="B15" s="45" t="s">
        <v>160</v>
      </c>
      <c r="C15" s="44" t="s">
        <v>161</v>
      </c>
      <c r="D15" s="58">
        <f>BPU!D15</f>
        <v>0</v>
      </c>
      <c r="E15" s="67">
        <v>7</v>
      </c>
      <c r="F15" s="58">
        <f t="shared" si="0"/>
        <v>0</v>
      </c>
    </row>
    <row r="16" spans="1:7" s="4" customFormat="1" ht="15.75" thickBot="1" x14ac:dyDescent="0.3">
      <c r="A16" s="44" t="s">
        <v>41</v>
      </c>
      <c r="B16" s="45" t="s">
        <v>162</v>
      </c>
      <c r="C16" s="44" t="s">
        <v>159</v>
      </c>
      <c r="D16" s="58">
        <f>BPU!D16</f>
        <v>0</v>
      </c>
      <c r="E16" s="67">
        <v>7</v>
      </c>
      <c r="F16" s="58">
        <f t="shared" si="0"/>
        <v>0</v>
      </c>
    </row>
    <row r="17" spans="1:6" s="4" customFormat="1" ht="18.75" thickBot="1" x14ac:dyDescent="0.3">
      <c r="A17" s="43" t="s">
        <v>164</v>
      </c>
      <c r="B17" s="85" t="s">
        <v>165</v>
      </c>
      <c r="C17" s="86"/>
      <c r="D17" s="86"/>
      <c r="E17" s="86"/>
      <c r="F17" s="100"/>
    </row>
    <row r="18" spans="1:6" s="4" customFormat="1" ht="30.75" thickBot="1" x14ac:dyDescent="0.3">
      <c r="A18" s="44" t="s">
        <v>166</v>
      </c>
      <c r="B18" s="45" t="s">
        <v>167</v>
      </c>
      <c r="C18" s="44" t="s">
        <v>159</v>
      </c>
      <c r="D18" s="58">
        <f>BPU!D18</f>
        <v>0</v>
      </c>
      <c r="E18" s="67">
        <v>7</v>
      </c>
      <c r="F18" s="58">
        <f t="shared" si="0"/>
        <v>0</v>
      </c>
    </row>
    <row r="19" spans="1:6" s="4" customFormat="1" ht="15.75" thickBot="1" x14ac:dyDescent="0.3">
      <c r="A19" s="44" t="s">
        <v>168</v>
      </c>
      <c r="B19" s="45" t="s">
        <v>169</v>
      </c>
      <c r="C19" s="44" t="s">
        <v>161</v>
      </c>
      <c r="D19" s="58">
        <f>BPU!D19</f>
        <v>0</v>
      </c>
      <c r="E19" s="67">
        <v>7</v>
      </c>
      <c r="F19" s="58">
        <f t="shared" si="0"/>
        <v>0</v>
      </c>
    </row>
    <row r="20" spans="1:6" s="4" customFormat="1" ht="15.75" thickBot="1" x14ac:dyDescent="0.3">
      <c r="A20" s="44" t="s">
        <v>170</v>
      </c>
      <c r="B20" s="45" t="s">
        <v>171</v>
      </c>
      <c r="C20" s="44" t="s">
        <v>159</v>
      </c>
      <c r="D20" s="58">
        <f>BPU!D20</f>
        <v>0</v>
      </c>
      <c r="E20" s="67">
        <v>7</v>
      </c>
      <c r="F20" s="58">
        <f t="shared" si="0"/>
        <v>0</v>
      </c>
    </row>
    <row r="21" spans="1:6" s="4" customFormat="1" ht="18.75" thickBot="1" x14ac:dyDescent="0.3">
      <c r="A21" s="43" t="s">
        <v>42</v>
      </c>
      <c r="B21" s="85" t="s">
        <v>173</v>
      </c>
      <c r="C21" s="86"/>
      <c r="D21" s="86"/>
      <c r="E21" s="86"/>
      <c r="F21" s="100"/>
    </row>
    <row r="22" spans="1:6" s="4" customFormat="1" ht="30.75" thickBot="1" x14ac:dyDescent="0.3">
      <c r="A22" s="44" t="s">
        <v>44</v>
      </c>
      <c r="B22" s="45" t="s">
        <v>174</v>
      </c>
      <c r="C22" s="44" t="s">
        <v>6</v>
      </c>
      <c r="D22" s="58">
        <f>BPU!D22</f>
        <v>0</v>
      </c>
      <c r="E22" s="67">
        <v>1</v>
      </c>
      <c r="F22" s="58">
        <f t="shared" si="0"/>
        <v>0</v>
      </c>
    </row>
    <row r="23" spans="1:6" s="4" customFormat="1" ht="15.75" thickBot="1" x14ac:dyDescent="0.3">
      <c r="A23" s="44" t="s">
        <v>45</v>
      </c>
      <c r="B23" s="45" t="s">
        <v>175</v>
      </c>
      <c r="C23" s="44" t="s">
        <v>6</v>
      </c>
      <c r="D23" s="58">
        <f>BPU!D23</f>
        <v>0</v>
      </c>
      <c r="E23" s="67">
        <v>1</v>
      </c>
      <c r="F23" s="58">
        <f t="shared" si="0"/>
        <v>0</v>
      </c>
    </row>
    <row r="24" spans="1:6" s="4" customFormat="1" ht="15.75" thickBot="1" x14ac:dyDescent="0.3">
      <c r="A24" s="44" t="s">
        <v>46</v>
      </c>
      <c r="B24" s="45" t="s">
        <v>177</v>
      </c>
      <c r="C24" s="44" t="s">
        <v>159</v>
      </c>
      <c r="D24" s="58">
        <f>BPU!D24</f>
        <v>0</v>
      </c>
      <c r="E24" s="67">
        <v>7</v>
      </c>
      <c r="F24" s="58">
        <f t="shared" si="0"/>
        <v>0</v>
      </c>
    </row>
    <row r="25" spans="1:6" s="4" customFormat="1" ht="18.75" thickBot="1" x14ac:dyDescent="0.3">
      <c r="A25" s="43" t="s">
        <v>178</v>
      </c>
      <c r="B25" s="85" t="s">
        <v>179</v>
      </c>
      <c r="C25" s="86"/>
      <c r="D25" s="86"/>
      <c r="E25" s="86"/>
      <c r="F25" s="100"/>
    </row>
    <row r="26" spans="1:6" s="4" customFormat="1" ht="30.75" thickBot="1" x14ac:dyDescent="0.3">
      <c r="A26" s="44" t="s">
        <v>180</v>
      </c>
      <c r="B26" s="45" t="s">
        <v>181</v>
      </c>
      <c r="C26" s="44" t="s">
        <v>6</v>
      </c>
      <c r="D26" s="58">
        <f>BPU!D26</f>
        <v>0</v>
      </c>
      <c r="E26" s="67">
        <v>1</v>
      </c>
      <c r="F26" s="58">
        <f t="shared" si="0"/>
        <v>0</v>
      </c>
    </row>
    <row r="27" spans="1:6" s="4" customFormat="1" ht="15.75" thickBot="1" x14ac:dyDescent="0.3">
      <c r="A27" s="44" t="s">
        <v>182</v>
      </c>
      <c r="B27" s="45" t="s">
        <v>183</v>
      </c>
      <c r="C27" s="44" t="s">
        <v>6</v>
      </c>
      <c r="D27" s="58">
        <f>BPU!D27</f>
        <v>0</v>
      </c>
      <c r="E27" s="67">
        <v>1</v>
      </c>
      <c r="F27" s="58">
        <f t="shared" si="0"/>
        <v>0</v>
      </c>
    </row>
    <row r="28" spans="1:6" s="4" customFormat="1" ht="15.75" thickBot="1" x14ac:dyDescent="0.3">
      <c r="A28" s="44" t="s">
        <v>184</v>
      </c>
      <c r="B28" s="45" t="s">
        <v>185</v>
      </c>
      <c r="C28" s="44" t="s">
        <v>159</v>
      </c>
      <c r="D28" s="58">
        <f>BPU!D28</f>
        <v>0</v>
      </c>
      <c r="E28" s="67">
        <v>7</v>
      </c>
      <c r="F28" s="58">
        <f t="shared" si="0"/>
        <v>0</v>
      </c>
    </row>
    <row r="29" spans="1:6" s="4" customFormat="1" ht="18.75" thickBot="1" x14ac:dyDescent="0.3">
      <c r="A29" s="43" t="s">
        <v>186</v>
      </c>
      <c r="B29" s="85" t="s">
        <v>187</v>
      </c>
      <c r="C29" s="86"/>
      <c r="D29" s="86"/>
      <c r="E29" s="86"/>
      <c r="F29" s="100"/>
    </row>
    <row r="30" spans="1:6" s="4" customFormat="1" ht="15.75" thickBot="1" x14ac:dyDescent="0.3">
      <c r="A30" s="44" t="s">
        <v>47</v>
      </c>
      <c r="B30" s="45" t="s">
        <v>188</v>
      </c>
      <c r="C30" s="54" t="s">
        <v>6</v>
      </c>
      <c r="D30" s="58">
        <f>BPU!D30</f>
        <v>0</v>
      </c>
      <c r="E30" s="67">
        <v>1</v>
      </c>
      <c r="F30" s="58">
        <f t="shared" si="0"/>
        <v>0</v>
      </c>
    </row>
    <row r="31" spans="1:6" s="4" customFormat="1" ht="15.75" thickBot="1" x14ac:dyDescent="0.3">
      <c r="A31" s="44" t="s">
        <v>49</v>
      </c>
      <c r="B31" s="45" t="s">
        <v>189</v>
      </c>
      <c r="C31" s="54" t="s">
        <v>159</v>
      </c>
      <c r="D31" s="58">
        <f>BPU!D31</f>
        <v>0</v>
      </c>
      <c r="E31" s="67">
        <v>7</v>
      </c>
      <c r="F31" s="58">
        <f t="shared" si="0"/>
        <v>0</v>
      </c>
    </row>
    <row r="32" spans="1:6" s="4" customFormat="1" ht="18.75" thickBot="1" x14ac:dyDescent="0.3">
      <c r="A32" s="43" t="s">
        <v>190</v>
      </c>
      <c r="B32" s="85" t="s">
        <v>191</v>
      </c>
      <c r="C32" s="86"/>
      <c r="D32" s="86"/>
      <c r="E32" s="86"/>
      <c r="F32" s="100"/>
    </row>
    <row r="33" spans="1:6" s="4" customFormat="1" ht="15.75" thickBot="1" x14ac:dyDescent="0.3">
      <c r="A33" s="44" t="s">
        <v>192</v>
      </c>
      <c r="B33" s="45" t="s">
        <v>193</v>
      </c>
      <c r="C33" s="54" t="s">
        <v>6</v>
      </c>
      <c r="D33" s="58">
        <f>BPU!D33</f>
        <v>0</v>
      </c>
      <c r="E33" s="67">
        <v>1</v>
      </c>
      <c r="F33" s="58">
        <f t="shared" si="0"/>
        <v>0</v>
      </c>
    </row>
    <row r="34" spans="1:6" s="4" customFormat="1" ht="15.75" thickBot="1" x14ac:dyDescent="0.3">
      <c r="A34" s="44" t="s">
        <v>194</v>
      </c>
      <c r="B34" s="45" t="s">
        <v>195</v>
      </c>
      <c r="C34" s="54" t="s">
        <v>159</v>
      </c>
      <c r="D34" s="58">
        <f>BPU!D34</f>
        <v>0</v>
      </c>
      <c r="E34" s="67">
        <v>7</v>
      </c>
      <c r="F34" s="58">
        <f t="shared" si="0"/>
        <v>0</v>
      </c>
    </row>
    <row r="35" spans="1:6" s="1" customFormat="1" ht="24.95" customHeight="1" thickBot="1" x14ac:dyDescent="0.3">
      <c r="A35" s="43" t="s">
        <v>60</v>
      </c>
      <c r="B35" s="85" t="s">
        <v>198</v>
      </c>
      <c r="C35" s="86"/>
      <c r="D35" s="86"/>
      <c r="E35" s="86"/>
      <c r="F35" s="100"/>
    </row>
    <row r="36" spans="1:6" s="1" customFormat="1" ht="15.75" thickBot="1" x14ac:dyDescent="0.3">
      <c r="A36" s="44" t="s">
        <v>61</v>
      </c>
      <c r="B36" s="49" t="s">
        <v>103</v>
      </c>
      <c r="C36" s="44" t="s">
        <v>22</v>
      </c>
      <c r="D36" s="58">
        <f>BPU!D36</f>
        <v>0</v>
      </c>
      <c r="E36" s="67">
        <v>1</v>
      </c>
      <c r="F36" s="58">
        <f>D36*E36</f>
        <v>0</v>
      </c>
    </row>
    <row r="37" spans="1:6" s="1" customFormat="1" ht="15.75" thickBot="1" x14ac:dyDescent="0.3">
      <c r="A37" s="44" t="s">
        <v>342</v>
      </c>
      <c r="B37" s="49" t="s">
        <v>343</v>
      </c>
      <c r="C37" s="44" t="s">
        <v>22</v>
      </c>
      <c r="D37" s="58">
        <f>BPU!D37</f>
        <v>0</v>
      </c>
      <c r="E37" s="67">
        <v>1</v>
      </c>
      <c r="F37" s="58">
        <f>D37*E37</f>
        <v>0</v>
      </c>
    </row>
    <row r="38" spans="1:6" s="1" customFormat="1" ht="20.25" customHeight="1" thickBot="1" x14ac:dyDescent="0.3">
      <c r="A38" s="109" t="s">
        <v>199</v>
      </c>
      <c r="B38" s="110"/>
      <c r="C38" s="110"/>
      <c r="D38" s="110"/>
      <c r="E38" s="110"/>
      <c r="F38" s="110"/>
    </row>
    <row r="39" spans="1:6" ht="36" customHeight="1" thickBot="1" x14ac:dyDescent="0.3">
      <c r="A39" s="43" t="s">
        <v>62</v>
      </c>
      <c r="B39" s="85" t="s">
        <v>37</v>
      </c>
      <c r="C39" s="86"/>
      <c r="D39" s="86"/>
      <c r="E39" s="86"/>
      <c r="F39" s="100"/>
    </row>
    <row r="40" spans="1:6" ht="15.75" thickBot="1" x14ac:dyDescent="0.3">
      <c r="A40" s="44" t="s">
        <v>200</v>
      </c>
      <c r="B40" s="45" t="s">
        <v>87</v>
      </c>
      <c r="C40" s="44" t="s">
        <v>39</v>
      </c>
      <c r="D40" s="46">
        <f>BPU!D40</f>
        <v>0</v>
      </c>
      <c r="E40" s="44">
        <v>12</v>
      </c>
      <c r="F40" s="72">
        <f>D40*E40</f>
        <v>0</v>
      </c>
    </row>
    <row r="41" spans="1:6" ht="15.75" thickBot="1" x14ac:dyDescent="0.3">
      <c r="A41" s="44" t="s">
        <v>201</v>
      </c>
      <c r="B41" s="45" t="s">
        <v>88</v>
      </c>
      <c r="C41" s="44" t="s">
        <v>39</v>
      </c>
      <c r="D41" s="46">
        <f>BPU!D41</f>
        <v>0</v>
      </c>
      <c r="E41" s="44">
        <v>4</v>
      </c>
      <c r="F41" s="72">
        <f t="shared" ref="F41:F97" si="1">D41*E41</f>
        <v>0</v>
      </c>
    </row>
    <row r="42" spans="1:6" ht="15.75" thickBot="1" x14ac:dyDescent="0.3">
      <c r="A42" s="44" t="s">
        <v>202</v>
      </c>
      <c r="B42" s="45" t="s">
        <v>89</v>
      </c>
      <c r="C42" s="44" t="s">
        <v>39</v>
      </c>
      <c r="D42" s="46">
        <f>BPU!D42</f>
        <v>0</v>
      </c>
      <c r="E42" s="44">
        <v>12</v>
      </c>
      <c r="F42" s="72">
        <f t="shared" si="1"/>
        <v>0</v>
      </c>
    </row>
    <row r="43" spans="1:6" ht="15.75" thickBot="1" x14ac:dyDescent="0.3">
      <c r="A43" s="44" t="s">
        <v>203</v>
      </c>
      <c r="B43" s="45" t="s">
        <v>90</v>
      </c>
      <c r="C43" s="44" t="s">
        <v>39</v>
      </c>
      <c r="D43" s="46">
        <f>BPU!D43</f>
        <v>0</v>
      </c>
      <c r="E43" s="44">
        <v>8</v>
      </c>
      <c r="F43" s="72">
        <f t="shared" si="1"/>
        <v>0</v>
      </c>
    </row>
    <row r="44" spans="1:6" ht="15.75" thickBot="1" x14ac:dyDescent="0.3">
      <c r="A44" s="44" t="s">
        <v>204</v>
      </c>
      <c r="B44" s="45" t="s">
        <v>91</v>
      </c>
      <c r="C44" s="44" t="s">
        <v>39</v>
      </c>
      <c r="D44" s="46">
        <f>BPU!D44</f>
        <v>0</v>
      </c>
      <c r="E44" s="44">
        <v>8</v>
      </c>
      <c r="F44" s="72">
        <f t="shared" si="1"/>
        <v>0</v>
      </c>
    </row>
    <row r="45" spans="1:6" ht="15.75" thickBot="1" x14ac:dyDescent="0.3">
      <c r="A45" s="44" t="s">
        <v>205</v>
      </c>
      <c r="B45" s="45" t="s">
        <v>92</v>
      </c>
      <c r="C45" s="44" t="s">
        <v>39</v>
      </c>
      <c r="D45" s="46">
        <f>BPU!D45</f>
        <v>0</v>
      </c>
      <c r="E45" s="44">
        <f>6*4</f>
        <v>24</v>
      </c>
      <c r="F45" s="72">
        <f t="shared" si="1"/>
        <v>0</v>
      </c>
    </row>
    <row r="46" spans="1:6" ht="15.75" thickBot="1" x14ac:dyDescent="0.3">
      <c r="A46" s="44" t="s">
        <v>206</v>
      </c>
      <c r="B46" s="48" t="s">
        <v>93</v>
      </c>
      <c r="C46" s="44" t="s">
        <v>39</v>
      </c>
      <c r="D46" s="46">
        <f>BPU!D46</f>
        <v>0</v>
      </c>
      <c r="E46" s="44">
        <f>11*4</f>
        <v>44</v>
      </c>
      <c r="F46" s="72">
        <f t="shared" si="1"/>
        <v>0</v>
      </c>
    </row>
    <row r="47" spans="1:6" ht="15.75" thickBot="1" x14ac:dyDescent="0.3">
      <c r="A47" s="44" t="s">
        <v>207</v>
      </c>
      <c r="B47" s="45" t="s">
        <v>94</v>
      </c>
      <c r="C47" s="44" t="s">
        <v>39</v>
      </c>
      <c r="D47" s="46">
        <f>BPU!D47</f>
        <v>0</v>
      </c>
      <c r="E47" s="44">
        <f>19*4</f>
        <v>76</v>
      </c>
      <c r="F47" s="72">
        <f t="shared" si="1"/>
        <v>0</v>
      </c>
    </row>
    <row r="48" spans="1:6" ht="15.75" thickBot="1" x14ac:dyDescent="0.3">
      <c r="A48" s="44" t="s">
        <v>208</v>
      </c>
      <c r="B48" s="48" t="s">
        <v>95</v>
      </c>
      <c r="C48" s="44" t="s">
        <v>39</v>
      </c>
      <c r="D48" s="46">
        <f>BPU!D48</f>
        <v>0</v>
      </c>
      <c r="E48" s="44">
        <f>6*4</f>
        <v>24</v>
      </c>
      <c r="F48" s="72">
        <f t="shared" ref="F48" si="2">D48*E48</f>
        <v>0</v>
      </c>
    </row>
    <row r="49" spans="1:6" ht="15.75" thickBot="1" x14ac:dyDescent="0.3">
      <c r="A49" s="44" t="s">
        <v>209</v>
      </c>
      <c r="B49" s="48" t="s">
        <v>142</v>
      </c>
      <c r="C49" s="44" t="s">
        <v>39</v>
      </c>
      <c r="D49" s="46">
        <f>BPU!D49</f>
        <v>0</v>
      </c>
      <c r="E49" s="44">
        <f>2*4</f>
        <v>8</v>
      </c>
      <c r="F49" s="72">
        <f t="shared" si="1"/>
        <v>0</v>
      </c>
    </row>
    <row r="50" spans="1:6" ht="15.75" thickBot="1" x14ac:dyDescent="0.3">
      <c r="A50" s="44" t="s">
        <v>210</v>
      </c>
      <c r="B50" s="48" t="s">
        <v>96</v>
      </c>
      <c r="C50" s="44" t="s">
        <v>39</v>
      </c>
      <c r="D50" s="46">
        <f>BPU!D50</f>
        <v>0</v>
      </c>
      <c r="E50" s="44">
        <v>12</v>
      </c>
      <c r="F50" s="72">
        <f t="shared" si="1"/>
        <v>0</v>
      </c>
    </row>
    <row r="51" spans="1:6" ht="15.75" thickBot="1" x14ac:dyDescent="0.3">
      <c r="A51" s="44" t="s">
        <v>211</v>
      </c>
      <c r="B51" s="48" t="s">
        <v>97</v>
      </c>
      <c r="C51" s="44" t="s">
        <v>39</v>
      </c>
      <c r="D51" s="46">
        <f>BPU!D51</f>
        <v>0</v>
      </c>
      <c r="E51" s="44">
        <v>16</v>
      </c>
      <c r="F51" s="72">
        <f t="shared" si="1"/>
        <v>0</v>
      </c>
    </row>
    <row r="52" spans="1:6" ht="15.75" thickBot="1" x14ac:dyDescent="0.3">
      <c r="A52" s="44" t="s">
        <v>212</v>
      </c>
      <c r="B52" s="49" t="s">
        <v>72</v>
      </c>
      <c r="C52" s="44" t="s">
        <v>39</v>
      </c>
      <c r="D52" s="46">
        <f>BPU!D52</f>
        <v>0</v>
      </c>
      <c r="E52" s="44">
        <v>96</v>
      </c>
      <c r="F52" s="72">
        <f t="shared" si="1"/>
        <v>0</v>
      </c>
    </row>
    <row r="53" spans="1:6" ht="37.5" customHeight="1" thickBot="1" x14ac:dyDescent="0.3">
      <c r="A53" s="43" t="s">
        <v>66</v>
      </c>
      <c r="B53" s="85" t="s">
        <v>115</v>
      </c>
      <c r="C53" s="86"/>
      <c r="D53" s="86"/>
      <c r="E53" s="86"/>
      <c r="F53" s="100"/>
    </row>
    <row r="54" spans="1:6" ht="15.75" thickBot="1" x14ac:dyDescent="0.3">
      <c r="A54" s="44" t="s">
        <v>67</v>
      </c>
      <c r="B54" s="45" t="s">
        <v>87</v>
      </c>
      <c r="C54" s="54" t="s">
        <v>6</v>
      </c>
      <c r="D54" s="46">
        <f>BPU!D54</f>
        <v>0</v>
      </c>
      <c r="E54" s="44">
        <v>2</v>
      </c>
      <c r="F54" s="72">
        <f t="shared" si="1"/>
        <v>0</v>
      </c>
    </row>
    <row r="55" spans="1:6" ht="15.75" thickBot="1" x14ac:dyDescent="0.3">
      <c r="A55" s="44" t="s">
        <v>68</v>
      </c>
      <c r="B55" s="45" t="s">
        <v>88</v>
      </c>
      <c r="C55" s="54" t="s">
        <v>6</v>
      </c>
      <c r="D55" s="46">
        <f>BPU!D55</f>
        <v>0</v>
      </c>
      <c r="E55" s="44">
        <v>1</v>
      </c>
      <c r="F55" s="72">
        <f t="shared" si="1"/>
        <v>0</v>
      </c>
    </row>
    <row r="56" spans="1:6" ht="15.75" thickBot="1" x14ac:dyDescent="0.3">
      <c r="A56" s="44" t="s">
        <v>69</v>
      </c>
      <c r="B56" s="45" t="s">
        <v>98</v>
      </c>
      <c r="C56" s="54" t="s">
        <v>6</v>
      </c>
      <c r="D56" s="46">
        <f>BPU!D56</f>
        <v>0</v>
      </c>
      <c r="E56" s="44">
        <v>1</v>
      </c>
      <c r="F56" s="72">
        <f t="shared" si="1"/>
        <v>0</v>
      </c>
    </row>
    <row r="57" spans="1:6" ht="15.75" thickBot="1" x14ac:dyDescent="0.3">
      <c r="A57" s="44" t="s">
        <v>70</v>
      </c>
      <c r="B57" s="45" t="s">
        <v>89</v>
      </c>
      <c r="C57" s="54" t="s">
        <v>6</v>
      </c>
      <c r="D57" s="46">
        <f>BPU!D57</f>
        <v>0</v>
      </c>
      <c r="E57" s="44">
        <v>1</v>
      </c>
      <c r="F57" s="72">
        <f t="shared" si="1"/>
        <v>0</v>
      </c>
    </row>
    <row r="58" spans="1:6" ht="15.75" thickBot="1" x14ac:dyDescent="0.3">
      <c r="A58" s="44" t="s">
        <v>71</v>
      </c>
      <c r="B58" s="45" t="s">
        <v>99</v>
      </c>
      <c r="C58" s="54" t="s">
        <v>6</v>
      </c>
      <c r="D58" s="46">
        <f>BPU!D58</f>
        <v>0</v>
      </c>
      <c r="E58" s="44">
        <v>1</v>
      </c>
      <c r="F58" s="72">
        <f t="shared" si="1"/>
        <v>0</v>
      </c>
    </row>
    <row r="59" spans="1:6" ht="15.75" thickBot="1" x14ac:dyDescent="0.3">
      <c r="A59" s="44" t="s">
        <v>105</v>
      </c>
      <c r="B59" s="45" t="s">
        <v>100</v>
      </c>
      <c r="C59" s="54" t="s">
        <v>6</v>
      </c>
      <c r="D59" s="46">
        <f>BPU!D59</f>
        <v>0</v>
      </c>
      <c r="E59" s="44">
        <v>1</v>
      </c>
      <c r="F59" s="72">
        <f t="shared" si="1"/>
        <v>0</v>
      </c>
    </row>
    <row r="60" spans="1:6" ht="15.75" thickBot="1" x14ac:dyDescent="0.3">
      <c r="A60" s="44" t="s">
        <v>108</v>
      </c>
      <c r="B60" s="45" t="s">
        <v>91</v>
      </c>
      <c r="C60" s="54" t="s">
        <v>6</v>
      </c>
      <c r="D60" s="46">
        <f>BPU!D60</f>
        <v>0</v>
      </c>
      <c r="E60" s="44">
        <v>3</v>
      </c>
      <c r="F60" s="72">
        <f t="shared" si="1"/>
        <v>0</v>
      </c>
    </row>
    <row r="61" spans="1:6" ht="15.75" thickBot="1" x14ac:dyDescent="0.3">
      <c r="A61" s="44" t="s">
        <v>213</v>
      </c>
      <c r="B61" s="45" t="s">
        <v>92</v>
      </c>
      <c r="C61" s="54" t="s">
        <v>6</v>
      </c>
      <c r="D61" s="46">
        <f>BPU!D61</f>
        <v>0</v>
      </c>
      <c r="E61" s="44">
        <v>2</v>
      </c>
      <c r="F61" s="72">
        <f t="shared" si="1"/>
        <v>0</v>
      </c>
    </row>
    <row r="62" spans="1:6" ht="15.75" thickBot="1" x14ac:dyDescent="0.3">
      <c r="A62" s="44" t="s">
        <v>214</v>
      </c>
      <c r="B62" s="48" t="s">
        <v>93</v>
      </c>
      <c r="C62" s="54" t="s">
        <v>6</v>
      </c>
      <c r="D62" s="46">
        <f>BPU!D62</f>
        <v>0</v>
      </c>
      <c r="E62" s="44">
        <v>5</v>
      </c>
      <c r="F62" s="72">
        <f t="shared" si="1"/>
        <v>0</v>
      </c>
    </row>
    <row r="63" spans="1:6" ht="15.75" thickBot="1" x14ac:dyDescent="0.3">
      <c r="A63" s="44" t="s">
        <v>215</v>
      </c>
      <c r="B63" s="45" t="s">
        <v>94</v>
      </c>
      <c r="C63" s="54" t="s">
        <v>6</v>
      </c>
      <c r="D63" s="46">
        <f>BPU!D63</f>
        <v>0</v>
      </c>
      <c r="E63" s="44">
        <v>5</v>
      </c>
      <c r="F63" s="72">
        <f t="shared" si="1"/>
        <v>0</v>
      </c>
    </row>
    <row r="64" spans="1:6" ht="15.75" thickBot="1" x14ac:dyDescent="0.3">
      <c r="A64" s="44" t="s">
        <v>216</v>
      </c>
      <c r="B64" s="48" t="s">
        <v>142</v>
      </c>
      <c r="C64" s="54" t="s">
        <v>6</v>
      </c>
      <c r="D64" s="46">
        <f>BPU!D64</f>
        <v>0</v>
      </c>
      <c r="E64" s="44">
        <v>3</v>
      </c>
      <c r="F64" s="72">
        <f t="shared" ref="F64" si="3">D64*E64</f>
        <v>0</v>
      </c>
    </row>
    <row r="65" spans="1:6" ht="15.75" thickBot="1" x14ac:dyDescent="0.3">
      <c r="A65" s="44" t="s">
        <v>217</v>
      </c>
      <c r="B65" s="48" t="s">
        <v>95</v>
      </c>
      <c r="C65" s="54" t="s">
        <v>6</v>
      </c>
      <c r="D65" s="46">
        <f>BPU!D65</f>
        <v>0</v>
      </c>
      <c r="E65" s="44">
        <v>4</v>
      </c>
      <c r="F65" s="72">
        <f t="shared" si="1"/>
        <v>0</v>
      </c>
    </row>
    <row r="66" spans="1:6" ht="15.75" thickBot="1" x14ac:dyDescent="0.3">
      <c r="A66" s="44" t="s">
        <v>218</v>
      </c>
      <c r="B66" s="48" t="s">
        <v>96</v>
      </c>
      <c r="C66" s="54" t="s">
        <v>6</v>
      </c>
      <c r="D66" s="46">
        <f>BPU!D66</f>
        <v>0</v>
      </c>
      <c r="E66" s="44">
        <v>2</v>
      </c>
      <c r="F66" s="72">
        <f t="shared" si="1"/>
        <v>0</v>
      </c>
    </row>
    <row r="67" spans="1:6" ht="15.75" thickBot="1" x14ac:dyDescent="0.3">
      <c r="A67" s="44" t="s">
        <v>219</v>
      </c>
      <c r="B67" s="48" t="s">
        <v>97</v>
      </c>
      <c r="C67" s="54" t="s">
        <v>6</v>
      </c>
      <c r="D67" s="46">
        <f>BPU!D67</f>
        <v>0</v>
      </c>
      <c r="E67" s="44">
        <v>2</v>
      </c>
      <c r="F67" s="72">
        <f t="shared" si="1"/>
        <v>0</v>
      </c>
    </row>
    <row r="68" spans="1:6" ht="30.75" thickBot="1" x14ac:dyDescent="0.3">
      <c r="A68" s="44" t="s">
        <v>220</v>
      </c>
      <c r="B68" s="48" t="s">
        <v>74</v>
      </c>
      <c r="C68" s="54" t="s">
        <v>6</v>
      </c>
      <c r="D68" s="46">
        <f>BPU!D68</f>
        <v>0</v>
      </c>
      <c r="E68" s="44">
        <v>13</v>
      </c>
      <c r="F68" s="72">
        <f t="shared" si="1"/>
        <v>0</v>
      </c>
    </row>
    <row r="69" spans="1:6" ht="30.75" thickBot="1" x14ac:dyDescent="0.3">
      <c r="A69" s="44" t="s">
        <v>221</v>
      </c>
      <c r="B69" s="48" t="s">
        <v>75</v>
      </c>
      <c r="C69" s="54" t="s">
        <v>6</v>
      </c>
      <c r="D69" s="46">
        <f>BPU!D69</f>
        <v>0</v>
      </c>
      <c r="E69" s="44">
        <v>10</v>
      </c>
      <c r="F69" s="72">
        <f t="shared" si="1"/>
        <v>0</v>
      </c>
    </row>
    <row r="70" spans="1:6" ht="30.75" thickBot="1" x14ac:dyDescent="0.3">
      <c r="A70" s="44" t="s">
        <v>222</v>
      </c>
      <c r="B70" s="48" t="s">
        <v>76</v>
      </c>
      <c r="C70" s="54" t="s">
        <v>6</v>
      </c>
      <c r="D70" s="46">
        <f>BPU!D70</f>
        <v>0</v>
      </c>
      <c r="E70" s="44">
        <v>3</v>
      </c>
      <c r="F70" s="72">
        <f t="shared" si="1"/>
        <v>0</v>
      </c>
    </row>
    <row r="71" spans="1:6" ht="30.75" thickBot="1" x14ac:dyDescent="0.3">
      <c r="A71" s="44" t="s">
        <v>223</v>
      </c>
      <c r="B71" s="48" t="s">
        <v>78</v>
      </c>
      <c r="C71" s="54" t="s">
        <v>6</v>
      </c>
      <c r="D71" s="46">
        <f>BPU!D71</f>
        <v>0</v>
      </c>
      <c r="E71" s="44">
        <v>1</v>
      </c>
      <c r="F71" s="72">
        <f t="shared" si="1"/>
        <v>0</v>
      </c>
    </row>
    <row r="72" spans="1:6" ht="30.75" thickBot="1" x14ac:dyDescent="0.3">
      <c r="A72" s="44" t="s">
        <v>224</v>
      </c>
      <c r="B72" s="48" t="s">
        <v>77</v>
      </c>
      <c r="C72" s="54" t="s">
        <v>6</v>
      </c>
      <c r="D72" s="46">
        <f>BPU!D72</f>
        <v>0</v>
      </c>
      <c r="E72" s="44">
        <v>2</v>
      </c>
      <c r="F72" s="72">
        <f>D72*E72</f>
        <v>0</v>
      </c>
    </row>
    <row r="73" spans="1:6" ht="15.75" thickBot="1" x14ac:dyDescent="0.3">
      <c r="A73" s="44" t="s">
        <v>225</v>
      </c>
      <c r="B73" s="48" t="s">
        <v>133</v>
      </c>
      <c r="C73" s="54" t="s">
        <v>6</v>
      </c>
      <c r="D73" s="46">
        <f>BPU!D73</f>
        <v>0</v>
      </c>
      <c r="E73" s="44">
        <v>10</v>
      </c>
      <c r="F73" s="72">
        <f t="shared" ref="F73:F86" si="4">D73*E73</f>
        <v>0</v>
      </c>
    </row>
    <row r="74" spans="1:6" ht="15.75" thickBot="1" x14ac:dyDescent="0.3">
      <c r="A74" s="44" t="s">
        <v>226</v>
      </c>
      <c r="B74" s="48" t="s">
        <v>134</v>
      </c>
      <c r="C74" s="54" t="s">
        <v>6</v>
      </c>
      <c r="D74" s="46">
        <f>BPU!D88</f>
        <v>0</v>
      </c>
      <c r="E74" s="44">
        <v>1</v>
      </c>
      <c r="F74" s="72">
        <f t="shared" si="4"/>
        <v>0</v>
      </c>
    </row>
    <row r="75" spans="1:6" ht="15.75" thickBot="1" x14ac:dyDescent="0.3">
      <c r="A75" s="44" t="s">
        <v>227</v>
      </c>
      <c r="B75" s="48" t="s">
        <v>135</v>
      </c>
      <c r="C75" s="54" t="s">
        <v>6</v>
      </c>
      <c r="D75" s="46">
        <f>BPU!D75</f>
        <v>0</v>
      </c>
      <c r="E75" s="44">
        <v>1</v>
      </c>
      <c r="F75" s="72">
        <f t="shared" si="4"/>
        <v>0</v>
      </c>
    </row>
    <row r="76" spans="1:6" ht="15.75" thickBot="1" x14ac:dyDescent="0.3">
      <c r="A76" s="44" t="s">
        <v>228</v>
      </c>
      <c r="B76" s="48" t="s">
        <v>136</v>
      </c>
      <c r="C76" s="54" t="s">
        <v>6</v>
      </c>
      <c r="D76" s="46">
        <f>BPU!D90</f>
        <v>0</v>
      </c>
      <c r="E76" s="44">
        <v>1</v>
      </c>
      <c r="F76" s="72">
        <f t="shared" si="4"/>
        <v>0</v>
      </c>
    </row>
    <row r="77" spans="1:6" ht="15.75" thickBot="1" x14ac:dyDescent="0.3">
      <c r="A77" s="44" t="s">
        <v>229</v>
      </c>
      <c r="B77" s="48" t="s">
        <v>137</v>
      </c>
      <c r="C77" s="54" t="s">
        <v>6</v>
      </c>
      <c r="D77" s="46">
        <f>BPU!D77</f>
        <v>0</v>
      </c>
      <c r="E77" s="44">
        <v>1</v>
      </c>
      <c r="F77" s="72">
        <f t="shared" si="4"/>
        <v>0</v>
      </c>
    </row>
    <row r="78" spans="1:6" ht="15.75" thickBot="1" x14ac:dyDescent="0.3">
      <c r="A78" s="44" t="s">
        <v>230</v>
      </c>
      <c r="B78" s="48" t="s">
        <v>138</v>
      </c>
      <c r="C78" s="54" t="s">
        <v>6</v>
      </c>
      <c r="D78" s="46">
        <f>BPU!D92</f>
        <v>0</v>
      </c>
      <c r="E78" s="44">
        <v>1</v>
      </c>
      <c r="F78" s="72">
        <f t="shared" si="4"/>
        <v>0</v>
      </c>
    </row>
    <row r="79" spans="1:6" ht="15.75" thickBot="1" x14ac:dyDescent="0.3">
      <c r="A79" s="44" t="s">
        <v>231</v>
      </c>
      <c r="B79" s="48" t="s">
        <v>139</v>
      </c>
      <c r="C79" s="54" t="s">
        <v>309</v>
      </c>
      <c r="D79" s="46">
        <f>BPU!D79</f>
        <v>0</v>
      </c>
      <c r="E79" s="44">
        <v>10</v>
      </c>
      <c r="F79" s="72">
        <f t="shared" si="4"/>
        <v>0</v>
      </c>
    </row>
    <row r="80" spans="1:6" ht="15.75" thickBot="1" x14ac:dyDescent="0.3">
      <c r="A80" s="44" t="s">
        <v>232</v>
      </c>
      <c r="B80" s="48" t="s">
        <v>140</v>
      </c>
      <c r="C80" s="54" t="s">
        <v>309</v>
      </c>
      <c r="D80" s="46">
        <f>BPU!D94</f>
        <v>0</v>
      </c>
      <c r="E80" s="44">
        <v>10</v>
      </c>
      <c r="F80" s="72">
        <f t="shared" si="4"/>
        <v>0</v>
      </c>
    </row>
    <row r="81" spans="1:6" ht="15.75" thickBot="1" x14ac:dyDescent="0.3">
      <c r="A81" s="44" t="s">
        <v>233</v>
      </c>
      <c r="B81" s="48" t="s">
        <v>310</v>
      </c>
      <c r="C81" s="54" t="s">
        <v>309</v>
      </c>
      <c r="D81" s="46">
        <f>BPU!D81</f>
        <v>0</v>
      </c>
      <c r="E81" s="44">
        <v>15</v>
      </c>
      <c r="F81" s="72">
        <f t="shared" si="4"/>
        <v>0</v>
      </c>
    </row>
    <row r="82" spans="1:6" ht="15.75" thickBot="1" x14ac:dyDescent="0.3">
      <c r="A82" s="44" t="s">
        <v>234</v>
      </c>
      <c r="B82" s="48" t="s">
        <v>311</v>
      </c>
      <c r="C82" s="54" t="s">
        <v>309</v>
      </c>
      <c r="D82" s="46">
        <f>BPU!D96</f>
        <v>0</v>
      </c>
      <c r="E82" s="44">
        <v>15</v>
      </c>
      <c r="F82" s="72">
        <f t="shared" si="4"/>
        <v>0</v>
      </c>
    </row>
    <row r="83" spans="1:6" ht="15.75" thickBot="1" x14ac:dyDescent="0.3">
      <c r="A83" s="44" t="s">
        <v>235</v>
      </c>
      <c r="B83" s="48" t="s">
        <v>312</v>
      </c>
      <c r="C83" s="54" t="s">
        <v>309</v>
      </c>
      <c r="D83" s="46">
        <f>BPU!D83</f>
        <v>0</v>
      </c>
      <c r="E83" s="44">
        <v>10</v>
      </c>
      <c r="F83" s="72">
        <f t="shared" si="4"/>
        <v>0</v>
      </c>
    </row>
    <row r="84" spans="1:6" ht="15.75" thickBot="1" x14ac:dyDescent="0.3">
      <c r="A84" s="44" t="s">
        <v>301</v>
      </c>
      <c r="B84" s="48" t="s">
        <v>303</v>
      </c>
      <c r="C84" s="54" t="s">
        <v>6</v>
      </c>
      <c r="D84" s="46">
        <f>BPU!D84</f>
        <v>0</v>
      </c>
      <c r="E84" s="44">
        <v>79</v>
      </c>
      <c r="F84" s="72">
        <f t="shared" si="4"/>
        <v>0</v>
      </c>
    </row>
    <row r="85" spans="1:6" ht="15.75" thickBot="1" x14ac:dyDescent="0.3">
      <c r="A85" s="44" t="s">
        <v>305</v>
      </c>
      <c r="B85" s="48" t="s">
        <v>304</v>
      </c>
      <c r="C85" s="54" t="s">
        <v>6</v>
      </c>
      <c r="D85" s="46">
        <f>BPU!D85</f>
        <v>0</v>
      </c>
      <c r="E85" s="44">
        <v>7</v>
      </c>
      <c r="F85" s="72">
        <f t="shared" si="4"/>
        <v>0</v>
      </c>
    </row>
    <row r="86" spans="1:6" ht="15.75" thickBot="1" x14ac:dyDescent="0.3">
      <c r="A86" s="44" t="s">
        <v>306</v>
      </c>
      <c r="B86" s="48" t="s">
        <v>307</v>
      </c>
      <c r="C86" s="54" t="s">
        <v>6</v>
      </c>
      <c r="D86" s="46">
        <f>BPU!D86</f>
        <v>0</v>
      </c>
      <c r="E86" s="44">
        <v>2</v>
      </c>
      <c r="F86" s="72">
        <f t="shared" si="4"/>
        <v>0</v>
      </c>
    </row>
    <row r="87" spans="1:6" ht="33.75" customHeight="1" thickBot="1" x14ac:dyDescent="0.3">
      <c r="A87" s="43" t="s">
        <v>236</v>
      </c>
      <c r="B87" s="85" t="s">
        <v>43</v>
      </c>
      <c r="C87" s="86"/>
      <c r="D87" s="86"/>
      <c r="E87" s="86"/>
      <c r="F87" s="100"/>
    </row>
    <row r="88" spans="1:6" ht="15.75" thickBot="1" x14ac:dyDescent="0.3">
      <c r="A88" s="44" t="s">
        <v>104</v>
      </c>
      <c r="B88" s="45" t="s">
        <v>48</v>
      </c>
      <c r="C88" s="44" t="s">
        <v>6</v>
      </c>
      <c r="D88" s="46">
        <f>BPU!D88</f>
        <v>0</v>
      </c>
      <c r="E88" s="44">
        <v>200</v>
      </c>
      <c r="F88" s="72">
        <f t="shared" si="1"/>
        <v>0</v>
      </c>
    </row>
    <row r="89" spans="1:6" ht="15.75" thickBot="1" x14ac:dyDescent="0.3">
      <c r="A89" s="44" t="s">
        <v>237</v>
      </c>
      <c r="B89" s="45" t="s">
        <v>50</v>
      </c>
      <c r="C89" s="44" t="s">
        <v>6</v>
      </c>
      <c r="D89" s="46">
        <f>BPU!D89</f>
        <v>0</v>
      </c>
      <c r="E89" s="44">
        <v>200</v>
      </c>
      <c r="F89" s="72">
        <f t="shared" si="1"/>
        <v>0</v>
      </c>
    </row>
    <row r="90" spans="1:6" ht="15.75" thickBot="1" x14ac:dyDescent="0.3">
      <c r="A90" s="44" t="s">
        <v>238</v>
      </c>
      <c r="B90" s="45" t="s">
        <v>51</v>
      </c>
      <c r="C90" s="44" t="s">
        <v>6</v>
      </c>
      <c r="D90" s="46">
        <f>BPU!D90</f>
        <v>0</v>
      </c>
      <c r="E90" s="44">
        <v>400</v>
      </c>
      <c r="F90" s="72">
        <f t="shared" si="1"/>
        <v>0</v>
      </c>
    </row>
    <row r="91" spans="1:6" ht="15.75" thickBot="1" x14ac:dyDescent="0.3">
      <c r="A91" s="44" t="s">
        <v>239</v>
      </c>
      <c r="B91" s="45" t="s">
        <v>52</v>
      </c>
      <c r="C91" s="44" t="s">
        <v>6</v>
      </c>
      <c r="D91" s="46">
        <f>BPU!D91</f>
        <v>0</v>
      </c>
      <c r="E91" s="44">
        <v>400</v>
      </c>
      <c r="F91" s="72">
        <f t="shared" si="1"/>
        <v>0</v>
      </c>
    </row>
    <row r="92" spans="1:6" ht="15.75" thickBot="1" x14ac:dyDescent="0.3">
      <c r="A92" s="44" t="s">
        <v>240</v>
      </c>
      <c r="B92" s="45" t="s">
        <v>53</v>
      </c>
      <c r="C92" s="44" t="s">
        <v>6</v>
      </c>
      <c r="D92" s="46">
        <f>BPU!D92</f>
        <v>0</v>
      </c>
      <c r="E92" s="44">
        <v>600</v>
      </c>
      <c r="F92" s="72">
        <f t="shared" si="1"/>
        <v>0</v>
      </c>
    </row>
    <row r="93" spans="1:6" ht="15.75" thickBot="1" x14ac:dyDescent="0.3">
      <c r="A93" s="44" t="s">
        <v>241</v>
      </c>
      <c r="B93" s="45" t="s">
        <v>54</v>
      </c>
      <c r="C93" s="44" t="s">
        <v>6</v>
      </c>
      <c r="D93" s="46">
        <f>BPU!D93</f>
        <v>0</v>
      </c>
      <c r="E93" s="44">
        <v>400</v>
      </c>
      <c r="F93" s="72">
        <f t="shared" si="1"/>
        <v>0</v>
      </c>
    </row>
    <row r="94" spans="1:6" ht="15.75" thickBot="1" x14ac:dyDescent="0.3">
      <c r="A94" s="44" t="s">
        <v>242</v>
      </c>
      <c r="B94" s="45" t="s">
        <v>55</v>
      </c>
      <c r="C94" s="44" t="s">
        <v>6</v>
      </c>
      <c r="D94" s="46">
        <f>BPU!D94</f>
        <v>0</v>
      </c>
      <c r="E94" s="44">
        <v>100</v>
      </c>
      <c r="F94" s="72">
        <f t="shared" si="1"/>
        <v>0</v>
      </c>
    </row>
    <row r="95" spans="1:6" ht="15.75" thickBot="1" x14ac:dyDescent="0.3">
      <c r="A95" s="44" t="s">
        <v>243</v>
      </c>
      <c r="B95" s="45" t="s">
        <v>56</v>
      </c>
      <c r="C95" s="44" t="s">
        <v>6</v>
      </c>
      <c r="D95" s="46">
        <f>BPU!D95</f>
        <v>0</v>
      </c>
      <c r="E95" s="44">
        <v>100</v>
      </c>
      <c r="F95" s="72">
        <f t="shared" si="1"/>
        <v>0</v>
      </c>
    </row>
    <row r="96" spans="1:6" ht="15.75" thickBot="1" x14ac:dyDescent="0.3">
      <c r="A96" s="44" t="s">
        <v>244</v>
      </c>
      <c r="B96" s="45" t="s">
        <v>57</v>
      </c>
      <c r="C96" s="44" t="s">
        <v>6</v>
      </c>
      <c r="D96" s="46">
        <f>BPU!D96</f>
        <v>0</v>
      </c>
      <c r="E96" s="44">
        <v>100</v>
      </c>
      <c r="F96" s="72">
        <f t="shared" si="1"/>
        <v>0</v>
      </c>
    </row>
    <row r="97" spans="1:6" ht="15.75" thickBot="1" x14ac:dyDescent="0.3">
      <c r="A97" s="44" t="s">
        <v>245</v>
      </c>
      <c r="B97" s="45" t="s">
        <v>58</v>
      </c>
      <c r="C97" s="44" t="s">
        <v>6</v>
      </c>
      <c r="D97" s="46">
        <f>BPU!D97</f>
        <v>0</v>
      </c>
      <c r="E97" s="44">
        <v>100</v>
      </c>
      <c r="F97" s="72">
        <f t="shared" si="1"/>
        <v>0</v>
      </c>
    </row>
    <row r="98" spans="1:6" ht="18.75" customHeight="1" thickBot="1" x14ac:dyDescent="0.3">
      <c r="A98" s="43" t="s">
        <v>246</v>
      </c>
      <c r="B98" s="85" t="s">
        <v>59</v>
      </c>
      <c r="C98" s="86"/>
      <c r="D98" s="86"/>
      <c r="E98" s="86"/>
      <c r="F98" s="100"/>
    </row>
    <row r="99" spans="1:6" ht="15.75" thickBot="1" x14ac:dyDescent="0.3">
      <c r="A99" s="44" t="s">
        <v>247</v>
      </c>
      <c r="B99" s="45" t="s">
        <v>319</v>
      </c>
      <c r="C99" s="44" t="s">
        <v>6</v>
      </c>
      <c r="D99" s="46">
        <f>BPU!D99</f>
        <v>0</v>
      </c>
      <c r="E99" s="44">
        <v>4</v>
      </c>
      <c r="F99" s="72">
        <f t="shared" ref="F99:F111" si="5">D99*E99</f>
        <v>0</v>
      </c>
    </row>
    <row r="100" spans="1:6" ht="15.75" thickBot="1" x14ac:dyDescent="0.3">
      <c r="A100" s="44" t="s">
        <v>248</v>
      </c>
      <c r="B100" s="45" t="s">
        <v>320</v>
      </c>
      <c r="C100" s="44" t="s">
        <v>6</v>
      </c>
      <c r="D100" s="46">
        <f>BPU!D100</f>
        <v>0</v>
      </c>
      <c r="E100" s="44">
        <v>1</v>
      </c>
      <c r="F100" s="72">
        <f t="shared" si="5"/>
        <v>0</v>
      </c>
    </row>
    <row r="101" spans="1:6" ht="15.75" thickBot="1" x14ac:dyDescent="0.3">
      <c r="A101" s="44" t="s">
        <v>249</v>
      </c>
      <c r="B101" s="45" t="s">
        <v>321</v>
      </c>
      <c r="C101" s="44" t="s">
        <v>6</v>
      </c>
      <c r="D101" s="46">
        <f>BPU!D101</f>
        <v>0</v>
      </c>
      <c r="E101" s="44">
        <v>1</v>
      </c>
      <c r="F101" s="72">
        <f t="shared" si="5"/>
        <v>0</v>
      </c>
    </row>
    <row r="102" spans="1:6" ht="15.75" thickBot="1" x14ac:dyDescent="0.3">
      <c r="A102" s="44" t="s">
        <v>250</v>
      </c>
      <c r="B102" s="45" t="s">
        <v>322</v>
      </c>
      <c r="C102" s="44" t="s">
        <v>6</v>
      </c>
      <c r="D102" s="46">
        <f>BPU!D102</f>
        <v>0</v>
      </c>
      <c r="E102" s="44">
        <v>1</v>
      </c>
      <c r="F102" s="72">
        <f t="shared" si="5"/>
        <v>0</v>
      </c>
    </row>
    <row r="103" spans="1:6" ht="15.75" thickBot="1" x14ac:dyDescent="0.3">
      <c r="A103" s="44" t="s">
        <v>251</v>
      </c>
      <c r="B103" s="45" t="s">
        <v>323</v>
      </c>
      <c r="C103" s="44" t="s">
        <v>6</v>
      </c>
      <c r="D103" s="46">
        <f>BPU!D103</f>
        <v>0</v>
      </c>
      <c r="E103" s="44">
        <v>1</v>
      </c>
      <c r="F103" s="72">
        <f t="shared" si="5"/>
        <v>0</v>
      </c>
    </row>
    <row r="104" spans="1:6" ht="15.75" thickBot="1" x14ac:dyDescent="0.3">
      <c r="A104" s="44" t="s">
        <v>252</v>
      </c>
      <c r="B104" s="45" t="s">
        <v>324</v>
      </c>
      <c r="C104" s="44" t="s">
        <v>6</v>
      </c>
      <c r="D104" s="46">
        <f>BPU!D104</f>
        <v>0</v>
      </c>
      <c r="E104" s="44">
        <v>1</v>
      </c>
      <c r="F104" s="72">
        <f t="shared" si="5"/>
        <v>0</v>
      </c>
    </row>
    <row r="105" spans="1:6" ht="15.75" thickBot="1" x14ac:dyDescent="0.3">
      <c r="A105" s="44" t="s">
        <v>253</v>
      </c>
      <c r="B105" s="45" t="s">
        <v>325</v>
      </c>
      <c r="C105" s="44" t="s">
        <v>6</v>
      </c>
      <c r="D105" s="46">
        <f>BPU!D105</f>
        <v>0</v>
      </c>
      <c r="E105" s="44">
        <v>2</v>
      </c>
      <c r="F105" s="72">
        <f t="shared" si="5"/>
        <v>0</v>
      </c>
    </row>
    <row r="106" spans="1:6" ht="15.75" thickBot="1" x14ac:dyDescent="0.3">
      <c r="A106" s="44" t="s">
        <v>254</v>
      </c>
      <c r="B106" s="45" t="s">
        <v>326</v>
      </c>
      <c r="C106" s="44" t="s">
        <v>6</v>
      </c>
      <c r="D106" s="46">
        <f>BPU!D106</f>
        <v>0</v>
      </c>
      <c r="E106" s="44">
        <v>2</v>
      </c>
      <c r="F106" s="72">
        <f t="shared" si="5"/>
        <v>0</v>
      </c>
    </row>
    <row r="107" spans="1:6" ht="15.75" thickBot="1" x14ac:dyDescent="0.3">
      <c r="A107" s="44" t="s">
        <v>255</v>
      </c>
      <c r="B107" s="48" t="s">
        <v>332</v>
      </c>
      <c r="C107" s="44" t="s">
        <v>6</v>
      </c>
      <c r="D107" s="46">
        <f>BPU!D107</f>
        <v>0</v>
      </c>
      <c r="E107" s="44">
        <v>5</v>
      </c>
      <c r="F107" s="72">
        <f t="shared" si="5"/>
        <v>0</v>
      </c>
    </row>
    <row r="108" spans="1:6" ht="15.75" thickBot="1" x14ac:dyDescent="0.3">
      <c r="A108" s="44" t="s">
        <v>256</v>
      </c>
      <c r="B108" s="45" t="s">
        <v>331</v>
      </c>
      <c r="C108" s="44" t="s">
        <v>6</v>
      </c>
      <c r="D108" s="46">
        <f>BPU!D108</f>
        <v>0</v>
      </c>
      <c r="E108" s="44">
        <v>5</v>
      </c>
      <c r="F108" s="72">
        <f t="shared" si="5"/>
        <v>0</v>
      </c>
    </row>
    <row r="109" spans="1:6" ht="15.75" thickBot="1" x14ac:dyDescent="0.3">
      <c r="A109" s="44" t="s">
        <v>257</v>
      </c>
      <c r="B109" s="45" t="s">
        <v>330</v>
      </c>
      <c r="C109" s="44" t="s">
        <v>6</v>
      </c>
      <c r="D109" s="46">
        <f>BPU!D109</f>
        <v>0</v>
      </c>
      <c r="E109" s="44">
        <v>2</v>
      </c>
      <c r="F109" s="72">
        <f t="shared" ref="F109" si="6">D109*E109</f>
        <v>0</v>
      </c>
    </row>
    <row r="110" spans="1:6" ht="15.75" thickBot="1" x14ac:dyDescent="0.3">
      <c r="A110" s="44" t="s">
        <v>258</v>
      </c>
      <c r="B110" s="48" t="s">
        <v>329</v>
      </c>
      <c r="C110" s="44" t="s">
        <v>6</v>
      </c>
      <c r="D110" s="46">
        <f>BPU!D110</f>
        <v>0</v>
      </c>
      <c r="E110" s="44">
        <v>2</v>
      </c>
      <c r="F110" s="72">
        <f t="shared" si="5"/>
        <v>0</v>
      </c>
    </row>
    <row r="111" spans="1:6" ht="15.75" thickBot="1" x14ac:dyDescent="0.3">
      <c r="A111" s="44" t="s">
        <v>259</v>
      </c>
      <c r="B111" s="48" t="s">
        <v>328</v>
      </c>
      <c r="C111" s="44" t="s">
        <v>6</v>
      </c>
      <c r="D111" s="46">
        <f>BPU!D111</f>
        <v>0</v>
      </c>
      <c r="E111" s="44">
        <v>2</v>
      </c>
      <c r="F111" s="72">
        <f t="shared" si="5"/>
        <v>0</v>
      </c>
    </row>
    <row r="112" spans="1:6" ht="15.75" thickBot="1" x14ac:dyDescent="0.3">
      <c r="A112" s="44" t="s">
        <v>260</v>
      </c>
      <c r="B112" s="48" t="s">
        <v>327</v>
      </c>
      <c r="C112" s="44" t="s">
        <v>6</v>
      </c>
      <c r="D112" s="46">
        <f>BPU!D113</f>
        <v>0</v>
      </c>
      <c r="E112" s="44">
        <v>2</v>
      </c>
      <c r="F112" s="72">
        <f t="shared" ref="F112:F115" si="7">D112*E112</f>
        <v>0</v>
      </c>
    </row>
    <row r="113" spans="1:6" ht="15.75" thickBot="1" x14ac:dyDescent="0.3">
      <c r="A113" s="44" t="s">
        <v>314</v>
      </c>
      <c r="B113" s="48" t="s">
        <v>316</v>
      </c>
      <c r="C113" s="44" t="s">
        <v>6</v>
      </c>
      <c r="D113" s="46">
        <f>BPU!D114</f>
        <v>0</v>
      </c>
      <c r="E113" s="44">
        <v>300</v>
      </c>
      <c r="F113" s="72">
        <f t="shared" si="7"/>
        <v>0</v>
      </c>
    </row>
    <row r="114" spans="1:6" ht="15.75" thickBot="1" x14ac:dyDescent="0.3">
      <c r="A114" s="44" t="s">
        <v>333</v>
      </c>
      <c r="B114" s="48" t="s">
        <v>317</v>
      </c>
      <c r="C114" s="44" t="s">
        <v>6</v>
      </c>
      <c r="D114" s="46">
        <f>BPU!D115</f>
        <v>0</v>
      </c>
      <c r="E114" s="44">
        <v>150</v>
      </c>
      <c r="F114" s="72">
        <f t="shared" si="7"/>
        <v>0</v>
      </c>
    </row>
    <row r="115" spans="1:6" ht="15.75" thickBot="1" x14ac:dyDescent="0.3">
      <c r="A115" s="44" t="s">
        <v>334</v>
      </c>
      <c r="B115" s="48" t="s">
        <v>318</v>
      </c>
      <c r="C115" s="44" t="s">
        <v>6</v>
      </c>
      <c r="D115" s="46">
        <f>BPU!D116</f>
        <v>0</v>
      </c>
      <c r="E115" s="44">
        <v>100</v>
      </c>
      <c r="F115" s="72">
        <f t="shared" si="7"/>
        <v>0</v>
      </c>
    </row>
    <row r="116" spans="1:6" ht="33.75" customHeight="1" thickBot="1" x14ac:dyDescent="0.3">
      <c r="A116" s="43" t="s">
        <v>261</v>
      </c>
      <c r="B116" s="85" t="s">
        <v>101</v>
      </c>
      <c r="C116" s="86"/>
      <c r="D116" s="86"/>
      <c r="E116" s="86"/>
      <c r="F116" s="100"/>
    </row>
    <row r="117" spans="1:6" ht="15.75" thickBot="1" x14ac:dyDescent="0.3">
      <c r="A117" s="44" t="s">
        <v>262</v>
      </c>
      <c r="B117" s="101" t="s">
        <v>113</v>
      </c>
      <c r="C117" s="102"/>
      <c r="D117" s="102"/>
      <c r="E117" s="102"/>
      <c r="F117" s="103"/>
    </row>
    <row r="118" spans="1:6" ht="15.75" thickBot="1" x14ac:dyDescent="0.3">
      <c r="A118" s="44" t="s">
        <v>263</v>
      </c>
      <c r="B118" s="45" t="s">
        <v>87</v>
      </c>
      <c r="C118" s="44" t="s">
        <v>6</v>
      </c>
      <c r="D118" s="46">
        <f>BPU!D118</f>
        <v>0</v>
      </c>
      <c r="E118" s="44">
        <v>1</v>
      </c>
      <c r="F118" s="72">
        <f t="shared" ref="F118:F152" si="8">D118*E118</f>
        <v>0</v>
      </c>
    </row>
    <row r="119" spans="1:6" ht="15.75" thickBot="1" x14ac:dyDescent="0.3">
      <c r="A119" s="44" t="s">
        <v>264</v>
      </c>
      <c r="B119" s="45" t="s">
        <v>88</v>
      </c>
      <c r="C119" s="44" t="s">
        <v>6</v>
      </c>
      <c r="D119" s="46">
        <f>BPU!D119</f>
        <v>0</v>
      </c>
      <c r="E119" s="44">
        <v>1</v>
      </c>
      <c r="F119" s="72">
        <f t="shared" si="8"/>
        <v>0</v>
      </c>
    </row>
    <row r="120" spans="1:6" ht="15.75" thickBot="1" x14ac:dyDescent="0.3">
      <c r="A120" s="44" t="s">
        <v>265</v>
      </c>
      <c r="B120" s="45" t="s">
        <v>98</v>
      </c>
      <c r="C120" s="44" t="s">
        <v>6</v>
      </c>
      <c r="D120" s="46">
        <f>BPU!D120</f>
        <v>0</v>
      </c>
      <c r="E120" s="44">
        <v>1</v>
      </c>
      <c r="F120" s="72">
        <f t="shared" si="8"/>
        <v>0</v>
      </c>
    </row>
    <row r="121" spans="1:6" ht="15.75" thickBot="1" x14ac:dyDescent="0.3">
      <c r="A121" s="44" t="s">
        <v>266</v>
      </c>
      <c r="B121" s="45" t="s">
        <v>89</v>
      </c>
      <c r="C121" s="44" t="s">
        <v>6</v>
      </c>
      <c r="D121" s="46">
        <f>BPU!D121</f>
        <v>0</v>
      </c>
      <c r="E121" s="44">
        <v>1</v>
      </c>
      <c r="F121" s="72">
        <f t="shared" si="8"/>
        <v>0</v>
      </c>
    </row>
    <row r="122" spans="1:6" ht="15.75" thickBot="1" x14ac:dyDescent="0.3">
      <c r="A122" s="44" t="s">
        <v>267</v>
      </c>
      <c r="B122" s="45" t="s">
        <v>99</v>
      </c>
      <c r="C122" s="44" t="s">
        <v>6</v>
      </c>
      <c r="D122" s="46">
        <f>BPU!D122</f>
        <v>0</v>
      </c>
      <c r="E122" s="44">
        <v>1</v>
      </c>
      <c r="F122" s="72">
        <f t="shared" si="8"/>
        <v>0</v>
      </c>
    </row>
    <row r="123" spans="1:6" ht="15.75" thickBot="1" x14ac:dyDescent="0.3">
      <c r="A123" s="44" t="s">
        <v>268</v>
      </c>
      <c r="B123" s="45" t="s">
        <v>100</v>
      </c>
      <c r="C123" s="44" t="s">
        <v>6</v>
      </c>
      <c r="D123" s="46">
        <f>BPU!D123</f>
        <v>0</v>
      </c>
      <c r="E123" s="44">
        <v>1</v>
      </c>
      <c r="F123" s="72">
        <f t="shared" si="8"/>
        <v>0</v>
      </c>
    </row>
    <row r="124" spans="1:6" ht="15.75" thickBot="1" x14ac:dyDescent="0.3">
      <c r="A124" s="44" t="s">
        <v>269</v>
      </c>
      <c r="B124" s="45" t="s">
        <v>91</v>
      </c>
      <c r="C124" s="44" t="s">
        <v>6</v>
      </c>
      <c r="D124" s="46">
        <f>BPU!D124</f>
        <v>0</v>
      </c>
      <c r="E124" s="44">
        <v>1</v>
      </c>
      <c r="F124" s="72">
        <f t="shared" si="8"/>
        <v>0</v>
      </c>
    </row>
    <row r="125" spans="1:6" ht="15.75" thickBot="1" x14ac:dyDescent="0.3">
      <c r="A125" s="44" t="s">
        <v>270</v>
      </c>
      <c r="B125" s="45" t="s">
        <v>92</v>
      </c>
      <c r="C125" s="44" t="s">
        <v>6</v>
      </c>
      <c r="D125" s="46">
        <f>BPU!D125</f>
        <v>0</v>
      </c>
      <c r="E125" s="44">
        <v>2</v>
      </c>
      <c r="F125" s="72">
        <f t="shared" si="8"/>
        <v>0</v>
      </c>
    </row>
    <row r="126" spans="1:6" ht="15.75" thickBot="1" x14ac:dyDescent="0.3">
      <c r="A126" s="44" t="s">
        <v>271</v>
      </c>
      <c r="B126" s="48" t="s">
        <v>93</v>
      </c>
      <c r="C126" s="44" t="s">
        <v>6</v>
      </c>
      <c r="D126" s="46">
        <f>BPU!D126</f>
        <v>0</v>
      </c>
      <c r="E126" s="44">
        <v>2</v>
      </c>
      <c r="F126" s="72">
        <f t="shared" si="8"/>
        <v>0</v>
      </c>
    </row>
    <row r="127" spans="1:6" ht="15.75" thickBot="1" x14ac:dyDescent="0.3">
      <c r="A127" s="44" t="s">
        <v>272</v>
      </c>
      <c r="B127" s="45" t="s">
        <v>94</v>
      </c>
      <c r="C127" s="44" t="s">
        <v>6</v>
      </c>
      <c r="D127" s="46">
        <f>BPU!D127</f>
        <v>0</v>
      </c>
      <c r="E127" s="44">
        <v>2</v>
      </c>
      <c r="F127" s="72">
        <f t="shared" si="8"/>
        <v>0</v>
      </c>
    </row>
    <row r="128" spans="1:6" ht="15.75" thickBot="1" x14ac:dyDescent="0.3">
      <c r="A128" s="44" t="s">
        <v>273</v>
      </c>
      <c r="B128" s="48" t="s">
        <v>142</v>
      </c>
      <c r="C128" s="44" t="s">
        <v>6</v>
      </c>
      <c r="D128" s="46">
        <f>BPU!D128</f>
        <v>0</v>
      </c>
      <c r="E128" s="44">
        <v>1</v>
      </c>
      <c r="F128" s="72">
        <f t="shared" ref="F128" si="9">D128*E128</f>
        <v>0</v>
      </c>
    </row>
    <row r="129" spans="1:6" ht="15.75" thickBot="1" x14ac:dyDescent="0.3">
      <c r="A129" s="44" t="s">
        <v>274</v>
      </c>
      <c r="B129" s="48" t="s">
        <v>95</v>
      </c>
      <c r="C129" s="44" t="s">
        <v>6</v>
      </c>
      <c r="D129" s="46">
        <f>BPU!D129</f>
        <v>0</v>
      </c>
      <c r="E129" s="44">
        <v>1</v>
      </c>
      <c r="F129" s="72">
        <f t="shared" si="8"/>
        <v>0</v>
      </c>
    </row>
    <row r="130" spans="1:6" ht="15.75" thickBot="1" x14ac:dyDescent="0.3">
      <c r="A130" s="44" t="s">
        <v>275</v>
      </c>
      <c r="B130" s="48" t="s">
        <v>96</v>
      </c>
      <c r="C130" s="44" t="s">
        <v>6</v>
      </c>
      <c r="D130" s="46">
        <f>BPU!D130</f>
        <v>0</v>
      </c>
      <c r="E130" s="44">
        <v>2</v>
      </c>
      <c r="F130" s="72">
        <f t="shared" si="8"/>
        <v>0</v>
      </c>
    </row>
    <row r="131" spans="1:6" ht="15.75" thickBot="1" x14ac:dyDescent="0.3">
      <c r="A131" s="44" t="s">
        <v>276</v>
      </c>
      <c r="B131" s="48" t="s">
        <v>97</v>
      </c>
      <c r="C131" s="44" t="s">
        <v>6</v>
      </c>
      <c r="D131" s="46">
        <f>BPU!D131</f>
        <v>0</v>
      </c>
      <c r="E131" s="44">
        <v>2</v>
      </c>
      <c r="F131" s="72">
        <f t="shared" si="8"/>
        <v>0</v>
      </c>
    </row>
    <row r="132" spans="1:6" ht="15.75" thickBot="1" x14ac:dyDescent="0.3">
      <c r="A132" s="44" t="s">
        <v>277</v>
      </c>
      <c r="B132" s="88" t="s">
        <v>114</v>
      </c>
      <c r="C132" s="89"/>
      <c r="D132" s="89"/>
      <c r="E132" s="89"/>
      <c r="F132" s="90"/>
    </row>
    <row r="133" spans="1:6" ht="15.75" thickBot="1" x14ac:dyDescent="0.3">
      <c r="A133" s="44" t="s">
        <v>278</v>
      </c>
      <c r="B133" s="45" t="s">
        <v>87</v>
      </c>
      <c r="C133" s="44" t="s">
        <v>6</v>
      </c>
      <c r="D133" s="46">
        <f>BPU!D133</f>
        <v>0</v>
      </c>
      <c r="E133" s="44">
        <v>0</v>
      </c>
      <c r="F133" s="72">
        <f t="shared" si="8"/>
        <v>0</v>
      </c>
    </row>
    <row r="134" spans="1:6" ht="15.75" thickBot="1" x14ac:dyDescent="0.3">
      <c r="A134" s="44" t="s">
        <v>279</v>
      </c>
      <c r="B134" s="45" t="s">
        <v>88</v>
      </c>
      <c r="C134" s="44" t="s">
        <v>6</v>
      </c>
      <c r="D134" s="46">
        <f>BPU!D134</f>
        <v>0</v>
      </c>
      <c r="E134" s="44">
        <v>0</v>
      </c>
      <c r="F134" s="72">
        <f t="shared" si="8"/>
        <v>0</v>
      </c>
    </row>
    <row r="135" spans="1:6" ht="15.75" thickBot="1" x14ac:dyDescent="0.3">
      <c r="A135" s="44" t="s">
        <v>280</v>
      </c>
      <c r="B135" s="45" t="s">
        <v>98</v>
      </c>
      <c r="C135" s="44" t="s">
        <v>6</v>
      </c>
      <c r="D135" s="46">
        <f>BPU!D135</f>
        <v>0</v>
      </c>
      <c r="E135" s="44">
        <v>0</v>
      </c>
      <c r="F135" s="72">
        <f t="shared" si="8"/>
        <v>0</v>
      </c>
    </row>
    <row r="136" spans="1:6" ht="15.75" thickBot="1" x14ac:dyDescent="0.3">
      <c r="A136" s="44" t="s">
        <v>281</v>
      </c>
      <c r="B136" s="45" t="s">
        <v>89</v>
      </c>
      <c r="C136" s="44" t="s">
        <v>6</v>
      </c>
      <c r="D136" s="46">
        <f>BPU!D136</f>
        <v>0</v>
      </c>
      <c r="E136" s="44">
        <v>0</v>
      </c>
      <c r="F136" s="72">
        <f t="shared" si="8"/>
        <v>0</v>
      </c>
    </row>
    <row r="137" spans="1:6" ht="15.75" thickBot="1" x14ac:dyDescent="0.3">
      <c r="A137" s="44" t="s">
        <v>282</v>
      </c>
      <c r="B137" s="45" t="s">
        <v>99</v>
      </c>
      <c r="C137" s="44" t="s">
        <v>6</v>
      </c>
      <c r="D137" s="46">
        <f>BPU!D137</f>
        <v>0</v>
      </c>
      <c r="E137" s="44">
        <v>0</v>
      </c>
      <c r="F137" s="72">
        <f t="shared" si="8"/>
        <v>0</v>
      </c>
    </row>
    <row r="138" spans="1:6" ht="15.75" thickBot="1" x14ac:dyDescent="0.3">
      <c r="A138" s="44" t="s">
        <v>283</v>
      </c>
      <c r="B138" s="45" t="s">
        <v>100</v>
      </c>
      <c r="C138" s="44" t="s">
        <v>6</v>
      </c>
      <c r="D138" s="46">
        <f>BPU!D138</f>
        <v>0</v>
      </c>
      <c r="E138" s="44">
        <v>0</v>
      </c>
      <c r="F138" s="72">
        <f t="shared" si="8"/>
        <v>0</v>
      </c>
    </row>
    <row r="139" spans="1:6" ht="15.75" thickBot="1" x14ac:dyDescent="0.3">
      <c r="A139" s="44" t="s">
        <v>284</v>
      </c>
      <c r="B139" s="45" t="s">
        <v>91</v>
      </c>
      <c r="C139" s="44" t="s">
        <v>6</v>
      </c>
      <c r="D139" s="46">
        <f>BPU!D139</f>
        <v>0</v>
      </c>
      <c r="E139" s="44">
        <v>1</v>
      </c>
      <c r="F139" s="72">
        <f t="shared" si="8"/>
        <v>0</v>
      </c>
    </row>
    <row r="140" spans="1:6" ht="15.75" thickBot="1" x14ac:dyDescent="0.3">
      <c r="A140" s="44" t="s">
        <v>285</v>
      </c>
      <c r="B140" s="45" t="s">
        <v>92</v>
      </c>
      <c r="C140" s="44" t="s">
        <v>6</v>
      </c>
      <c r="D140" s="46">
        <f>BPU!D140</f>
        <v>0</v>
      </c>
      <c r="E140" s="44">
        <v>2</v>
      </c>
      <c r="F140" s="72">
        <f t="shared" si="8"/>
        <v>0</v>
      </c>
    </row>
    <row r="141" spans="1:6" ht="15.75" thickBot="1" x14ac:dyDescent="0.3">
      <c r="A141" s="44" t="s">
        <v>286</v>
      </c>
      <c r="B141" s="48" t="s">
        <v>93</v>
      </c>
      <c r="C141" s="44" t="s">
        <v>6</v>
      </c>
      <c r="D141" s="46">
        <f>BPU!D141</f>
        <v>0</v>
      </c>
      <c r="E141" s="44">
        <v>2</v>
      </c>
      <c r="F141" s="72">
        <f t="shared" si="8"/>
        <v>0</v>
      </c>
    </row>
    <row r="142" spans="1:6" ht="15.75" thickBot="1" x14ac:dyDescent="0.3">
      <c r="A142" s="44" t="s">
        <v>287</v>
      </c>
      <c r="B142" s="45" t="s">
        <v>94</v>
      </c>
      <c r="C142" s="44" t="s">
        <v>6</v>
      </c>
      <c r="D142" s="46">
        <f>BPU!D142</f>
        <v>0</v>
      </c>
      <c r="E142" s="44">
        <v>3</v>
      </c>
      <c r="F142" s="72">
        <f t="shared" si="8"/>
        <v>0</v>
      </c>
    </row>
    <row r="143" spans="1:6" ht="15.75" thickBot="1" x14ac:dyDescent="0.3">
      <c r="A143" s="44" t="s">
        <v>288</v>
      </c>
      <c r="B143" s="48" t="s">
        <v>142</v>
      </c>
      <c r="C143" s="44" t="s">
        <v>6</v>
      </c>
      <c r="D143" s="46">
        <f>BPU!D143</f>
        <v>0</v>
      </c>
      <c r="E143" s="44">
        <v>4</v>
      </c>
      <c r="F143" s="72">
        <f t="shared" ref="F143" si="10">D143*E143</f>
        <v>0</v>
      </c>
    </row>
    <row r="144" spans="1:6" ht="15.75" thickBot="1" x14ac:dyDescent="0.3">
      <c r="A144" s="44" t="s">
        <v>289</v>
      </c>
      <c r="B144" s="48" t="s">
        <v>95</v>
      </c>
      <c r="C144" s="44" t="s">
        <v>6</v>
      </c>
      <c r="D144" s="46">
        <f>BPU!D144</f>
        <v>0</v>
      </c>
      <c r="E144" s="44">
        <v>4</v>
      </c>
      <c r="F144" s="72">
        <f t="shared" si="8"/>
        <v>0</v>
      </c>
    </row>
    <row r="145" spans="1:6" ht="15.75" thickBot="1" x14ac:dyDescent="0.3">
      <c r="A145" s="44" t="s">
        <v>290</v>
      </c>
      <c r="B145" s="48" t="s">
        <v>96</v>
      </c>
      <c r="C145" s="44" t="s">
        <v>6</v>
      </c>
      <c r="D145" s="46">
        <f>BPU!D145</f>
        <v>0</v>
      </c>
      <c r="E145" s="44">
        <v>4</v>
      </c>
      <c r="F145" s="72">
        <f t="shared" si="8"/>
        <v>0</v>
      </c>
    </row>
    <row r="146" spans="1:6" ht="15.75" thickBot="1" x14ac:dyDescent="0.3">
      <c r="A146" s="44" t="s">
        <v>291</v>
      </c>
      <c r="B146" s="48" t="s">
        <v>97</v>
      </c>
      <c r="C146" s="44" t="s">
        <v>6</v>
      </c>
      <c r="D146" s="46">
        <f>BPU!D146</f>
        <v>0</v>
      </c>
      <c r="E146" s="44">
        <v>2</v>
      </c>
      <c r="F146" s="72">
        <f t="shared" si="8"/>
        <v>0</v>
      </c>
    </row>
    <row r="147" spans="1:6" ht="18.75" thickBot="1" x14ac:dyDescent="0.3">
      <c r="A147" s="43" t="s">
        <v>292</v>
      </c>
      <c r="B147" s="85" t="s">
        <v>315</v>
      </c>
      <c r="C147" s="86"/>
      <c r="D147" s="86"/>
      <c r="E147" s="86"/>
      <c r="F147" s="100"/>
    </row>
    <row r="148" spans="1:6" ht="15.75" thickBot="1" x14ac:dyDescent="0.3">
      <c r="A148" s="68" t="s">
        <v>293</v>
      </c>
      <c r="B148" s="49" t="s">
        <v>63</v>
      </c>
      <c r="C148" s="44" t="s">
        <v>6</v>
      </c>
      <c r="D148" s="46">
        <f>BPU!D148</f>
        <v>0</v>
      </c>
      <c r="E148" s="44">
        <v>5</v>
      </c>
      <c r="F148" s="72">
        <f t="shared" si="8"/>
        <v>0</v>
      </c>
    </row>
    <row r="149" spans="1:6" ht="30.75" thickBot="1" x14ac:dyDescent="0.3">
      <c r="A149" s="68" t="s">
        <v>294</v>
      </c>
      <c r="B149" s="45" t="s">
        <v>346</v>
      </c>
      <c r="C149" s="44" t="s">
        <v>107</v>
      </c>
      <c r="D149" s="46">
        <f>BPU!D149</f>
        <v>0</v>
      </c>
      <c r="E149" s="44">
        <v>5</v>
      </c>
      <c r="F149" s="72">
        <f t="shared" si="8"/>
        <v>0</v>
      </c>
    </row>
    <row r="150" spans="1:6" ht="15.75" thickBot="1" x14ac:dyDescent="0.3">
      <c r="A150" s="68" t="s">
        <v>295</v>
      </c>
      <c r="B150" s="45" t="s">
        <v>79</v>
      </c>
      <c r="C150" s="50" t="s">
        <v>107</v>
      </c>
      <c r="D150" s="46">
        <f>BPU!D150</f>
        <v>0</v>
      </c>
      <c r="E150" s="44">
        <v>6</v>
      </c>
      <c r="F150" s="72">
        <f t="shared" si="8"/>
        <v>0</v>
      </c>
    </row>
    <row r="151" spans="1:6" ht="30.75" thickBot="1" x14ac:dyDescent="0.3">
      <c r="A151" s="68" t="s">
        <v>296</v>
      </c>
      <c r="B151" s="45" t="s">
        <v>82</v>
      </c>
      <c r="C151" s="50" t="s">
        <v>6</v>
      </c>
      <c r="D151" s="46">
        <f>BPU!D151</f>
        <v>0</v>
      </c>
      <c r="E151" s="44">
        <v>6</v>
      </c>
      <c r="F151" s="72">
        <f t="shared" si="8"/>
        <v>0</v>
      </c>
    </row>
    <row r="152" spans="1:6" ht="30.75" thickBot="1" x14ac:dyDescent="0.3">
      <c r="A152" s="68" t="s">
        <v>297</v>
      </c>
      <c r="B152" s="57" t="s">
        <v>116</v>
      </c>
      <c r="C152" s="50" t="s">
        <v>107</v>
      </c>
      <c r="D152" s="47">
        <f>BPU!D152</f>
        <v>0</v>
      </c>
      <c r="E152" s="44">
        <v>0</v>
      </c>
      <c r="F152" s="72">
        <f t="shared" si="8"/>
        <v>0</v>
      </c>
    </row>
    <row r="153" spans="1:6" x14ac:dyDescent="0.25">
      <c r="E153" s="12" t="s">
        <v>102</v>
      </c>
      <c r="F153" s="73">
        <f>SUM(F148:F152,F133:F146,F118:F131,F99:F115,F88:F97,F54:F86,F40:F52,F6:F8,F10:F12,F14:F16,F18:F20,F22:F24,F26:F28,F30:F31,F33:F34,F36:F37)</f>
        <v>0</v>
      </c>
    </row>
  </sheetData>
  <mergeCells count="21">
    <mergeCell ref="A1:F1"/>
    <mergeCell ref="A2:F2"/>
    <mergeCell ref="B39:F39"/>
    <mergeCell ref="B53:F53"/>
    <mergeCell ref="A38:F38"/>
    <mergeCell ref="B17:F17"/>
    <mergeCell ref="B5:F5"/>
    <mergeCell ref="B9:F9"/>
    <mergeCell ref="B13:F13"/>
    <mergeCell ref="B21:F21"/>
    <mergeCell ref="B25:F25"/>
    <mergeCell ref="B29:F29"/>
    <mergeCell ref="B32:F32"/>
    <mergeCell ref="B35:F35"/>
    <mergeCell ref="B116:F116"/>
    <mergeCell ref="B117:F117"/>
    <mergeCell ref="B132:F132"/>
    <mergeCell ref="B147:F147"/>
    <mergeCell ref="A4:F4"/>
    <mergeCell ref="B87:F87"/>
    <mergeCell ref="B98:F98"/>
  </mergeCells>
  <pageMargins left="0.70866141732283472" right="0.70866141732283472" top="0.74803149606299213" bottom="0.74803149606299213" header="0.31496062992125984" footer="0.31496062992125984"/>
  <pageSetup paperSize="9" scale="8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Page de garde</vt:lpstr>
      <vt:lpstr>Lisez-moi</vt:lpstr>
      <vt:lpstr>Coefficient</vt:lpstr>
      <vt:lpstr>BPU</vt:lpstr>
      <vt:lpstr>DE</vt:lpstr>
      <vt:lpstr>BPU!Impression_des_titres</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REYZ Gerard IEF MINDEF</dc:creator>
  <cp:lastModifiedBy>LE BOULANGER Maryse ADJ ADM PAL 1CL AE</cp:lastModifiedBy>
  <cp:lastPrinted>2025-02-25T09:23:31Z</cp:lastPrinted>
  <dcterms:created xsi:type="dcterms:W3CDTF">2014-10-02T06:23:05Z</dcterms:created>
  <dcterms:modified xsi:type="dcterms:W3CDTF">2025-02-25T09:23:46Z</dcterms:modified>
</cp:coreProperties>
</file>