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3" l="1"/>
  <c r="Q13" i="3"/>
  <c r="Q14" i="3"/>
  <c r="Q15" i="3"/>
  <c r="Q16" i="3"/>
  <c r="Q17" i="3"/>
  <c r="Q18" i="3"/>
  <c r="Q19" i="3"/>
  <c r="Q20" i="3"/>
  <c r="Q21" i="3"/>
  <c r="Q11" i="3"/>
  <c r="H21" i="3" l="1"/>
  <c r="H20" i="3"/>
  <c r="H19" i="3"/>
  <c r="H18" i="3"/>
  <c r="H17" i="3"/>
  <c r="H16" i="3"/>
  <c r="H15" i="3"/>
  <c r="H14" i="3"/>
  <c r="H13" i="3"/>
  <c r="H12" i="3"/>
  <c r="H11" i="3"/>
  <c r="C13" i="2"/>
  <c r="C14" i="2"/>
  <c r="C15" i="2"/>
  <c r="C16" i="2"/>
  <c r="C17" i="2"/>
  <c r="C18" i="2"/>
  <c r="C19" i="2"/>
  <c r="C20" i="2"/>
  <c r="C21" i="2"/>
  <c r="C12" i="2"/>
  <c r="C11" i="2"/>
  <c r="I21" i="3" l="1"/>
  <c r="L21" i="3"/>
  <c r="M21" i="3" s="1"/>
  <c r="J21" i="2"/>
  <c r="K21" i="2" s="1"/>
  <c r="I21" i="2"/>
  <c r="O21" i="3" l="1"/>
  <c r="P21" i="3" s="1"/>
  <c r="N21" i="3"/>
  <c r="L12" i="3"/>
  <c r="L13" i="3"/>
  <c r="M13" i="3" s="1"/>
  <c r="L14" i="3"/>
  <c r="M14" i="3" s="1"/>
  <c r="L15" i="3"/>
  <c r="N15" i="3" s="1"/>
  <c r="L16" i="3"/>
  <c r="L17" i="3"/>
  <c r="M17" i="3" s="1"/>
  <c r="L18" i="3"/>
  <c r="N18" i="3" s="1"/>
  <c r="L19" i="3"/>
  <c r="N19" i="3" s="1"/>
  <c r="L20" i="3"/>
  <c r="I12" i="3"/>
  <c r="I13" i="3"/>
  <c r="I14" i="3"/>
  <c r="O14" i="3" s="1"/>
  <c r="P14" i="3" s="1"/>
  <c r="I15" i="3"/>
  <c r="I16" i="3"/>
  <c r="I17" i="3"/>
  <c r="I18" i="3"/>
  <c r="O18" i="3" s="1"/>
  <c r="P18" i="3" s="1"/>
  <c r="I19" i="3"/>
  <c r="I20" i="3"/>
  <c r="L11" i="3"/>
  <c r="N11" i="3" s="1"/>
  <c r="I11" i="3"/>
  <c r="K20" i="2"/>
  <c r="J20" i="2"/>
  <c r="I20" i="2"/>
  <c r="J19" i="2"/>
  <c r="K19" i="2" s="1"/>
  <c r="I19" i="2"/>
  <c r="J18" i="2"/>
  <c r="K18" i="2" s="1"/>
  <c r="I18" i="2"/>
  <c r="J17" i="2"/>
  <c r="K17" i="2" s="1"/>
  <c r="I17" i="2"/>
  <c r="K16" i="2"/>
  <c r="J16" i="2"/>
  <c r="I16" i="2"/>
  <c r="J15" i="2"/>
  <c r="K15" i="2" s="1"/>
  <c r="I15" i="2"/>
  <c r="J14" i="2"/>
  <c r="K14" i="2" s="1"/>
  <c r="I14" i="2"/>
  <c r="J13" i="2"/>
  <c r="K13" i="2" s="1"/>
  <c r="I13" i="2"/>
  <c r="J12" i="2"/>
  <c r="K12" i="2" s="1"/>
  <c r="I12" i="2"/>
  <c r="J11" i="2"/>
  <c r="K11" i="2" s="1"/>
  <c r="I11" i="2"/>
  <c r="N14" i="3" l="1"/>
  <c r="N17" i="3"/>
  <c r="N13" i="3"/>
  <c r="O17" i="3"/>
  <c r="P17" i="3" s="1"/>
  <c r="O13" i="3"/>
  <c r="P13" i="3" s="1"/>
  <c r="O19" i="3"/>
  <c r="P19" i="3" s="1"/>
  <c r="O20" i="3"/>
  <c r="P20" i="3" s="1"/>
  <c r="O16" i="3"/>
  <c r="P16" i="3" s="1"/>
  <c r="O12" i="3"/>
  <c r="P12" i="3" s="1"/>
  <c r="M18" i="3"/>
  <c r="N16" i="3"/>
  <c r="M20" i="3"/>
  <c r="M16" i="3"/>
  <c r="M12" i="3"/>
  <c r="M19" i="3"/>
  <c r="M15" i="3"/>
  <c r="M11" i="3"/>
  <c r="N12" i="3"/>
  <c r="N20" i="3"/>
  <c r="O15" i="3"/>
  <c r="P15" i="3" s="1"/>
  <c r="O11" i="3"/>
  <c r="O23" i="3" l="1"/>
  <c r="M23" i="3"/>
  <c r="N23" i="3"/>
  <c r="P11" i="3"/>
  <c r="P23" i="3" s="1"/>
</calcChain>
</file>

<file path=xl/sharedStrings.xml><?xml version="1.0" encoding="utf-8"?>
<sst xmlns="http://schemas.openxmlformats.org/spreadsheetml/2006/main" count="128" uniqueCount="63">
  <si>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</si>
  <si>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</si>
  <si>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</si>
  <si>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</si>
  <si>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</si>
  <si>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</si>
  <si>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</si>
  <si>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</si>
  <si>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</si>
  <si>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</si>
  <si>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</si>
  <si>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</si>
  <si>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</si>
  <si>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</si>
  <si>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</si>
  <si>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</si>
  <si>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</si>
  <si>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Sac blanc</t>
  </si>
  <si>
    <t>Unité</t>
  </si>
  <si>
    <t>Sac bleu</t>
  </si>
  <si>
    <t>Sac gris</t>
  </si>
  <si>
    <t>Sac jaune</t>
  </si>
  <si>
    <t>Sac rose</t>
  </si>
  <si>
    <t>Sac vert</t>
  </si>
  <si>
    <t>Sac orange</t>
  </si>
  <si>
    <t>Sac rouge</t>
  </si>
  <si>
    <t>Sac violet</t>
  </si>
  <si>
    <t>Sac moutarde</t>
  </si>
  <si>
    <t>PRIX UNITAIRE X QUANTITE</t>
  </si>
  <si>
    <t>Filet de lavage 90 x 60</t>
  </si>
  <si>
    <t>LOT 4 : SACS A LINGE et FILETS DE LAVAGE</t>
  </si>
  <si>
    <t>SOMME LOT N°4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</si>
  <si>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</si>
  <si>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</si>
  <si>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</si>
  <si>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</si>
  <si>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</si>
  <si>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</si>
  <si>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</si>
  <si>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</si>
  <si>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</si>
  <si>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</si>
  <si>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</si>
  <si>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</si>
  <si>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</si>
  <si>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</si>
  <si>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</si>
  <si>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</si>
  <si>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</si>
  <si>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</si>
  <si>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</si>
  <si>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</si>
  <si>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</si>
  <si>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</si>
  <si>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</si>
  <si>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</si>
  <si>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>Non</t>
  </si>
  <si>
    <t xml:space="preserve">ANNEXE 4.4  Au RC : Données Quantitative Estimative </t>
  </si>
  <si>
    <t>Origine des produits</t>
  </si>
  <si>
    <t>CHU Montpellier</t>
  </si>
  <si>
    <t>CH Millau</t>
  </si>
  <si>
    <t>CH Fenaille</t>
  </si>
  <si>
    <t>QUANTITE ESTIMATIVE ANNUELLE (Total)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</si>
</sst>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mediumGray">
        <bgColor theme="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0" borderId="0" applyNumberFormat="0" applyBorder="0" applyAlignment="0" applyProtection="0"/>
  </cellStyleXfs>
  <cellXfs count="10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7" borderId="15" xfId="0" applyFont="1" applyFill="1" applyBorder="1" applyAlignment="1" applyProtection="1">
      <alignment horizontal="left" vertical="center" wrapText="1"/>
    </xf>
    <xf numFmtId="0" fontId="0" fillId="8" borderId="15" xfId="0" applyFill="1" applyBorder="1" applyAlignment="1">
      <alignment wrapText="1"/>
    </xf>
    <xf numFmtId="9" fontId="11" fillId="7" borderId="15" xfId="2" applyFont="1" applyFill="1" applyBorder="1" applyAlignment="1" applyProtection="1">
      <alignment horizontal="center" vertical="center" wrapText="1"/>
    </xf>
    <xf numFmtId="44" fontId="0" fillId="9" borderId="15" xfId="1" applyFont="1" applyFill="1" applyBorder="1" applyAlignment="1">
      <alignment horizontal="center" wrapText="1"/>
    </xf>
    <xf numFmtId="0" fontId="0" fillId="8" borderId="16" xfId="0" applyFill="1" applyBorder="1" applyAlignment="1">
      <alignment wrapText="1"/>
    </xf>
    <xf numFmtId="0" fontId="0" fillId="8" borderId="17" xfId="0" applyFill="1" applyBorder="1" applyAlignment="1">
      <alignment wrapText="1"/>
    </xf>
    <xf numFmtId="0" fontId="0" fillId="0" borderId="12" xfId="0" applyBorder="1" applyAlignment="1">
      <alignment wrapText="1"/>
    </xf>
    <xf numFmtId="0" fontId="0" fillId="9" borderId="13" xfId="0" applyFill="1" applyBorder="1" applyAlignment="1">
      <alignment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left" vertical="center" wrapText="1"/>
    </xf>
    <xf numFmtId="0" fontId="10" fillId="0" borderId="14" xfId="0" applyFont="1" applyFill="1" applyBorder="1" applyAlignment="1" applyProtection="1">
      <alignment horizontal="left" vertical="center" wrapText="1"/>
    </xf>
    <xf numFmtId="0" fontId="11" fillId="7" borderId="14" xfId="0" applyFont="1" applyFill="1" applyBorder="1" applyAlignment="1" applyProtection="1">
      <alignment horizontal="left" vertical="center" wrapText="1"/>
    </xf>
    <xf numFmtId="0" fontId="0" fillId="8" borderId="14" xfId="0" applyFill="1" applyBorder="1" applyAlignment="1">
      <alignment wrapText="1"/>
    </xf>
    <xf numFmtId="9" fontId="11" fillId="7" borderId="14" xfId="2" applyFont="1" applyFill="1" applyBorder="1" applyAlignment="1" applyProtection="1">
      <alignment horizontal="center" vertical="center" wrapText="1"/>
    </xf>
    <xf numFmtId="44" fontId="0" fillId="9" borderId="14" xfId="1" applyFont="1" applyFill="1" applyBorder="1" applyAlignment="1">
      <alignment horizontal="center" wrapText="1"/>
    </xf>
    <xf numFmtId="0" fontId="10" fillId="0" borderId="17" xfId="3" applyFont="1" applyFill="1" applyBorder="1" applyAlignment="1" applyProtection="1">
      <alignment horizontal="left" vertical="center" wrapText="1"/>
    </xf>
    <xf numFmtId="44" fontId="0" fillId="9" borderId="17" xfId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0" fillId="0" borderId="10" xfId="3" applyFont="1" applyFill="1" applyBorder="1" applyAlignment="1" applyProtection="1">
      <alignment horizontal="left" vertical="center" wrapText="1"/>
    </xf>
    <xf numFmtId="0" fontId="0" fillId="8" borderId="18" xfId="0" applyFill="1" applyBorder="1" applyAlignment="1">
      <alignment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 applyProtection="1">
      <alignment horizontal="left" vertical="center" wrapText="1"/>
    </xf>
    <xf numFmtId="9" fontId="11" fillId="7" borderId="17" xfId="2" applyFont="1" applyFill="1" applyBorder="1" applyAlignment="1" applyProtection="1">
      <alignment horizontal="center" vertical="center" wrapText="1"/>
    </xf>
    <xf numFmtId="0" fontId="0" fillId="9" borderId="14" xfId="0" applyFill="1" applyBorder="1" applyAlignment="1">
      <alignment wrapText="1"/>
    </xf>
    <xf numFmtId="0" fontId="0" fillId="9" borderId="15" xfId="0" applyFill="1" applyBorder="1" applyAlignment="1">
      <alignment wrapText="1"/>
    </xf>
    <xf numFmtId="0" fontId="0" fillId="9" borderId="17" xfId="0" applyFill="1" applyBorder="1" applyAlignment="1">
      <alignment wrapText="1"/>
    </xf>
    <xf numFmtId="0" fontId="0" fillId="12" borderId="13" xfId="0" applyFill="1" applyBorder="1" applyAlignment="1">
      <alignment wrapText="1"/>
    </xf>
    <xf numFmtId="0" fontId="0" fillId="11" borderId="13" xfId="0" applyFill="1" applyBorder="1" applyAlignment="1">
      <alignment wrapText="1"/>
    </xf>
    <xf numFmtId="0" fontId="0" fillId="11" borderId="15" xfId="0" applyFill="1" applyBorder="1" applyAlignment="1">
      <alignment wrapText="1"/>
    </xf>
    <xf numFmtId="0" fontId="0" fillId="11" borderId="17" xfId="0" applyFill="1" applyBorder="1" applyAlignment="1">
      <alignment wrapText="1"/>
    </xf>
    <xf numFmtId="0" fontId="9" fillId="6" borderId="2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44" fontId="0" fillId="9" borderId="23" xfId="1" applyFont="1" applyFill="1" applyBorder="1" applyAlignment="1">
      <alignment horizontal="center" wrapText="1"/>
    </xf>
    <xf numFmtId="44" fontId="0" fillId="9" borderId="24" xfId="1" applyFont="1" applyFill="1" applyBorder="1" applyAlignment="1">
      <alignment horizontal="center" wrapText="1"/>
    </xf>
    <xf numFmtId="44" fontId="0" fillId="9" borderId="25" xfId="1" applyFont="1" applyFill="1" applyBorder="1" applyAlignment="1">
      <alignment horizontal="center" wrapText="1"/>
    </xf>
    <xf numFmtId="0" fontId="0" fillId="7" borderId="26" xfId="0" applyFill="1" applyBorder="1" applyAlignment="1">
      <alignment wrapText="1"/>
    </xf>
    <xf numFmtId="0" fontId="0" fillId="7" borderId="27" xfId="0" applyFill="1" applyBorder="1" applyAlignment="1">
      <alignment wrapText="1"/>
    </xf>
    <xf numFmtId="0" fontId="0" fillId="7" borderId="28" xfId="0" applyFill="1" applyBorder="1" applyAlignment="1">
      <alignment wrapText="1"/>
    </xf>
    <xf numFmtId="0" fontId="0" fillId="8" borderId="29" xfId="0" applyFill="1" applyBorder="1" applyAlignment="1">
      <alignment wrapText="1"/>
    </xf>
    <xf numFmtId="0" fontId="0" fillId="8" borderId="30" xfId="0" applyFill="1" applyBorder="1" applyAlignment="1">
      <alignment wrapText="1"/>
    </xf>
    <xf numFmtId="0" fontId="3" fillId="4" borderId="1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0" fontId="10" fillId="0" borderId="29" xfId="0" applyFont="1" applyFill="1" applyBorder="1" applyAlignment="1" applyProtection="1">
      <alignment horizontal="left" vertical="center" wrapText="1"/>
    </xf>
    <xf numFmtId="0" fontId="11" fillId="7" borderId="29" xfId="0" applyFont="1" applyFill="1" applyBorder="1" applyAlignment="1" applyProtection="1">
      <alignment horizontal="left" vertical="center" wrapText="1"/>
    </xf>
    <xf numFmtId="0" fontId="0" fillId="9" borderId="29" xfId="0" applyFill="1" applyBorder="1" applyAlignment="1">
      <alignment wrapText="1"/>
    </xf>
    <xf numFmtId="9" fontId="11" fillId="7" borderId="29" xfId="2" applyFont="1" applyFill="1" applyBorder="1" applyAlignment="1" applyProtection="1">
      <alignment horizontal="center" vertical="center" wrapText="1"/>
    </xf>
    <xf numFmtId="0" fontId="0" fillId="11" borderId="29" xfId="0" applyFill="1" applyBorder="1" applyAlignment="1">
      <alignment wrapText="1"/>
    </xf>
    <xf numFmtId="44" fontId="0" fillId="9" borderId="29" xfId="1" applyFont="1" applyFill="1" applyBorder="1" applyAlignment="1">
      <alignment horizontal="center"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13" borderId="1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14" fillId="15" borderId="4" xfId="0" applyFont="1" applyFill="1" applyBorder="1" applyAlignment="1">
      <alignment vertical="center" wrapText="1"/>
    </xf>
    <xf numFmtId="9" fontId="15" fillId="8" borderId="31" xfId="2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14" borderId="2" xfId="0" applyFont="1" applyFill="1" applyBorder="1" applyAlignment="1">
      <alignment horizontal="center" vertical="center" wrapText="1"/>
    </xf>
    <xf numFmtId="0" fontId="13" fillId="1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 applyProtection="1">
      <alignment horizontal="left" vertical="center" wrapText="1"/>
    </xf>
    <xf numFmtId="0" fontId="11" fillId="16" borderId="17" xfId="0" applyFont="1" applyFill="1" applyBorder="1" applyAlignment="1" applyProtection="1">
      <alignment horizontal="left" vertical="center" wrapText="1"/>
    </xf>
  </cellXfs>
  <cellStyles count="4">
    <cellStyle name="20 % - Accent4" xfId="3" builtinId="42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3"/>
  <sheetViews>
    <sheetView tabSelected="1" topLeftCell="A7" zoomScale="80" zoomScaleNormal="80" workbookViewId="0">
      <selection activeCell="G10" sqref="G10"/>
    </sheetView>
  </sheetViews>
  <sheetFormatPr baseColWidth="10" defaultRowHeight="15" x14ac:dyDescent="0.25"/>
  <cols>
    <col min="1" max="1" width="8" style="1" customWidth="1"/>
    <col min="2" max="2" width="70.42578125" style="1" customWidth="1"/>
    <col min="3" max="3" width="1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3" style="1" bestFit="1" customWidth="1"/>
    <col min="11" max="11" width="16" style="1" customWidth="1"/>
    <col min="12" max="12" width="12.42578125" style="1" bestFit="1" customWidth="1"/>
    <col min="13" max="16384" width="11.42578125" style="1"/>
  </cols>
  <sheetData>
    <row r="1" spans="1:21" ht="15.75" thickBot="1" x14ac:dyDescent="0.3">
      <c r="M1" s="78" t="s">
        <v>0</v>
      </c>
      <c r="N1" s="79"/>
      <c r="O1" s="79"/>
      <c r="P1" s="79"/>
      <c r="Q1" s="79"/>
      <c r="R1" s="79"/>
      <c r="S1" s="79"/>
      <c r="T1" s="79"/>
      <c r="U1" s="80"/>
    </row>
    <row r="2" spans="1:21" ht="55.5" customHeight="1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9"/>
      <c r="M2" s="81"/>
      <c r="N2" s="82"/>
      <c r="O2" s="82"/>
      <c r="P2" s="82"/>
      <c r="Q2" s="82"/>
      <c r="R2" s="82"/>
      <c r="S2" s="82"/>
      <c r="T2" s="82"/>
      <c r="U2" s="83"/>
    </row>
    <row r="3" spans="1:21" ht="11.2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81"/>
      <c r="N3" s="82"/>
      <c r="O3" s="82"/>
      <c r="P3" s="82"/>
      <c r="Q3" s="82"/>
      <c r="R3" s="82"/>
      <c r="S3" s="82"/>
      <c r="T3" s="82"/>
      <c r="U3" s="83"/>
    </row>
    <row r="4" spans="1:21" ht="55.5" customHeight="1" thickBot="1" x14ac:dyDescent="0.3">
      <c r="A4" s="87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9"/>
      <c r="M4" s="81"/>
      <c r="N4" s="82"/>
      <c r="O4" s="82"/>
      <c r="P4" s="82"/>
      <c r="Q4" s="82"/>
      <c r="R4" s="82"/>
      <c r="S4" s="82"/>
      <c r="T4" s="82"/>
      <c r="U4" s="83"/>
    </row>
    <row r="5" spans="1:2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81"/>
      <c r="N5" s="82"/>
      <c r="O5" s="82"/>
      <c r="P5" s="82"/>
      <c r="Q5" s="82"/>
      <c r="R5" s="82"/>
      <c r="S5" s="82"/>
      <c r="T5" s="82"/>
      <c r="U5" s="83"/>
    </row>
    <row r="6" spans="1:21" s="3" customFormat="1" ht="38.25" customHeight="1" thickBot="1" x14ac:dyDescent="0.3">
      <c r="A6" s="90" t="s">
        <v>30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2"/>
      <c r="M6" s="84"/>
      <c r="N6" s="85"/>
      <c r="O6" s="85"/>
      <c r="P6" s="85"/>
      <c r="Q6" s="85"/>
      <c r="R6" s="85"/>
      <c r="S6" s="85"/>
      <c r="T6" s="85"/>
      <c r="U6" s="86"/>
    </row>
    <row r="7" spans="1:21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21" s="3" customFormat="1" ht="40.5" customHeight="1" thickBot="1" x14ac:dyDescent="0.3">
      <c r="A8" s="5"/>
      <c r="B8" s="5"/>
      <c r="C8" s="93" t="s">
        <v>3</v>
      </c>
      <c r="D8" s="94"/>
      <c r="E8" s="94"/>
      <c r="F8" s="94"/>
      <c r="G8" s="94"/>
      <c r="H8" s="94"/>
      <c r="I8" s="95"/>
      <c r="J8" s="5"/>
      <c r="K8" s="33" t="s">
        <v>44</v>
      </c>
      <c r="L8" s="96"/>
      <c r="M8" s="97"/>
    </row>
    <row r="9" spans="1:21" s="6" customFormat="1" ht="27" customHeight="1" thickBot="1" x14ac:dyDescent="0.3">
      <c r="C9" s="73" t="s">
        <v>45</v>
      </c>
      <c r="D9" s="74"/>
      <c r="E9" s="74"/>
      <c r="F9" s="74"/>
      <c r="G9" s="74"/>
      <c r="H9" s="74"/>
      <c r="I9" s="74"/>
      <c r="J9" s="74"/>
      <c r="K9" s="74"/>
      <c r="L9" s="75" t="s">
        <v>46</v>
      </c>
      <c r="M9" s="76"/>
      <c r="N9" s="76"/>
      <c r="O9" s="76"/>
      <c r="P9" s="76"/>
      <c r="Q9" s="76"/>
      <c r="R9" s="76"/>
      <c r="S9" s="77"/>
    </row>
    <row r="10" spans="1:21" ht="106.5" customHeight="1" thickBot="1" x14ac:dyDescent="0.3">
      <c r="A10" s="15" t="s">
        <v>4</v>
      </c>
      <c r="B10" s="16" t="s">
        <v>5</v>
      </c>
      <c r="C10" s="19" t="s">
        <v>7</v>
      </c>
      <c r="D10" s="18" t="s">
        <v>8</v>
      </c>
      <c r="E10" s="18" t="s">
        <v>9</v>
      </c>
      <c r="F10" s="17" t="s">
        <v>10</v>
      </c>
      <c r="G10" s="17" t="s">
        <v>11</v>
      </c>
      <c r="H10" s="18" t="s">
        <v>12</v>
      </c>
      <c r="I10" s="19" t="s">
        <v>13</v>
      </c>
      <c r="J10" s="19" t="s">
        <v>14</v>
      </c>
      <c r="K10" s="43" t="s">
        <v>15</v>
      </c>
      <c r="L10" s="54" t="s">
        <v>47</v>
      </c>
      <c r="M10" s="55" t="s">
        <v>48</v>
      </c>
      <c r="N10" s="55" t="s">
        <v>58</v>
      </c>
      <c r="O10" s="44" t="s">
        <v>49</v>
      </c>
      <c r="P10" s="44" t="s">
        <v>50</v>
      </c>
      <c r="Q10" s="44" t="s">
        <v>51</v>
      </c>
      <c r="R10" s="44" t="s">
        <v>52</v>
      </c>
      <c r="S10" s="45" t="s">
        <v>53</v>
      </c>
    </row>
    <row r="11" spans="1:21" ht="15.75" x14ac:dyDescent="0.25">
      <c r="A11" s="31" t="s">
        <v>32</v>
      </c>
      <c r="B11" s="21" t="s">
        <v>17</v>
      </c>
      <c r="C11" s="36" t="str">
        <f>IF($L$8="","Non saisie",$L$8)</f>
        <v>Non saisie</v>
      </c>
      <c r="D11" s="23"/>
      <c r="E11" s="23"/>
      <c r="F11" s="22" t="s">
        <v>18</v>
      </c>
      <c r="G11" s="24">
        <v>0.2</v>
      </c>
      <c r="H11" s="23"/>
      <c r="I11" s="25" t="str">
        <f t="shared" ref="I11:I15" si="0">IF(OR(H11="",G11=""),"-",H11*(1+G11))</f>
        <v>-</v>
      </c>
      <c r="J11" s="25" t="str">
        <f t="shared" ref="J11:J15" si="1">IF(OR(E11="",H11=""),"-",E11*H11)</f>
        <v>-</v>
      </c>
      <c r="K11" s="46" t="str">
        <f t="shared" ref="K11:K21" si="2">IF(OR(J11="-",G11="-"),"-",J11*(1+G11))</f>
        <v>-</v>
      </c>
      <c r="L11" s="51" t="s">
        <v>55</v>
      </c>
      <c r="M11" s="52"/>
      <c r="N11" s="52"/>
      <c r="O11" s="52"/>
      <c r="P11" s="52"/>
      <c r="Q11" s="52"/>
      <c r="R11" s="52"/>
      <c r="S11" s="53"/>
    </row>
    <row r="12" spans="1:21" ht="15.75" x14ac:dyDescent="0.25">
      <c r="A12" s="31" t="s">
        <v>33</v>
      </c>
      <c r="B12" s="20" t="s">
        <v>19</v>
      </c>
      <c r="C12" s="37" t="str">
        <f>IF($L$8="","Non saisie",$L$8)</f>
        <v>Non saisie</v>
      </c>
      <c r="D12" s="8"/>
      <c r="E12" s="8"/>
      <c r="F12" s="7" t="s">
        <v>18</v>
      </c>
      <c r="G12" s="9">
        <v>0.2</v>
      </c>
      <c r="H12" s="8"/>
      <c r="I12" s="10" t="str">
        <f t="shared" si="0"/>
        <v>-</v>
      </c>
      <c r="J12" s="10" t="str">
        <f t="shared" si="1"/>
        <v>-</v>
      </c>
      <c r="K12" s="47" t="str">
        <f t="shared" si="2"/>
        <v>-</v>
      </c>
      <c r="L12" s="49" t="s">
        <v>56</v>
      </c>
      <c r="M12" s="8"/>
      <c r="N12" s="8"/>
      <c r="O12" s="8"/>
      <c r="P12" s="8"/>
      <c r="Q12" s="8"/>
      <c r="R12" s="8"/>
      <c r="S12" s="11"/>
    </row>
    <row r="13" spans="1:21" ht="15.75" x14ac:dyDescent="0.25">
      <c r="A13" s="31" t="s">
        <v>34</v>
      </c>
      <c r="B13" s="20" t="s">
        <v>20</v>
      </c>
      <c r="C13" s="37" t="str">
        <f t="shared" ref="C13:C20" si="3">IF($L$8="","Non saisie",$L$8)</f>
        <v>Non saisie</v>
      </c>
      <c r="D13" s="8"/>
      <c r="E13" s="8"/>
      <c r="F13" s="7" t="s">
        <v>18</v>
      </c>
      <c r="G13" s="9">
        <v>0.2</v>
      </c>
      <c r="H13" s="8"/>
      <c r="I13" s="10" t="str">
        <f t="shared" si="0"/>
        <v>-</v>
      </c>
      <c r="J13" s="10" t="str">
        <f t="shared" si="1"/>
        <v>-</v>
      </c>
      <c r="K13" s="47" t="str">
        <f t="shared" si="2"/>
        <v>-</v>
      </c>
      <c r="L13" s="49" t="s">
        <v>56</v>
      </c>
      <c r="M13" s="8"/>
      <c r="N13" s="8"/>
      <c r="O13" s="8"/>
      <c r="P13" s="8"/>
      <c r="Q13" s="8"/>
      <c r="R13" s="8"/>
      <c r="S13" s="11"/>
    </row>
    <row r="14" spans="1:21" ht="15.75" x14ac:dyDescent="0.25">
      <c r="A14" s="31" t="s">
        <v>35</v>
      </c>
      <c r="B14" s="20" t="s">
        <v>21</v>
      </c>
      <c r="C14" s="37" t="str">
        <f t="shared" si="3"/>
        <v>Non saisie</v>
      </c>
      <c r="D14" s="8"/>
      <c r="E14" s="8"/>
      <c r="F14" s="7" t="s">
        <v>18</v>
      </c>
      <c r="G14" s="9">
        <v>0.2</v>
      </c>
      <c r="H14" s="8"/>
      <c r="I14" s="10" t="str">
        <f t="shared" si="0"/>
        <v>-</v>
      </c>
      <c r="J14" s="10" t="str">
        <f t="shared" si="1"/>
        <v>-</v>
      </c>
      <c r="K14" s="47" t="str">
        <f t="shared" si="2"/>
        <v>-</v>
      </c>
      <c r="L14" s="49" t="s">
        <v>56</v>
      </c>
      <c r="M14" s="8"/>
      <c r="N14" s="8"/>
      <c r="O14" s="8"/>
      <c r="P14" s="8"/>
      <c r="Q14" s="8"/>
      <c r="R14" s="8"/>
      <c r="S14" s="11"/>
    </row>
    <row r="15" spans="1:21" ht="15.75" x14ac:dyDescent="0.25">
      <c r="A15" s="31" t="s">
        <v>36</v>
      </c>
      <c r="B15" s="20" t="s">
        <v>22</v>
      </c>
      <c r="C15" s="37" t="str">
        <f t="shared" si="3"/>
        <v>Non saisie</v>
      </c>
      <c r="D15" s="8"/>
      <c r="E15" s="8"/>
      <c r="F15" s="7" t="s">
        <v>18</v>
      </c>
      <c r="G15" s="9">
        <v>0.2</v>
      </c>
      <c r="H15" s="8"/>
      <c r="I15" s="10" t="str">
        <f t="shared" si="0"/>
        <v>-</v>
      </c>
      <c r="J15" s="10" t="str">
        <f t="shared" si="1"/>
        <v>-</v>
      </c>
      <c r="K15" s="47" t="str">
        <f t="shared" si="2"/>
        <v>-</v>
      </c>
      <c r="L15" s="49" t="s">
        <v>56</v>
      </c>
      <c r="M15" s="8"/>
      <c r="N15" s="8"/>
      <c r="O15" s="8"/>
      <c r="P15" s="8"/>
      <c r="Q15" s="8"/>
      <c r="R15" s="8"/>
      <c r="S15" s="11"/>
    </row>
    <row r="16" spans="1:21" ht="15.75" x14ac:dyDescent="0.25">
      <c r="A16" s="31" t="s">
        <v>37</v>
      </c>
      <c r="B16" s="20" t="s">
        <v>23</v>
      </c>
      <c r="C16" s="37" t="str">
        <f t="shared" si="3"/>
        <v>Non saisie</v>
      </c>
      <c r="D16" s="8"/>
      <c r="E16" s="8"/>
      <c r="F16" s="7" t="s">
        <v>18</v>
      </c>
      <c r="G16" s="9">
        <v>0.2</v>
      </c>
      <c r="H16" s="8"/>
      <c r="I16" s="10" t="str">
        <f>IF(OR(H16="",G16=""),"-",H16*(1+G16))</f>
        <v>-</v>
      </c>
      <c r="J16" s="10" t="str">
        <f>IF(OR(E16="",H16=""),"-",E16*H16)</f>
        <v>-</v>
      </c>
      <c r="K16" s="47" t="str">
        <f t="shared" si="2"/>
        <v>-</v>
      </c>
      <c r="L16" s="49" t="s">
        <v>56</v>
      </c>
      <c r="M16" s="8"/>
      <c r="N16" s="8"/>
      <c r="O16" s="8"/>
      <c r="P16" s="8"/>
      <c r="Q16" s="8"/>
      <c r="R16" s="8"/>
      <c r="S16" s="11"/>
    </row>
    <row r="17" spans="1:19" ht="15.75" x14ac:dyDescent="0.25">
      <c r="A17" s="31" t="s">
        <v>38</v>
      </c>
      <c r="B17" s="20" t="s">
        <v>24</v>
      </c>
      <c r="C17" s="37" t="str">
        <f t="shared" si="3"/>
        <v>Non saisie</v>
      </c>
      <c r="D17" s="8"/>
      <c r="E17" s="8"/>
      <c r="F17" s="7" t="s">
        <v>18</v>
      </c>
      <c r="G17" s="9">
        <v>0.2</v>
      </c>
      <c r="H17" s="8"/>
      <c r="I17" s="10" t="str">
        <f>IF(OR(H17="",G17=""),"-",H17*(1+G17))</f>
        <v>-</v>
      </c>
      <c r="J17" s="10" t="str">
        <f>IF(OR(E17="",H17=""),"-",E17*H17)</f>
        <v>-</v>
      </c>
      <c r="K17" s="47" t="str">
        <f t="shared" si="2"/>
        <v>-</v>
      </c>
      <c r="L17" s="49" t="s">
        <v>56</v>
      </c>
      <c r="M17" s="8"/>
      <c r="N17" s="8"/>
      <c r="O17" s="8"/>
      <c r="P17" s="8"/>
      <c r="Q17" s="8"/>
      <c r="R17" s="8"/>
      <c r="S17" s="11"/>
    </row>
    <row r="18" spans="1:19" ht="15.75" x14ac:dyDescent="0.25">
      <c r="A18" s="31" t="s">
        <v>39</v>
      </c>
      <c r="B18" s="20" t="s">
        <v>25</v>
      </c>
      <c r="C18" s="37" t="str">
        <f t="shared" si="3"/>
        <v>Non saisie</v>
      </c>
      <c r="D18" s="8"/>
      <c r="E18" s="8"/>
      <c r="F18" s="7" t="s">
        <v>18</v>
      </c>
      <c r="G18" s="9">
        <v>0.2</v>
      </c>
      <c r="H18" s="8"/>
      <c r="I18" s="10" t="str">
        <f t="shared" ref="I18:I21" si="4">IF(OR(H18="",G18=""),"-",H18*(1+G18))</f>
        <v>-</v>
      </c>
      <c r="J18" s="10" t="str">
        <f t="shared" ref="J18:J21" si="5">IF(OR(E18="",H18=""),"-",E18*H18)</f>
        <v>-</v>
      </c>
      <c r="K18" s="47" t="str">
        <f t="shared" si="2"/>
        <v>-</v>
      </c>
      <c r="L18" s="49" t="s">
        <v>56</v>
      </c>
      <c r="M18" s="8"/>
      <c r="N18" s="8"/>
      <c r="O18" s="8"/>
      <c r="P18" s="8"/>
      <c r="Q18" s="8"/>
      <c r="R18" s="8"/>
      <c r="S18" s="11"/>
    </row>
    <row r="19" spans="1:19" ht="15.75" x14ac:dyDescent="0.25">
      <c r="A19" s="31" t="s">
        <v>40</v>
      </c>
      <c r="B19" s="20" t="s">
        <v>26</v>
      </c>
      <c r="C19" s="37" t="str">
        <f t="shared" si="3"/>
        <v>Non saisie</v>
      </c>
      <c r="D19" s="8"/>
      <c r="E19" s="8"/>
      <c r="F19" s="7" t="s">
        <v>18</v>
      </c>
      <c r="G19" s="9">
        <v>0.2</v>
      </c>
      <c r="H19" s="8"/>
      <c r="I19" s="10" t="str">
        <f t="shared" si="4"/>
        <v>-</v>
      </c>
      <c r="J19" s="10" t="str">
        <f t="shared" si="5"/>
        <v>-</v>
      </c>
      <c r="K19" s="47" t="str">
        <f t="shared" si="2"/>
        <v>-</v>
      </c>
      <c r="L19" s="49" t="s">
        <v>56</v>
      </c>
      <c r="M19" s="8"/>
      <c r="N19" s="8"/>
      <c r="O19" s="8"/>
      <c r="P19" s="8"/>
      <c r="Q19" s="8"/>
      <c r="R19" s="8"/>
      <c r="S19" s="11"/>
    </row>
    <row r="20" spans="1:19" ht="15.75" x14ac:dyDescent="0.25">
      <c r="A20" s="31" t="s">
        <v>41</v>
      </c>
      <c r="B20" s="20" t="s">
        <v>27</v>
      </c>
      <c r="C20" s="37" t="str">
        <f t="shared" si="3"/>
        <v>Non saisie</v>
      </c>
      <c r="D20" s="8"/>
      <c r="E20" s="8"/>
      <c r="F20" s="7" t="s">
        <v>18</v>
      </c>
      <c r="G20" s="9">
        <v>0.2</v>
      </c>
      <c r="H20" s="8"/>
      <c r="I20" s="10" t="str">
        <f t="shared" si="4"/>
        <v>-</v>
      </c>
      <c r="J20" s="10" t="str">
        <f t="shared" si="5"/>
        <v>-</v>
      </c>
      <c r="K20" s="47" t="str">
        <f t="shared" si="2"/>
        <v>-</v>
      </c>
      <c r="L20" s="49" t="s">
        <v>56</v>
      </c>
      <c r="M20" s="8"/>
      <c r="N20" s="8"/>
      <c r="O20" s="8"/>
      <c r="P20" s="8"/>
      <c r="Q20" s="8"/>
      <c r="R20" s="8"/>
      <c r="S20" s="11"/>
    </row>
    <row r="21" spans="1:19" ht="16.5" thickBot="1" x14ac:dyDescent="0.3">
      <c r="A21" s="32" t="s">
        <v>42</v>
      </c>
      <c r="B21" s="26" t="s">
        <v>29</v>
      </c>
      <c r="C21" s="38" t="str">
        <f>IF($L$8="","Non saisie",$L$8)</f>
        <v>Non saisie</v>
      </c>
      <c r="D21" s="12"/>
      <c r="E21" s="12"/>
      <c r="F21" s="34" t="s">
        <v>18</v>
      </c>
      <c r="G21" s="35">
        <v>0.2</v>
      </c>
      <c r="H21" s="12"/>
      <c r="I21" s="27" t="str">
        <f t="shared" si="4"/>
        <v>-</v>
      </c>
      <c r="J21" s="27" t="str">
        <f t="shared" si="5"/>
        <v>-</v>
      </c>
      <c r="K21" s="48" t="str">
        <f t="shared" si="2"/>
        <v>-</v>
      </c>
      <c r="L21" s="50" t="s">
        <v>55</v>
      </c>
      <c r="M21" s="12"/>
      <c r="N21" s="12"/>
      <c r="O21" s="12"/>
      <c r="P21" s="12"/>
      <c r="Q21" s="12"/>
      <c r="R21" s="12"/>
      <c r="S21" s="30"/>
    </row>
    <row r="22" spans="1:19" ht="15.75" thickBot="1" x14ac:dyDescent="0.3"/>
    <row r="23" spans="1:19" ht="32.25" thickBot="1" x14ac:dyDescent="0.3">
      <c r="B23" s="71" t="s">
        <v>54</v>
      </c>
      <c r="C23" s="72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Y23"/>
  <sheetViews>
    <sheetView topLeftCell="A10" zoomScale="80" zoomScaleNormal="80" workbookViewId="0">
      <selection activeCell="H28" sqref="H28"/>
    </sheetView>
  </sheetViews>
  <sheetFormatPr baseColWidth="10" defaultRowHeight="15" x14ac:dyDescent="0.25"/>
  <cols>
    <col min="1" max="1" width="8" style="1" customWidth="1"/>
    <col min="2" max="2" width="31.7109375" style="1" bestFit="1" customWidth="1"/>
    <col min="3" max="3" width="18" style="1" bestFit="1" customWidth="1"/>
    <col min="4" max="7" width="11" style="1" customWidth="1"/>
    <col min="8" max="8" width="12.7109375" style="1" customWidth="1"/>
    <col min="9" max="10" width="12.7109375" style="1" bestFit="1" customWidth="1"/>
    <col min="11" max="11" width="7.140625" style="1" bestFit="1" customWidth="1"/>
    <col min="12" max="12" width="12" style="1" bestFit="1" customWidth="1"/>
    <col min="13" max="13" width="12" style="1" customWidth="1"/>
    <col min="14" max="14" width="12" style="1" bestFit="1" customWidth="1"/>
    <col min="15" max="15" width="13" style="1" bestFit="1" customWidth="1"/>
    <col min="16" max="16" width="12.7109375" style="1" bestFit="1" customWidth="1"/>
    <col min="17" max="17" width="12.42578125" style="1" bestFit="1" customWidth="1"/>
    <col min="18" max="16384" width="11.42578125" style="1"/>
  </cols>
  <sheetData>
    <row r="1" spans="1:25" ht="15.75" thickBot="1" x14ac:dyDescent="0.3">
      <c r="R1" s="78" t="s">
        <v>0</v>
      </c>
      <c r="S1" s="79"/>
      <c r="T1" s="79"/>
      <c r="U1" s="79"/>
      <c r="V1" s="79"/>
      <c r="W1" s="79"/>
      <c r="X1" s="79"/>
      <c r="Y1" s="80"/>
    </row>
    <row r="2" spans="1:25" ht="55.5" customHeight="1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/>
      <c r="R2" s="81"/>
      <c r="S2" s="82"/>
      <c r="T2" s="82"/>
      <c r="U2" s="82"/>
      <c r="V2" s="82"/>
      <c r="W2" s="82"/>
      <c r="X2" s="82"/>
      <c r="Y2" s="83"/>
    </row>
    <row r="3" spans="1:25" ht="11.2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81"/>
      <c r="S3" s="82"/>
      <c r="T3" s="82"/>
      <c r="U3" s="82"/>
      <c r="V3" s="82"/>
      <c r="W3" s="82"/>
      <c r="X3" s="82"/>
      <c r="Y3" s="83"/>
    </row>
    <row r="4" spans="1:25" ht="55.5" customHeight="1" thickBot="1" x14ac:dyDescent="0.3">
      <c r="A4" s="87" t="s">
        <v>57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1"/>
      <c r="S4" s="82"/>
      <c r="T4" s="82"/>
      <c r="U4" s="82"/>
      <c r="V4" s="82"/>
      <c r="W4" s="82"/>
      <c r="X4" s="82"/>
      <c r="Y4" s="83"/>
    </row>
    <row r="5" spans="1:25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81"/>
      <c r="S5" s="82"/>
      <c r="T5" s="82"/>
      <c r="U5" s="82"/>
      <c r="V5" s="82"/>
      <c r="W5" s="82"/>
      <c r="X5" s="82"/>
      <c r="Y5" s="83"/>
    </row>
    <row r="6" spans="1:25" s="3" customFormat="1" ht="38.25" customHeight="1" thickBot="1" x14ac:dyDescent="0.3">
      <c r="A6" s="90" t="s">
        <v>30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2"/>
      <c r="R6" s="84"/>
      <c r="S6" s="85"/>
      <c r="T6" s="85"/>
      <c r="U6" s="85"/>
      <c r="V6" s="85"/>
      <c r="W6" s="85"/>
      <c r="X6" s="85"/>
      <c r="Y6" s="86"/>
    </row>
    <row r="7" spans="1:25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25" s="3" customFormat="1" ht="38.25" customHeight="1" thickBot="1" x14ac:dyDescent="0.3">
      <c r="A8" s="5"/>
      <c r="B8" s="5"/>
      <c r="C8" s="5"/>
      <c r="D8" s="93" t="s">
        <v>43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25" s="6" customFormat="1" ht="27" customHeight="1" thickBot="1" x14ac:dyDescent="0.3"/>
    <row r="10" spans="1:25" ht="106.5" customHeight="1" thickBot="1" x14ac:dyDescent="0.3">
      <c r="A10" s="65" t="s">
        <v>4</v>
      </c>
      <c r="B10" s="66" t="s">
        <v>5</v>
      </c>
      <c r="C10" s="67" t="s">
        <v>6</v>
      </c>
      <c r="D10" s="67" t="s">
        <v>62</v>
      </c>
      <c r="E10" s="67" t="s">
        <v>59</v>
      </c>
      <c r="F10" s="67" t="s">
        <v>60</v>
      </c>
      <c r="G10" s="67" t="s">
        <v>61</v>
      </c>
      <c r="H10" s="68" t="s">
        <v>7</v>
      </c>
      <c r="I10" s="55" t="s">
        <v>9</v>
      </c>
      <c r="J10" s="67" t="s">
        <v>10</v>
      </c>
      <c r="K10" s="67" t="s">
        <v>11</v>
      </c>
      <c r="L10" s="55" t="s">
        <v>12</v>
      </c>
      <c r="M10" s="69" t="s">
        <v>28</v>
      </c>
      <c r="N10" s="68" t="s">
        <v>13</v>
      </c>
      <c r="O10" s="68" t="s">
        <v>14</v>
      </c>
      <c r="P10" s="68" t="s">
        <v>15</v>
      </c>
      <c r="Q10" s="70" t="s">
        <v>16</v>
      </c>
    </row>
    <row r="11" spans="1:25" ht="15.75" x14ac:dyDescent="0.25">
      <c r="A11" s="58" t="s">
        <v>32</v>
      </c>
      <c r="B11" s="59" t="s">
        <v>17</v>
      </c>
      <c r="C11" s="60">
        <v>157313</v>
      </c>
      <c r="D11" s="60">
        <v>500</v>
      </c>
      <c r="E11" s="60">
        <v>500</v>
      </c>
      <c r="F11" s="60"/>
      <c r="G11" s="60"/>
      <c r="H11" s="61" t="str">
        <f>'Annexe 1 à l''AE - BPU'!C11</f>
        <v>Non saisie</v>
      </c>
      <c r="I11" s="52">
        <f>'Annexe 1 à l''AE - BPU'!E11</f>
        <v>0</v>
      </c>
      <c r="J11" s="60" t="s">
        <v>18</v>
      </c>
      <c r="K11" s="62">
        <v>0.2</v>
      </c>
      <c r="L11" s="52">
        <f>'Annexe 1 à l''AE - BPU'!H11</f>
        <v>0</v>
      </c>
      <c r="M11" s="63">
        <f t="shared" ref="M11:M21" si="0">L11*D11</f>
        <v>0</v>
      </c>
      <c r="N11" s="64">
        <f t="shared" ref="N11:N15" si="1">IF(OR(L11="",K11=""),"-",L11*(1+K11))</f>
        <v>0</v>
      </c>
      <c r="O11" s="64">
        <f t="shared" ref="O11:O15" si="2">IF(OR(I11="",L11=""),"-",I11*L11)</f>
        <v>0</v>
      </c>
      <c r="P11" s="64">
        <f t="shared" ref="P11:P21" si="3">IF(OR(O11="-",K11="-"),"-",O11*(1+K11))</f>
        <v>0</v>
      </c>
      <c r="Q11" s="53">
        <f>'Annexe 1 à l''AE - BPU'!M11</f>
        <v>0</v>
      </c>
    </row>
    <row r="12" spans="1:25" ht="15.75" x14ac:dyDescent="0.25">
      <c r="A12" s="56" t="s">
        <v>33</v>
      </c>
      <c r="B12" s="20" t="s">
        <v>19</v>
      </c>
      <c r="C12" s="7">
        <v>157310</v>
      </c>
      <c r="D12" s="7">
        <v>1500</v>
      </c>
      <c r="E12" s="7">
        <v>1500</v>
      </c>
      <c r="F12" s="7"/>
      <c r="G12" s="7"/>
      <c r="H12" s="37" t="str">
        <f>'Annexe 1 à l''AE - BPU'!C12</f>
        <v>Non saisie</v>
      </c>
      <c r="I12" s="8">
        <f>'Annexe 1 à l''AE - BPU'!E12</f>
        <v>0</v>
      </c>
      <c r="J12" s="7" t="s">
        <v>18</v>
      </c>
      <c r="K12" s="9">
        <v>0.2</v>
      </c>
      <c r="L12" s="8">
        <f>'Annexe 1 à l''AE - BPU'!H12</f>
        <v>0</v>
      </c>
      <c r="M12" s="41">
        <f t="shared" si="0"/>
        <v>0</v>
      </c>
      <c r="N12" s="10">
        <f t="shared" si="1"/>
        <v>0</v>
      </c>
      <c r="O12" s="10">
        <f t="shared" si="2"/>
        <v>0</v>
      </c>
      <c r="P12" s="10">
        <f t="shared" si="3"/>
        <v>0</v>
      </c>
      <c r="Q12" s="11">
        <f>'Annexe 1 à l''AE - BPU'!M12</f>
        <v>0</v>
      </c>
    </row>
    <row r="13" spans="1:25" ht="15.75" x14ac:dyDescent="0.25">
      <c r="A13" s="56" t="s">
        <v>34</v>
      </c>
      <c r="B13" s="20" t="s">
        <v>20</v>
      </c>
      <c r="C13" s="7">
        <v>157317</v>
      </c>
      <c r="D13" s="7">
        <v>1500</v>
      </c>
      <c r="E13" s="7">
        <v>1500</v>
      </c>
      <c r="F13" s="7"/>
      <c r="G13" s="7"/>
      <c r="H13" s="37" t="str">
        <f>'Annexe 1 à l''AE - BPU'!C12</f>
        <v>Non saisie</v>
      </c>
      <c r="I13" s="8">
        <f>'Annexe 1 à l''AE - BPU'!E13</f>
        <v>0</v>
      </c>
      <c r="J13" s="7" t="s">
        <v>18</v>
      </c>
      <c r="K13" s="9">
        <v>0.2</v>
      </c>
      <c r="L13" s="8">
        <f>'Annexe 1 à l''AE - BPU'!H13</f>
        <v>0</v>
      </c>
      <c r="M13" s="41">
        <f t="shared" si="0"/>
        <v>0</v>
      </c>
      <c r="N13" s="10">
        <f t="shared" si="1"/>
        <v>0</v>
      </c>
      <c r="O13" s="10">
        <f t="shared" si="2"/>
        <v>0</v>
      </c>
      <c r="P13" s="10">
        <f t="shared" si="3"/>
        <v>0</v>
      </c>
      <c r="Q13" s="11">
        <f>'Annexe 1 à l''AE - BPU'!M13</f>
        <v>0</v>
      </c>
    </row>
    <row r="14" spans="1:25" ht="15.75" x14ac:dyDescent="0.25">
      <c r="A14" s="56" t="s">
        <v>35</v>
      </c>
      <c r="B14" s="20" t="s">
        <v>21</v>
      </c>
      <c r="C14" s="7">
        <v>157316</v>
      </c>
      <c r="D14" s="7">
        <v>1500</v>
      </c>
      <c r="E14" s="7">
        <v>1500</v>
      </c>
      <c r="F14" s="7"/>
      <c r="G14" s="7"/>
      <c r="H14" s="37" t="str">
        <f>'Annexe 1 à l''AE - BPU'!C12</f>
        <v>Non saisie</v>
      </c>
      <c r="I14" s="8">
        <f>'Annexe 1 à l''AE - BPU'!E14</f>
        <v>0</v>
      </c>
      <c r="J14" s="7" t="s">
        <v>18</v>
      </c>
      <c r="K14" s="9">
        <v>0.2</v>
      </c>
      <c r="L14" s="8">
        <f>'Annexe 1 à l''AE - BPU'!H14</f>
        <v>0</v>
      </c>
      <c r="M14" s="41">
        <f t="shared" si="0"/>
        <v>0</v>
      </c>
      <c r="N14" s="10">
        <f t="shared" si="1"/>
        <v>0</v>
      </c>
      <c r="O14" s="10">
        <f t="shared" si="2"/>
        <v>0</v>
      </c>
      <c r="P14" s="10">
        <f t="shared" si="3"/>
        <v>0</v>
      </c>
      <c r="Q14" s="11">
        <f>'Annexe 1 à l''AE - BPU'!M14</f>
        <v>0</v>
      </c>
    </row>
    <row r="15" spans="1:25" ht="15.75" x14ac:dyDescent="0.25">
      <c r="A15" s="56" t="s">
        <v>36</v>
      </c>
      <c r="B15" s="20" t="s">
        <v>22</v>
      </c>
      <c r="C15" s="7">
        <v>157315</v>
      </c>
      <c r="D15" s="7">
        <v>1500</v>
      </c>
      <c r="E15" s="7">
        <v>1500</v>
      </c>
      <c r="F15" s="7"/>
      <c r="G15" s="7"/>
      <c r="H15" s="37" t="str">
        <f>'Annexe 1 à l''AE - BPU'!C12</f>
        <v>Non saisie</v>
      </c>
      <c r="I15" s="8">
        <f>'Annexe 1 à l''AE - BPU'!E15</f>
        <v>0</v>
      </c>
      <c r="J15" s="7" t="s">
        <v>18</v>
      </c>
      <c r="K15" s="9">
        <v>0.2</v>
      </c>
      <c r="L15" s="8">
        <f>'Annexe 1 à l''AE - BPU'!H15</f>
        <v>0</v>
      </c>
      <c r="M15" s="41">
        <f t="shared" si="0"/>
        <v>0</v>
      </c>
      <c r="N15" s="10">
        <f t="shared" si="1"/>
        <v>0</v>
      </c>
      <c r="O15" s="10">
        <f t="shared" si="2"/>
        <v>0</v>
      </c>
      <c r="P15" s="10">
        <f t="shared" si="3"/>
        <v>0</v>
      </c>
      <c r="Q15" s="11">
        <f>'Annexe 1 à l''AE - BPU'!M15</f>
        <v>0</v>
      </c>
    </row>
    <row r="16" spans="1:25" ht="15.75" x14ac:dyDescent="0.25">
      <c r="A16" s="56" t="s">
        <v>37</v>
      </c>
      <c r="B16" s="20" t="s">
        <v>23</v>
      </c>
      <c r="C16" s="7">
        <v>157318</v>
      </c>
      <c r="D16" s="7">
        <v>500</v>
      </c>
      <c r="E16" s="7">
        <v>500</v>
      </c>
      <c r="F16" s="7"/>
      <c r="G16" s="7"/>
      <c r="H16" s="37" t="str">
        <f>'Annexe 1 à l''AE - BPU'!C12</f>
        <v>Non saisie</v>
      </c>
      <c r="I16" s="8">
        <f>'Annexe 1 à l''AE - BPU'!E16</f>
        <v>0</v>
      </c>
      <c r="J16" s="7" t="s">
        <v>18</v>
      </c>
      <c r="K16" s="9">
        <v>0.2</v>
      </c>
      <c r="L16" s="8">
        <f>'Annexe 1 à l''AE - BPU'!H16</f>
        <v>0</v>
      </c>
      <c r="M16" s="41">
        <f t="shared" si="0"/>
        <v>0</v>
      </c>
      <c r="N16" s="10">
        <f>IF(OR(L16="",K16=""),"-",L16*(1+K16))</f>
        <v>0</v>
      </c>
      <c r="O16" s="10">
        <f>IF(OR(I16="",L16=""),"-",I16*L16)</f>
        <v>0</v>
      </c>
      <c r="P16" s="10">
        <f t="shared" si="3"/>
        <v>0</v>
      </c>
      <c r="Q16" s="11">
        <f>'Annexe 1 à l''AE - BPU'!M16</f>
        <v>0</v>
      </c>
    </row>
    <row r="17" spans="1:17" ht="15.75" x14ac:dyDescent="0.25">
      <c r="A17" s="56" t="s">
        <v>38</v>
      </c>
      <c r="B17" s="20" t="s">
        <v>24</v>
      </c>
      <c r="C17" s="7">
        <v>310021</v>
      </c>
      <c r="D17" s="7">
        <v>100</v>
      </c>
      <c r="E17" s="7">
        <v>100</v>
      </c>
      <c r="F17" s="7"/>
      <c r="G17" s="7"/>
      <c r="H17" s="37" t="str">
        <f>'Annexe 1 à l''AE - BPU'!C12</f>
        <v>Non saisie</v>
      </c>
      <c r="I17" s="8">
        <f>'Annexe 1 à l''AE - BPU'!E17</f>
        <v>0</v>
      </c>
      <c r="J17" s="7" t="s">
        <v>18</v>
      </c>
      <c r="K17" s="9">
        <v>0.2</v>
      </c>
      <c r="L17" s="8">
        <f>'Annexe 1 à l''AE - BPU'!H17</f>
        <v>0</v>
      </c>
      <c r="M17" s="41">
        <f t="shared" si="0"/>
        <v>0</v>
      </c>
      <c r="N17" s="10">
        <f>IF(OR(L17="",K17=""),"-",L17*(1+K17))</f>
        <v>0</v>
      </c>
      <c r="O17" s="10">
        <f>IF(OR(I17="",L17=""),"-",I17*L17)</f>
        <v>0</v>
      </c>
      <c r="P17" s="10">
        <f t="shared" si="3"/>
        <v>0</v>
      </c>
      <c r="Q17" s="11">
        <f>'Annexe 1 à l''AE - BPU'!M17</f>
        <v>0</v>
      </c>
    </row>
    <row r="18" spans="1:17" ht="15.75" x14ac:dyDescent="0.25">
      <c r="A18" s="56" t="s">
        <v>39</v>
      </c>
      <c r="B18" s="20" t="s">
        <v>25</v>
      </c>
      <c r="C18" s="7">
        <v>157314</v>
      </c>
      <c r="D18" s="7">
        <v>500</v>
      </c>
      <c r="E18" s="7">
        <v>500</v>
      </c>
      <c r="F18" s="7"/>
      <c r="G18" s="7"/>
      <c r="H18" s="37" t="str">
        <f>'Annexe 1 à l''AE - BPU'!C12</f>
        <v>Non saisie</v>
      </c>
      <c r="I18" s="8">
        <f>'Annexe 1 à l''AE - BPU'!E18</f>
        <v>0</v>
      </c>
      <c r="J18" s="7" t="s">
        <v>18</v>
      </c>
      <c r="K18" s="9">
        <v>0.2</v>
      </c>
      <c r="L18" s="8">
        <f>'Annexe 1 à l''AE - BPU'!H18</f>
        <v>0</v>
      </c>
      <c r="M18" s="41">
        <f t="shared" si="0"/>
        <v>0</v>
      </c>
      <c r="N18" s="10">
        <f t="shared" ref="N18:N21" si="4">IF(OR(L18="",K18=""),"-",L18*(1+K18))</f>
        <v>0</v>
      </c>
      <c r="O18" s="10">
        <f t="shared" ref="O18:O21" si="5">IF(OR(I18="",L18=""),"-",I18*L18)</f>
        <v>0</v>
      </c>
      <c r="P18" s="10">
        <f t="shared" si="3"/>
        <v>0</v>
      </c>
      <c r="Q18" s="11">
        <f>'Annexe 1 à l''AE - BPU'!M18</f>
        <v>0</v>
      </c>
    </row>
    <row r="19" spans="1:17" ht="15.75" x14ac:dyDescent="0.25">
      <c r="A19" s="56" t="s">
        <v>40</v>
      </c>
      <c r="B19" s="20" t="s">
        <v>26</v>
      </c>
      <c r="C19" s="7">
        <v>157311</v>
      </c>
      <c r="D19" s="7">
        <v>100</v>
      </c>
      <c r="E19" s="7">
        <v>100</v>
      </c>
      <c r="F19" s="7"/>
      <c r="G19" s="7"/>
      <c r="H19" s="37" t="str">
        <f>'Annexe 1 à l''AE - BPU'!C12</f>
        <v>Non saisie</v>
      </c>
      <c r="I19" s="8">
        <f>'Annexe 1 à l''AE - BPU'!E19</f>
        <v>0</v>
      </c>
      <c r="J19" s="7" t="s">
        <v>18</v>
      </c>
      <c r="K19" s="9">
        <v>0.2</v>
      </c>
      <c r="L19" s="8">
        <f>'Annexe 1 à l''AE - BPU'!H19</f>
        <v>0</v>
      </c>
      <c r="M19" s="41">
        <f t="shared" si="0"/>
        <v>0</v>
      </c>
      <c r="N19" s="10">
        <f t="shared" si="4"/>
        <v>0</v>
      </c>
      <c r="O19" s="10">
        <f t="shared" si="5"/>
        <v>0</v>
      </c>
      <c r="P19" s="10">
        <f t="shared" si="3"/>
        <v>0</v>
      </c>
      <c r="Q19" s="11">
        <f>'Annexe 1 à l''AE - BPU'!M19</f>
        <v>0</v>
      </c>
    </row>
    <row r="20" spans="1:17" ht="15.75" x14ac:dyDescent="0.25">
      <c r="A20" s="56" t="s">
        <v>41</v>
      </c>
      <c r="B20" s="20" t="s">
        <v>27</v>
      </c>
      <c r="C20" s="7">
        <v>157882</v>
      </c>
      <c r="D20" s="7">
        <v>500</v>
      </c>
      <c r="E20" s="7">
        <v>500</v>
      </c>
      <c r="F20" s="7"/>
      <c r="G20" s="7"/>
      <c r="H20" s="37" t="str">
        <f>'Annexe 1 à l''AE - BPU'!C12</f>
        <v>Non saisie</v>
      </c>
      <c r="I20" s="8">
        <f>'Annexe 1 à l''AE - BPU'!E20</f>
        <v>0</v>
      </c>
      <c r="J20" s="7" t="s">
        <v>18</v>
      </c>
      <c r="K20" s="9">
        <v>0.2</v>
      </c>
      <c r="L20" s="8">
        <f>'Annexe 1 à l''AE - BPU'!H20</f>
        <v>0</v>
      </c>
      <c r="M20" s="41">
        <f t="shared" si="0"/>
        <v>0</v>
      </c>
      <c r="N20" s="10">
        <f t="shared" si="4"/>
        <v>0</v>
      </c>
      <c r="O20" s="10">
        <f t="shared" si="5"/>
        <v>0</v>
      </c>
      <c r="P20" s="10">
        <f t="shared" si="3"/>
        <v>0</v>
      </c>
      <c r="Q20" s="11">
        <f>'Annexe 1 à l''AE - BPU'!M20</f>
        <v>0</v>
      </c>
    </row>
    <row r="21" spans="1:17" ht="16.5" thickBot="1" x14ac:dyDescent="0.3">
      <c r="A21" s="57" t="s">
        <v>42</v>
      </c>
      <c r="B21" s="26" t="s">
        <v>29</v>
      </c>
      <c r="C21" s="34">
        <v>157080</v>
      </c>
      <c r="D21" s="98">
        <v>170</v>
      </c>
      <c r="E21" s="99">
        <v>100</v>
      </c>
      <c r="F21" s="99">
        <v>20</v>
      </c>
      <c r="G21" s="99">
        <v>50</v>
      </c>
      <c r="H21" s="38" t="str">
        <f>'Annexe 1 à l''AE - BPU'!C12</f>
        <v>Non saisie</v>
      </c>
      <c r="I21" s="12">
        <f>'Annexe 1 à l''AE - BPU'!E21</f>
        <v>0</v>
      </c>
      <c r="J21" s="34" t="s">
        <v>18</v>
      </c>
      <c r="K21" s="35">
        <v>0.2</v>
      </c>
      <c r="L21" s="12">
        <f>'Annexe 1 à l''AE - BPU'!H21</f>
        <v>0</v>
      </c>
      <c r="M21" s="42">
        <f t="shared" si="0"/>
        <v>0</v>
      </c>
      <c r="N21" s="27">
        <f t="shared" si="4"/>
        <v>0</v>
      </c>
      <c r="O21" s="27">
        <f t="shared" si="5"/>
        <v>0</v>
      </c>
      <c r="P21" s="27">
        <f t="shared" si="3"/>
        <v>0</v>
      </c>
      <c r="Q21" s="30">
        <f>'Annexe 1 à l''AE - BPU'!M21</f>
        <v>0</v>
      </c>
    </row>
    <row r="22" spans="1:17" ht="16.5" thickBot="1" x14ac:dyDescent="0.3">
      <c r="A22" s="28"/>
      <c r="B22" s="29"/>
    </row>
    <row r="23" spans="1:17" ht="15.75" thickBot="1" x14ac:dyDescent="0.3">
      <c r="B23" s="13" t="s">
        <v>31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>
        <f>SUM(M11:M21)</f>
        <v>0</v>
      </c>
      <c r="N23" s="14">
        <f t="shared" ref="N23:P23" si="6">SUM(N11:N21)</f>
        <v>0</v>
      </c>
      <c r="O23" s="14">
        <f t="shared" si="6"/>
        <v>0</v>
      </c>
      <c r="P23" s="14">
        <f t="shared" si="6"/>
        <v>0</v>
      </c>
    </row>
  </sheetData>
  <mergeCells count="5">
    <mergeCell ref="R1:Y6"/>
    <mergeCell ref="A2:Q2"/>
    <mergeCell ref="A4:Q4"/>
    <mergeCell ref="A6:Q6"/>
    <mergeCell ref="D8:Q8"/>
  </mergeCell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2024-11-20T10:42:24Z</dcterms:created>
  <dcterms:modified xsi:type="dcterms:W3CDTF">2025-02-20T11:26:44Z</dcterms:modified>
</cp:coreProperties>
</file>