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couv-my.sharepoint.com/personal/soline_sole_urssaf_fr/Documents/MAPA 2025-03 Location de fontaines/DCE/"/>
    </mc:Choice>
  </mc:AlternateContent>
  <xr:revisionPtr revIDLastSave="7" documentId="8_{38DCAEE8-DD9C-4F74-BA24-C39F985D9EA2}" xr6:coauthVersionLast="47" xr6:coauthVersionMax="47" xr10:uidLastSave="{3FAD94EE-4099-412F-9377-26DCCFA2FE4F}"/>
  <bookViews>
    <workbookView xWindow="-108" yWindow="-108" windowWidth="23256" windowHeight="12456" xr2:uid="{C37E5ED9-2F60-4B04-8B2B-4D3FE79AAF9A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2" l="1"/>
  <c r="O13" i="2"/>
  <c r="O14" i="2"/>
  <c r="O15" i="2"/>
  <c r="O16" i="2"/>
  <c r="O17" i="2"/>
  <c r="O18" i="2"/>
  <c r="O19" i="2"/>
  <c r="O20" i="2"/>
  <c r="O21" i="2"/>
  <c r="O11" i="2"/>
  <c r="E20" i="2"/>
  <c r="E18" i="2"/>
  <c r="E16" i="2"/>
  <c r="E15" i="2"/>
  <c r="E12" i="2"/>
  <c r="E13" i="2"/>
  <c r="E11" i="2"/>
  <c r="E10" i="2"/>
  <c r="C11" i="2"/>
  <c r="C12" i="2"/>
  <c r="C13" i="2"/>
  <c r="C15" i="2"/>
  <c r="C16" i="2"/>
  <c r="C17" i="2"/>
  <c r="C18" i="2"/>
  <c r="C19" i="2"/>
  <c r="C20" i="2"/>
  <c r="C10" i="2"/>
  <c r="I14" i="2"/>
  <c r="I22" i="2" s="1"/>
  <c r="G14" i="2"/>
  <c r="G22" i="2" s="1"/>
  <c r="M21" i="2"/>
  <c r="M22" i="2" s="1"/>
  <c r="K21" i="2"/>
  <c r="K20" i="2"/>
  <c r="K22" i="2" s="1"/>
  <c r="C29" i="1"/>
  <c r="C28" i="1"/>
  <c r="N21" i="2"/>
  <c r="N12" i="2"/>
  <c r="N13" i="2"/>
  <c r="N14" i="2"/>
  <c r="N15" i="2"/>
  <c r="N16" i="2"/>
  <c r="N17" i="2"/>
  <c r="N18" i="2"/>
  <c r="N19" i="2"/>
  <c r="N20" i="2"/>
  <c r="N11" i="2"/>
  <c r="N10" i="2"/>
  <c r="O10" i="2" s="1"/>
  <c r="L22" i="2"/>
  <c r="J22" i="2"/>
  <c r="H22" i="2"/>
  <c r="F22" i="2"/>
  <c r="D22" i="2"/>
  <c r="B22" i="2"/>
  <c r="C26" i="1"/>
  <c r="C25" i="1"/>
  <c r="C24" i="1"/>
  <c r="C23" i="1"/>
  <c r="C31" i="1"/>
  <c r="C22" i="2" l="1"/>
  <c r="E22" i="2"/>
  <c r="P10" i="2"/>
  <c r="O22" i="2"/>
  <c r="N22" i="2"/>
  <c r="P14" i="2" l="1"/>
  <c r="Q14" i="2" s="1"/>
  <c r="P20" i="2"/>
  <c r="Q20" i="2" s="1"/>
  <c r="Q10" i="2"/>
  <c r="P12" i="2"/>
  <c r="Q12" i="2" s="1"/>
  <c r="P21" i="2"/>
  <c r="Q21" i="2" s="1"/>
  <c r="P11" i="2"/>
  <c r="Q11" i="2" s="1"/>
  <c r="P19" i="2"/>
  <c r="Q19" i="2" s="1"/>
  <c r="P13" i="2"/>
  <c r="Q13" i="2" s="1"/>
  <c r="P16" i="2"/>
  <c r="Q16" i="2" s="1"/>
  <c r="P17" i="2"/>
  <c r="Q17" i="2" s="1"/>
  <c r="P18" i="2"/>
  <c r="Q18" i="2" s="1"/>
  <c r="P15" i="2"/>
  <c r="Q15" i="2" s="1"/>
  <c r="P22" i="2" l="1"/>
  <c r="Q22" i="2" l="1"/>
  <c r="Q24" i="2" s="1"/>
  <c r="P24" i="2"/>
</calcChain>
</file>

<file path=xl/sharedStrings.xml><?xml version="1.0" encoding="utf-8"?>
<sst xmlns="http://schemas.openxmlformats.org/spreadsheetml/2006/main" count="73" uniqueCount="54">
  <si>
    <t>Désignation</t>
  </si>
  <si>
    <t>LOCATION INSTALLATION ET MAINTENANCE DE FONTAINES A EAU RACCORDEES AU RESEAU D’EAU</t>
  </si>
  <si>
    <t>Immeuble « Les Vergers » Cergy Pontoise (95)</t>
  </si>
  <si>
    <t>Immeuble Saint-Ouen (93)</t>
  </si>
  <si>
    <t>Immeuble « Rousseau » Montreuil (93)</t>
  </si>
  <si>
    <t>Immeuble « Marceau » Montreuil (93)</t>
  </si>
  <si>
    <t>Immeuble « Lagny » Montreuil (93)</t>
  </si>
  <si>
    <t>Immeuble Centre d’Accueil Hauts-de-Seine (92)</t>
  </si>
  <si>
    <t>Immeuble Evry (91)</t>
  </si>
  <si>
    <t>Immeuble Montigny-le-Bretonneux (78)</t>
  </si>
  <si>
    <t>Immeuble « Carré des arts » Lieusaint (77)</t>
  </si>
  <si>
    <t>Immeuble « Fifteen » Champs-sur-marne (77)</t>
  </si>
  <si>
    <t>Immeuble Dammarie-les-Lys (77)</t>
  </si>
  <si>
    <t>Immeuble « 007 » Paris (75)</t>
  </si>
  <si>
    <t>NOMBRE DE TAPIS</t>
  </si>
  <si>
    <t>NOMBRE DE FONTAINES</t>
  </si>
  <si>
    <t>SITES</t>
  </si>
  <si>
    <t>Eau tempérée - Froide - Gazeuse</t>
  </si>
  <si>
    <t>Eau tempérée - Froide - Chaude</t>
  </si>
  <si>
    <t>MONTANT TOTAL MENSUEL en € TTC</t>
  </si>
  <si>
    <t>MONTANT TOTAL MENSUEL en € HT</t>
  </si>
  <si>
    <t>LOCATION INSTALLATION ET MAINTENANCE DE FONTAINES A EAU RACCORDEES AU RESEAU</t>
  </si>
  <si>
    <r>
      <t>Ä</t>
    </r>
    <r>
      <rPr>
        <b/>
        <sz val="10"/>
        <color theme="1"/>
        <rFont val="Arial"/>
        <family val="2"/>
      </rPr>
      <t xml:space="preserve"> Location</t>
    </r>
  </si>
  <si>
    <r>
      <t>Ä</t>
    </r>
    <r>
      <rPr>
        <b/>
        <sz val="10"/>
        <color theme="1"/>
        <rFont val="Arial"/>
        <family val="2"/>
      </rPr>
      <t xml:space="preserve"> Maintenance préventive </t>
    </r>
  </si>
  <si>
    <r>
      <t>Ä</t>
    </r>
    <r>
      <rPr>
        <b/>
        <sz val="10"/>
        <color theme="1"/>
        <rFont val="Arial"/>
        <family val="2"/>
      </rPr>
      <t xml:space="preserve"> Maintenance corrective  </t>
    </r>
  </si>
  <si>
    <t>PRIX UNITAIRE HT</t>
  </si>
  <si>
    <t>PRIX UNITAIRE TTC</t>
  </si>
  <si>
    <t>LA SAISIE DES PRIX HT METTRA A JOUR AUTOMATIQUEMENT LE DQE</t>
  </si>
  <si>
    <r>
      <t>Ä</t>
    </r>
    <r>
      <rPr>
        <b/>
        <sz val="10"/>
        <color theme="1"/>
        <rFont val="Arial"/>
        <family val="2"/>
      </rPr>
      <t xml:space="preserve"> Installation et retrait</t>
    </r>
  </si>
  <si>
    <t>Location mensuelle de fontaine à eau réseau avec bac de récupération
Eau tempérée – Eau froide – Eau chaude</t>
  </si>
  <si>
    <t>Location mensuelle de fontaine à eau réseau avec bac de récupération
Eau tempérée – Eau froide – Eau gazeuse</t>
  </si>
  <si>
    <t>Location mensuelle de fontaine à eau réseau avec évacuation eaux usées
Eau tempérée – Eau froide – Eau chaude</t>
  </si>
  <si>
    <t>Location mensuelle de fontaine à eau réseau avec évacuation eaux usées
Eau tempérée – Eau froide – Eau gazeuse</t>
  </si>
  <si>
    <t>TAPIS ABSORBANT</t>
  </si>
  <si>
    <t>TOTAL</t>
  </si>
  <si>
    <t>FONTAINES NEUVES AVEC BAC DE RECUPERATION</t>
  </si>
  <si>
    <t>Configuration eau en sortie</t>
  </si>
  <si>
    <t>Modèles de fontaines</t>
  </si>
  <si>
    <t>PRIX TOTAL FORFAITAIRE
MENSUEL en € HT</t>
  </si>
  <si>
    <t>FONTAINES NEUVES</t>
  </si>
  <si>
    <t>FONTAINES RECONDITIONNEES</t>
  </si>
  <si>
    <t>TAPIS</t>
  </si>
  <si>
    <r>
      <t>Ä</t>
    </r>
    <r>
      <rPr>
        <b/>
        <sz val="10"/>
        <color theme="1"/>
        <rFont val="Arial"/>
        <family val="2"/>
      </rPr>
      <t xml:space="preserve"> Nettoyage régulier du tapis</t>
    </r>
  </si>
  <si>
    <t>Location mensuelle d'un tapis absorbant</t>
  </si>
  <si>
    <t>FONTAINES NEUVES AVEC EVACUATION EAUX USEES</t>
  </si>
  <si>
    <t>FONTAINES RECONDITIONNEES AVEC EVACUATION EAUX USEES</t>
  </si>
  <si>
    <t>FONTAINES RECONDITIONNEES AVEC BAC DE RECUPERATION</t>
  </si>
  <si>
    <r>
      <t>Ä</t>
    </r>
    <r>
      <rPr>
        <b/>
        <sz val="10"/>
        <color theme="1"/>
        <rFont val="Arial"/>
        <family val="2"/>
      </rPr>
      <t xml:space="preserve"> Nettoyage extérieur fontaine avec prestations tapis</t>
    </r>
  </si>
  <si>
    <t>MAPA N° 2025-03</t>
  </si>
  <si>
    <t>CONSULTATION MAPA N° 2025-03</t>
  </si>
  <si>
    <t>DETAIL QUANTITATIF ESTIMATIF  (DQE)</t>
  </si>
  <si>
    <t>Le prix unitaire des fontaines comprend :</t>
  </si>
  <si>
    <t>Le prix unitaire des tapis absorbants comprend :</t>
  </si>
  <si>
    <t xml:space="preserve">BORDEREAU DE PRIX UNITAIRES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</si>
</sst>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6"/>
      <color theme="1"/>
      <name val="Arial"/>
      <family val="2"/>
    </font>
    <font>
      <b/>
      <sz val="11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Wingdings"/>
      <charset val="2"/>
    </font>
    <font>
      <b/>
      <sz val="12"/>
      <color theme="1"/>
      <name val="Arial"/>
      <family val="2"/>
    </font>
    <font>
      <b/>
      <sz val="18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70C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Alignment="1">
      <alignment horizontal="left" vertical="center" indent="15"/>
    </xf>
    <xf numFmtId="164" fontId="4" fillId="3" borderId="4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6" fillId="0" borderId="4" xfId="0" applyFont="1" applyBorder="1" applyAlignment="1">
      <alignment vertical="center" wrapText="1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2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8EC26-8F55-4961-867A-6D53BC892C6D}">
  <dimension ref="A1:C31"/>
  <sheetViews>
    <sheetView tabSelected="1" zoomScaleNormal="100" workbookViewId="0">
      <selection activeCell="A23" sqref="A23"/>
    </sheetView>
  </sheetViews>
  <sheetFormatPr baseColWidth="10" defaultRowHeight="14.4" x14ac:dyDescent="0.3"/>
  <cols>
    <col min="1" max="1" width="72.88671875" customWidth="1"/>
    <col min="2" max="3" width="25.6640625" customWidth="1"/>
  </cols>
  <sheetData>
    <row r="1" spans="1:3" ht="48.75" customHeight="1" x14ac:dyDescent="0.3">
      <c r="A1" s="45" t="s">
        <v>27</v>
      </c>
      <c r="B1" s="45"/>
      <c r="C1" s="45"/>
    </row>
    <row r="3" spans="1:3" ht="15.6" x14ac:dyDescent="0.3">
      <c r="A3" s="46" t="s">
        <v>48</v>
      </c>
      <c r="B3" s="46"/>
      <c r="C3" s="46"/>
    </row>
    <row r="4" spans="1:3" ht="15.6" x14ac:dyDescent="0.3">
      <c r="A4" s="46" t="s">
        <v>1</v>
      </c>
      <c r="B4" s="46"/>
      <c r="C4" s="46"/>
    </row>
    <row r="5" spans="1:3" x14ac:dyDescent="0.3">
      <c r="A5" s="1"/>
      <c r="B5" s="1"/>
      <c r="C5" s="1"/>
    </row>
    <row r="6" spans="1:3" s="15" customFormat="1" ht="15" customHeight="1" x14ac:dyDescent="0.3">
      <c r="A6" s="16" t="s">
        <v>51</v>
      </c>
      <c r="B6" s="36" t="s">
        <v>28</v>
      </c>
    </row>
    <row r="7" spans="1:3" s="15" customFormat="1" ht="15" customHeight="1" x14ac:dyDescent="0.3">
      <c r="B7" s="36" t="s">
        <v>22</v>
      </c>
    </row>
    <row r="8" spans="1:3" s="15" customFormat="1" ht="15" customHeight="1" x14ac:dyDescent="0.3">
      <c r="B8" s="36" t="s">
        <v>23</v>
      </c>
    </row>
    <row r="9" spans="1:3" s="15" customFormat="1" ht="15" customHeight="1" x14ac:dyDescent="0.3">
      <c r="B9" s="36" t="s">
        <v>24</v>
      </c>
    </row>
    <row r="10" spans="1:3" s="15" customFormat="1" ht="15" customHeight="1" x14ac:dyDescent="0.3">
      <c r="B10" s="36" t="s">
        <v>47</v>
      </c>
    </row>
    <row r="11" spans="1:3" s="15" customFormat="1" ht="15" customHeight="1" x14ac:dyDescent="0.3">
      <c r="B11" s="36"/>
    </row>
    <row r="12" spans="1:3" s="15" customFormat="1" ht="15" customHeight="1" x14ac:dyDescent="0.3">
      <c r="A12" s="16" t="s">
        <v>52</v>
      </c>
      <c r="B12" s="36" t="s">
        <v>28</v>
      </c>
    </row>
    <row r="13" spans="1:3" s="15" customFormat="1" ht="15" customHeight="1" x14ac:dyDescent="0.3">
      <c r="B13" s="36" t="s">
        <v>22</v>
      </c>
    </row>
    <row r="14" spans="1:3" s="15" customFormat="1" ht="15" customHeight="1" x14ac:dyDescent="0.3">
      <c r="B14" s="36" t="s">
        <v>42</v>
      </c>
    </row>
    <row r="15" spans="1:3" s="15" customFormat="1" ht="15" customHeight="1" x14ac:dyDescent="0.3"/>
    <row r="16" spans="1:3" s="15" customFormat="1" ht="15" customHeight="1" x14ac:dyDescent="0.3"/>
    <row r="17" spans="1:3" x14ac:dyDescent="0.3">
      <c r="A17" s="1"/>
    </row>
    <row r="18" spans="1:3" ht="21" x14ac:dyDescent="0.3">
      <c r="A18" s="44" t="s">
        <v>53</v>
      </c>
      <c r="B18" s="44"/>
      <c r="C18" s="44"/>
    </row>
    <row r="19" spans="1:3" ht="21" x14ac:dyDescent="0.3">
      <c r="A19" s="2"/>
      <c r="B19" s="2"/>
      <c r="C19" s="2"/>
    </row>
    <row r="21" spans="1:3" ht="35.1" customHeight="1" x14ac:dyDescent="0.3">
      <c r="A21" s="3" t="s">
        <v>0</v>
      </c>
      <c r="B21" s="3" t="s">
        <v>25</v>
      </c>
      <c r="C21" s="3" t="s">
        <v>26</v>
      </c>
    </row>
    <row r="22" spans="1:3" ht="35.1" customHeight="1" x14ac:dyDescent="0.3">
      <c r="A22" s="35" t="s">
        <v>39</v>
      </c>
      <c r="B22" s="35"/>
      <c r="C22" s="35"/>
    </row>
    <row r="23" spans="1:3" ht="35.1" customHeight="1" x14ac:dyDescent="0.3">
      <c r="A23" s="4" t="s">
        <v>31</v>
      </c>
      <c r="B23" s="17"/>
      <c r="C23" s="5">
        <f>B23*1.2</f>
        <v>0</v>
      </c>
    </row>
    <row r="24" spans="1:3" ht="35.1" customHeight="1" x14ac:dyDescent="0.3">
      <c r="A24" s="4" t="s">
        <v>32</v>
      </c>
      <c r="B24" s="17"/>
      <c r="C24" s="5">
        <f>B24*1.2</f>
        <v>0</v>
      </c>
    </row>
    <row r="25" spans="1:3" ht="35.1" customHeight="1" x14ac:dyDescent="0.3">
      <c r="A25" s="4" t="s">
        <v>29</v>
      </c>
      <c r="B25" s="17"/>
      <c r="C25" s="5">
        <f>B25*1.2</f>
        <v>0</v>
      </c>
    </row>
    <row r="26" spans="1:3" ht="35.1" customHeight="1" x14ac:dyDescent="0.3">
      <c r="A26" s="4" t="s">
        <v>30</v>
      </c>
      <c r="B26" s="17"/>
      <c r="C26" s="5">
        <f>B26*1.2</f>
        <v>0</v>
      </c>
    </row>
    <row r="27" spans="1:3" ht="35.1" customHeight="1" x14ac:dyDescent="0.3">
      <c r="A27" s="35" t="s">
        <v>40</v>
      </c>
      <c r="B27" s="35"/>
      <c r="C27" s="35"/>
    </row>
    <row r="28" spans="1:3" ht="35.1" customHeight="1" x14ac:dyDescent="0.3">
      <c r="A28" s="4" t="s">
        <v>31</v>
      </c>
      <c r="B28" s="17"/>
      <c r="C28" s="5">
        <f>B28*1.2</f>
        <v>0</v>
      </c>
    </row>
    <row r="29" spans="1:3" ht="35.1" customHeight="1" x14ac:dyDescent="0.3">
      <c r="A29" s="4" t="s">
        <v>29</v>
      </c>
      <c r="B29" s="17"/>
      <c r="C29" s="5">
        <f>B29*1.2</f>
        <v>0</v>
      </c>
    </row>
    <row r="30" spans="1:3" ht="35.1" customHeight="1" x14ac:dyDescent="0.3">
      <c r="A30" s="35" t="s">
        <v>41</v>
      </c>
      <c r="B30" s="43"/>
      <c r="C30" s="5"/>
    </row>
    <row r="31" spans="1:3" ht="35.1" customHeight="1" x14ac:dyDescent="0.3">
      <c r="A31" s="40" t="s">
        <v>43</v>
      </c>
      <c r="B31" s="17"/>
      <c r="C31" s="5">
        <f>B31*1.2</f>
        <v>0</v>
      </c>
    </row>
  </sheetData>
  <mergeCells count="4">
    <mergeCell ref="A18:C18"/>
    <mergeCell ref="A1:C1"/>
    <mergeCell ref="A3:C3"/>
    <mergeCell ref="A4:C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1FCC0-6D56-4711-BF91-8D87E7C8F706}">
  <dimension ref="A1:S24"/>
  <sheetViews>
    <sheetView zoomScaleNormal="100" workbookViewId="0">
      <selection activeCell="B2" sqref="B2"/>
    </sheetView>
  </sheetViews>
  <sheetFormatPr baseColWidth="10" defaultRowHeight="14.4" x14ac:dyDescent="0.3"/>
  <cols>
    <col min="1" max="1" width="46" customWidth="1"/>
    <col min="2" max="17" width="16.88671875" customWidth="1"/>
  </cols>
  <sheetData>
    <row r="1" spans="1:19" x14ac:dyDescent="0.3">
      <c r="A1" t="s">
        <v>49</v>
      </c>
    </row>
    <row r="3" spans="1:19" ht="15.6" x14ac:dyDescent="0.3">
      <c r="A3" s="51" t="s">
        <v>21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</row>
    <row r="5" spans="1:19" ht="18" x14ac:dyDescent="0.35">
      <c r="A5" s="62" t="s">
        <v>50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19" ht="18.600000000000001" thickBot="1" x14ac:dyDescent="0.4">
      <c r="A6" s="14"/>
      <c r="B6" s="14"/>
      <c r="C6" s="14"/>
      <c r="D6" s="14"/>
      <c r="E6" s="14"/>
      <c r="F6" s="19"/>
      <c r="G6" s="19"/>
      <c r="H6" s="19"/>
      <c r="I6" s="19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41.4" customHeight="1" x14ac:dyDescent="0.3">
      <c r="A7" s="20" t="s">
        <v>37</v>
      </c>
      <c r="B7" s="47" t="s">
        <v>44</v>
      </c>
      <c r="C7" s="47"/>
      <c r="D7" s="47"/>
      <c r="E7" s="47"/>
      <c r="F7" s="47" t="s">
        <v>35</v>
      </c>
      <c r="G7" s="47"/>
      <c r="H7" s="47"/>
      <c r="I7" s="47"/>
      <c r="J7" s="49" t="s">
        <v>45</v>
      </c>
      <c r="K7" s="50"/>
      <c r="L7" s="49" t="s">
        <v>46</v>
      </c>
      <c r="M7" s="50"/>
      <c r="N7" s="58" t="s">
        <v>33</v>
      </c>
      <c r="O7" s="59"/>
      <c r="P7" s="52" t="s">
        <v>20</v>
      </c>
      <c r="Q7" s="55" t="s">
        <v>19</v>
      </c>
    </row>
    <row r="8" spans="1:19" ht="24.9" customHeight="1" thickBot="1" x14ac:dyDescent="0.35">
      <c r="A8" s="31" t="s">
        <v>36</v>
      </c>
      <c r="B8" s="48" t="s">
        <v>18</v>
      </c>
      <c r="C8" s="48"/>
      <c r="D8" s="48" t="s">
        <v>17</v>
      </c>
      <c r="E8" s="48"/>
      <c r="F8" s="48" t="s">
        <v>18</v>
      </c>
      <c r="G8" s="48"/>
      <c r="H8" s="48" t="s">
        <v>17</v>
      </c>
      <c r="I8" s="48"/>
      <c r="J8" s="48" t="s">
        <v>18</v>
      </c>
      <c r="K8" s="48"/>
      <c r="L8" s="48" t="s">
        <v>18</v>
      </c>
      <c r="M8" s="48"/>
      <c r="N8" s="60"/>
      <c r="O8" s="61"/>
      <c r="P8" s="53"/>
      <c r="Q8" s="56"/>
    </row>
    <row r="9" spans="1:19" s="21" customFormat="1" ht="59.4" customHeight="1" thickBot="1" x14ac:dyDescent="0.35">
      <c r="A9" s="13" t="s">
        <v>16</v>
      </c>
      <c r="B9" s="11" t="s">
        <v>15</v>
      </c>
      <c r="C9" s="12" t="s">
        <v>38</v>
      </c>
      <c r="D9" s="11" t="s">
        <v>15</v>
      </c>
      <c r="E9" s="12" t="s">
        <v>38</v>
      </c>
      <c r="F9" s="11" t="s">
        <v>15</v>
      </c>
      <c r="G9" s="12" t="s">
        <v>38</v>
      </c>
      <c r="H9" s="11" t="s">
        <v>15</v>
      </c>
      <c r="I9" s="12" t="s">
        <v>38</v>
      </c>
      <c r="J9" s="11" t="s">
        <v>15</v>
      </c>
      <c r="K9" s="12" t="s">
        <v>38</v>
      </c>
      <c r="L9" s="11" t="s">
        <v>15</v>
      </c>
      <c r="M9" s="12" t="s">
        <v>38</v>
      </c>
      <c r="N9" s="11" t="s">
        <v>14</v>
      </c>
      <c r="O9" s="12" t="s">
        <v>38</v>
      </c>
      <c r="P9" s="54"/>
      <c r="Q9" s="57"/>
      <c r="R9" s="24"/>
    </row>
    <row r="10" spans="1:19" s="21" customFormat="1" ht="20.399999999999999" customHeight="1" x14ac:dyDescent="0.3">
      <c r="A10" s="22" t="s">
        <v>6</v>
      </c>
      <c r="B10" s="23">
        <v>9</v>
      </c>
      <c r="C10" s="25">
        <f>B10*BPU!$B$23</f>
        <v>0</v>
      </c>
      <c r="D10" s="23">
        <v>1</v>
      </c>
      <c r="E10" s="25">
        <f>D10*BPU!B$24</f>
        <v>0</v>
      </c>
      <c r="F10" s="34"/>
      <c r="G10" s="25"/>
      <c r="H10" s="34"/>
      <c r="I10" s="25"/>
      <c r="J10" s="34"/>
      <c r="K10" s="25"/>
      <c r="L10" s="34"/>
      <c r="M10" s="25"/>
      <c r="N10" s="23">
        <f>L10+J10+D10+B10+H10+F10</f>
        <v>10</v>
      </c>
      <c r="O10" s="25">
        <f>N10*BPU!B31</f>
        <v>0</v>
      </c>
      <c r="P10" s="23">
        <f>O10+M10+K10+I10+G10+E10+C10</f>
        <v>0</v>
      </c>
      <c r="Q10" s="26">
        <f>P10*1.2</f>
        <v>0</v>
      </c>
    </row>
    <row r="11" spans="1:19" s="21" customFormat="1" ht="20.399999999999999" customHeight="1" x14ac:dyDescent="0.3">
      <c r="A11" s="10" t="s">
        <v>5</v>
      </c>
      <c r="B11" s="9">
        <v>6</v>
      </c>
      <c r="C11" s="27">
        <f>B11*BPU!$B$23</f>
        <v>0</v>
      </c>
      <c r="D11" s="9">
        <v>1</v>
      </c>
      <c r="E11" s="27">
        <f>D11*BPU!B$24</f>
        <v>0</v>
      </c>
      <c r="F11" s="32"/>
      <c r="G11" s="27"/>
      <c r="H11" s="32"/>
      <c r="I11" s="27"/>
      <c r="J11" s="32"/>
      <c r="K11" s="27"/>
      <c r="L11" s="32"/>
      <c r="M11" s="27"/>
      <c r="N11" s="9">
        <f>L11+J11+D11+B11+H11+F11</f>
        <v>7</v>
      </c>
      <c r="O11" s="27">
        <f>N11*BPU!B$31</f>
        <v>0</v>
      </c>
      <c r="P11" s="9">
        <f t="shared" ref="P11:P21" si="0">O11+M11+K11+I11+G11+E11+C11</f>
        <v>0</v>
      </c>
      <c r="Q11" s="28">
        <f>P11*1.2</f>
        <v>0</v>
      </c>
    </row>
    <row r="12" spans="1:19" s="21" customFormat="1" ht="20.399999999999999" customHeight="1" x14ac:dyDescent="0.3">
      <c r="A12" s="10" t="s">
        <v>4</v>
      </c>
      <c r="B12" s="9">
        <v>5</v>
      </c>
      <c r="C12" s="27">
        <f>B12*BPU!$B$23</f>
        <v>0</v>
      </c>
      <c r="D12" s="9">
        <v>1</v>
      </c>
      <c r="E12" s="27">
        <f>D12*BPU!B$24</f>
        <v>0</v>
      </c>
      <c r="F12" s="32"/>
      <c r="G12" s="27"/>
      <c r="H12" s="32"/>
      <c r="I12" s="27"/>
      <c r="J12" s="32"/>
      <c r="K12" s="27"/>
      <c r="L12" s="32"/>
      <c r="M12" s="27"/>
      <c r="N12" s="9">
        <f t="shared" ref="N12:N20" si="1">L12+J12+D12+B12+H12+F12</f>
        <v>6</v>
      </c>
      <c r="O12" s="27">
        <f>N12*BPU!B$31</f>
        <v>0</v>
      </c>
      <c r="P12" s="9">
        <f t="shared" si="0"/>
        <v>0</v>
      </c>
      <c r="Q12" s="28">
        <f>P12*1.2</f>
        <v>0</v>
      </c>
    </row>
    <row r="13" spans="1:19" s="21" customFormat="1" ht="20.399999999999999" customHeight="1" x14ac:dyDescent="0.3">
      <c r="A13" s="10" t="s">
        <v>11</v>
      </c>
      <c r="B13" s="9">
        <v>9</v>
      </c>
      <c r="C13" s="27">
        <f>B13*BPU!$B$23</f>
        <v>0</v>
      </c>
      <c r="D13" s="9">
        <v>1</v>
      </c>
      <c r="E13" s="27">
        <f>D13*BPU!B$24</f>
        <v>0</v>
      </c>
      <c r="F13" s="32"/>
      <c r="G13" s="27"/>
      <c r="H13" s="32"/>
      <c r="I13" s="27"/>
      <c r="J13" s="32"/>
      <c r="K13" s="27"/>
      <c r="L13" s="32"/>
      <c r="M13" s="27"/>
      <c r="N13" s="9">
        <f t="shared" si="1"/>
        <v>10</v>
      </c>
      <c r="O13" s="27">
        <f>N13*BPU!B$31</f>
        <v>0</v>
      </c>
      <c r="P13" s="9">
        <f t="shared" si="0"/>
        <v>0</v>
      </c>
      <c r="Q13" s="28">
        <f>P13*1.2</f>
        <v>0</v>
      </c>
    </row>
    <row r="14" spans="1:19" s="21" customFormat="1" ht="20.399999999999999" customHeight="1" x14ac:dyDescent="0.3">
      <c r="A14" s="10" t="s">
        <v>12</v>
      </c>
      <c r="B14" s="32"/>
      <c r="C14" s="41"/>
      <c r="D14" s="32"/>
      <c r="E14" s="41"/>
      <c r="F14" s="9">
        <v>6</v>
      </c>
      <c r="G14" s="27">
        <f>F14*BPU!B25</f>
        <v>0</v>
      </c>
      <c r="H14" s="9">
        <v>1</v>
      </c>
      <c r="I14" s="27">
        <f>H14*BPU!B26</f>
        <v>0</v>
      </c>
      <c r="J14" s="32"/>
      <c r="K14" s="27"/>
      <c r="L14" s="32"/>
      <c r="M14" s="27"/>
      <c r="N14" s="9">
        <f t="shared" si="1"/>
        <v>7</v>
      </c>
      <c r="O14" s="27">
        <f>N14*BPU!B$31</f>
        <v>0</v>
      </c>
      <c r="P14" s="9">
        <f t="shared" si="0"/>
        <v>0</v>
      </c>
      <c r="Q14" s="28">
        <f t="shared" ref="Q14:Q18" si="2">P14*1.2</f>
        <v>0</v>
      </c>
    </row>
    <row r="15" spans="1:19" s="21" customFormat="1" ht="20.399999999999999" customHeight="1" x14ac:dyDescent="0.3">
      <c r="A15" s="10" t="s">
        <v>10</v>
      </c>
      <c r="B15" s="9">
        <v>3</v>
      </c>
      <c r="C15" s="27">
        <f>B15*BPU!$B$23</f>
        <v>0</v>
      </c>
      <c r="D15" s="9">
        <v>1</v>
      </c>
      <c r="E15" s="27">
        <f>D15*BPU!B$24</f>
        <v>0</v>
      </c>
      <c r="F15" s="32"/>
      <c r="G15" s="27"/>
      <c r="H15" s="32"/>
      <c r="I15" s="27"/>
      <c r="J15" s="32"/>
      <c r="K15" s="27"/>
      <c r="L15" s="32"/>
      <c r="M15" s="27"/>
      <c r="N15" s="9">
        <f t="shared" si="1"/>
        <v>4</v>
      </c>
      <c r="O15" s="27">
        <f>N15*BPU!B$31</f>
        <v>0</v>
      </c>
      <c r="P15" s="9">
        <f t="shared" si="0"/>
        <v>0</v>
      </c>
      <c r="Q15" s="28">
        <f t="shared" si="2"/>
        <v>0</v>
      </c>
    </row>
    <row r="16" spans="1:19" s="21" customFormat="1" ht="20.399999999999999" customHeight="1" x14ac:dyDescent="0.3">
      <c r="A16" s="10" t="s">
        <v>13</v>
      </c>
      <c r="B16" s="9">
        <v>7</v>
      </c>
      <c r="C16" s="27">
        <f>B16*BPU!$B$23</f>
        <v>0</v>
      </c>
      <c r="D16" s="9">
        <v>1</v>
      </c>
      <c r="E16" s="27">
        <f>D16*BPU!B$24</f>
        <v>0</v>
      </c>
      <c r="F16" s="32"/>
      <c r="G16" s="27"/>
      <c r="H16" s="32"/>
      <c r="I16" s="27"/>
      <c r="J16" s="32"/>
      <c r="K16" s="27"/>
      <c r="L16" s="32"/>
      <c r="M16" s="27"/>
      <c r="N16" s="9">
        <f t="shared" si="1"/>
        <v>8</v>
      </c>
      <c r="O16" s="27">
        <f>N16*BPU!B$31</f>
        <v>0</v>
      </c>
      <c r="P16" s="9">
        <f t="shared" si="0"/>
        <v>0</v>
      </c>
      <c r="Q16" s="28">
        <f>P16*1.2</f>
        <v>0</v>
      </c>
    </row>
    <row r="17" spans="1:17" s="21" customFormat="1" ht="20.399999999999999" customHeight="1" x14ac:dyDescent="0.3">
      <c r="A17" s="10" t="s">
        <v>9</v>
      </c>
      <c r="B17" s="9">
        <v>4</v>
      </c>
      <c r="C17" s="27">
        <f>B17*BPU!$B$23</f>
        <v>0</v>
      </c>
      <c r="D17" s="32"/>
      <c r="E17" s="41"/>
      <c r="F17" s="32"/>
      <c r="G17" s="27"/>
      <c r="H17" s="32"/>
      <c r="I17" s="27"/>
      <c r="J17" s="32"/>
      <c r="K17" s="27"/>
      <c r="L17" s="32"/>
      <c r="M17" s="27"/>
      <c r="N17" s="9">
        <f t="shared" si="1"/>
        <v>4</v>
      </c>
      <c r="O17" s="27">
        <f>N17*BPU!B$31</f>
        <v>0</v>
      </c>
      <c r="P17" s="9">
        <f t="shared" si="0"/>
        <v>0</v>
      </c>
      <c r="Q17" s="28">
        <f t="shared" si="2"/>
        <v>0</v>
      </c>
    </row>
    <row r="18" spans="1:17" s="21" customFormat="1" ht="20.399999999999999" customHeight="1" x14ac:dyDescent="0.3">
      <c r="A18" s="10" t="s">
        <v>2</v>
      </c>
      <c r="B18" s="9">
        <v>7</v>
      </c>
      <c r="C18" s="27">
        <f>B18*BPU!$B$23</f>
        <v>0</v>
      </c>
      <c r="D18" s="9">
        <v>1</v>
      </c>
      <c r="E18" s="27">
        <f>D18*BPU!B$24</f>
        <v>0</v>
      </c>
      <c r="F18" s="32"/>
      <c r="G18" s="27"/>
      <c r="H18" s="32"/>
      <c r="I18" s="27"/>
      <c r="J18" s="32"/>
      <c r="K18" s="27"/>
      <c r="L18" s="32"/>
      <c r="M18" s="27"/>
      <c r="N18" s="9">
        <f t="shared" si="1"/>
        <v>8</v>
      </c>
      <c r="O18" s="27">
        <f>N18*BPU!B$31</f>
        <v>0</v>
      </c>
      <c r="P18" s="9">
        <f t="shared" si="0"/>
        <v>0</v>
      </c>
      <c r="Q18" s="28">
        <f t="shared" si="2"/>
        <v>0</v>
      </c>
    </row>
    <row r="19" spans="1:17" s="21" customFormat="1" ht="20.399999999999999" customHeight="1" x14ac:dyDescent="0.3">
      <c r="A19" s="10" t="s">
        <v>7</v>
      </c>
      <c r="B19" s="9">
        <v>1</v>
      </c>
      <c r="C19" s="27">
        <f>B19*BPU!$B$23</f>
        <v>0</v>
      </c>
      <c r="D19" s="32"/>
      <c r="E19" s="41"/>
      <c r="F19" s="32"/>
      <c r="G19" s="27"/>
      <c r="H19" s="32"/>
      <c r="I19" s="27"/>
      <c r="J19" s="32"/>
      <c r="K19" s="27"/>
      <c r="L19" s="32"/>
      <c r="M19" s="27"/>
      <c r="N19" s="9">
        <f t="shared" si="1"/>
        <v>1</v>
      </c>
      <c r="O19" s="27">
        <f>N19*BPU!B$31</f>
        <v>0</v>
      </c>
      <c r="P19" s="9">
        <f t="shared" si="0"/>
        <v>0</v>
      </c>
      <c r="Q19" s="28">
        <f>P19*1.2</f>
        <v>0</v>
      </c>
    </row>
    <row r="20" spans="1:17" s="21" customFormat="1" ht="20.399999999999999" customHeight="1" x14ac:dyDescent="0.3">
      <c r="A20" s="10" t="s">
        <v>8</v>
      </c>
      <c r="B20" s="9">
        <v>3</v>
      </c>
      <c r="C20" s="27">
        <f>B20*BPU!$B$23</f>
        <v>0</v>
      </c>
      <c r="D20" s="9">
        <v>1</v>
      </c>
      <c r="E20" s="27">
        <f>D20*BPU!B$24</f>
        <v>0</v>
      </c>
      <c r="F20" s="32"/>
      <c r="G20" s="27"/>
      <c r="H20" s="32"/>
      <c r="I20" s="27"/>
      <c r="J20" s="9">
        <v>3</v>
      </c>
      <c r="K20" s="27">
        <f>J20*BPU!B28</f>
        <v>0</v>
      </c>
      <c r="L20" s="32"/>
      <c r="M20" s="27"/>
      <c r="N20" s="9">
        <f t="shared" si="1"/>
        <v>7</v>
      </c>
      <c r="O20" s="27">
        <f>N20*BPU!B$31</f>
        <v>0</v>
      </c>
      <c r="P20" s="9">
        <f t="shared" si="0"/>
        <v>0</v>
      </c>
      <c r="Q20" s="28">
        <f>P20*1.2</f>
        <v>0</v>
      </c>
    </row>
    <row r="21" spans="1:17" s="21" customFormat="1" ht="20.399999999999999" customHeight="1" thickBot="1" x14ac:dyDescent="0.35">
      <c r="A21" s="8" t="s">
        <v>3</v>
      </c>
      <c r="B21" s="33"/>
      <c r="C21" s="42"/>
      <c r="D21" s="33"/>
      <c r="E21" s="42"/>
      <c r="F21" s="33"/>
      <c r="G21" s="29"/>
      <c r="H21" s="33"/>
      <c r="I21" s="29"/>
      <c r="J21" s="7">
        <v>8</v>
      </c>
      <c r="K21" s="29">
        <f>J21*BPU!B28</f>
        <v>0</v>
      </c>
      <c r="L21" s="7">
        <v>1</v>
      </c>
      <c r="M21" s="29">
        <f>L21*BPU!B29</f>
        <v>0</v>
      </c>
      <c r="N21" s="7">
        <f>L21+J21+D21+B21+H21+F21</f>
        <v>9</v>
      </c>
      <c r="O21" s="27">
        <f>N21*BPU!B$31</f>
        <v>0</v>
      </c>
      <c r="P21" s="7">
        <f t="shared" si="0"/>
        <v>0</v>
      </c>
      <c r="Q21" s="30">
        <f>P21*1.2</f>
        <v>0</v>
      </c>
    </row>
    <row r="22" spans="1:17" s="21" customFormat="1" ht="20.399999999999999" customHeight="1" thickBot="1" x14ac:dyDescent="0.35">
      <c r="A22" s="37" t="s">
        <v>34</v>
      </c>
      <c r="B22" s="18">
        <f t="shared" ref="B22:P22" si="3">SUM(B10:B21)</f>
        <v>54</v>
      </c>
      <c r="C22" s="38">
        <f t="shared" si="3"/>
        <v>0</v>
      </c>
      <c r="D22" s="18">
        <f t="shared" si="3"/>
        <v>8</v>
      </c>
      <c r="E22" s="38">
        <f t="shared" si="3"/>
        <v>0</v>
      </c>
      <c r="F22" s="18">
        <f t="shared" si="3"/>
        <v>6</v>
      </c>
      <c r="G22" s="38">
        <f t="shared" si="3"/>
        <v>0</v>
      </c>
      <c r="H22" s="18">
        <f t="shared" si="3"/>
        <v>1</v>
      </c>
      <c r="I22" s="38">
        <f t="shared" si="3"/>
        <v>0</v>
      </c>
      <c r="J22" s="18">
        <f t="shared" si="3"/>
        <v>11</v>
      </c>
      <c r="K22" s="38">
        <f t="shared" si="3"/>
        <v>0</v>
      </c>
      <c r="L22" s="18">
        <f t="shared" si="3"/>
        <v>1</v>
      </c>
      <c r="M22" s="38">
        <f t="shared" si="3"/>
        <v>0</v>
      </c>
      <c r="N22" s="18">
        <f t="shared" si="3"/>
        <v>81</v>
      </c>
      <c r="O22" s="39">
        <f t="shared" si="3"/>
        <v>0</v>
      </c>
      <c r="P22" s="18">
        <f t="shared" si="3"/>
        <v>0</v>
      </c>
      <c r="Q22" s="6">
        <f>P22*1.2</f>
        <v>0</v>
      </c>
    </row>
    <row r="24" spans="1:17" x14ac:dyDescent="0.3">
      <c r="P24">
        <f>P22*36</f>
        <v>0</v>
      </c>
      <c r="Q24">
        <f>Q22*36</f>
        <v>0</v>
      </c>
    </row>
  </sheetData>
  <protectedRanges>
    <protectedRange sqref="E14 C10:C22 E22 G22 I22 K22 M22" name="Plage1"/>
    <protectedRange sqref="E10:E13 E15:E21" name="Plage2"/>
    <protectedRange sqref="K10:K21 G10:G21" name="Plage3"/>
    <protectedRange sqref="M10:M21 I10:I21" name="Plage4"/>
    <protectedRange sqref="O10:O22" name="Plage5"/>
  </protectedRanges>
  <mergeCells count="15">
    <mergeCell ref="F7:I7"/>
    <mergeCell ref="F8:G8"/>
    <mergeCell ref="H8:I8"/>
    <mergeCell ref="J7:K7"/>
    <mergeCell ref="A3:S3"/>
    <mergeCell ref="B8:C8"/>
    <mergeCell ref="D8:E8"/>
    <mergeCell ref="B7:E7"/>
    <mergeCell ref="J8:K8"/>
    <mergeCell ref="L8:M8"/>
    <mergeCell ref="P7:P9"/>
    <mergeCell ref="Q7:Q9"/>
    <mergeCell ref="L7:M7"/>
    <mergeCell ref="N7:O8"/>
    <mergeCell ref="A5:S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Footer>&amp;LURSSAF ILE-DE-FRANCE&amp;CMAPA N°2025/03 _ DQE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6ee5c58-2b53-4e6f-89e7-42c647974141" xsi:nil="true"/>
    <NADIA xmlns="2a1eb300-4f1d-4bb1-b4fd-b637ca98258c">
      <UserInfo>
        <DisplayName/>
        <AccountId xsi:nil="true"/>
        <AccountType/>
      </UserInfo>
    </NADIA>
    <lcf76f155ced4ddcb4097134ff3c332f xmlns="2a1eb300-4f1d-4bb1-b4fd-b637ca98258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4F43E746CC3B4B843341F379753D1E" ma:contentTypeVersion="17" ma:contentTypeDescription="Crée un document." ma:contentTypeScope="" ma:versionID="92389843c719e52743a87257f456709e">
  <xsd:schema xmlns:xsd="http://www.w3.org/2001/XMLSchema" xmlns:xs="http://www.w3.org/2001/XMLSchema" xmlns:p="http://schemas.microsoft.com/office/2006/metadata/properties" xmlns:ns2="2a1eb300-4f1d-4bb1-b4fd-b637ca98258c" xmlns:ns3="86ee5c58-2b53-4e6f-89e7-42c647974141" targetNamespace="http://schemas.microsoft.com/office/2006/metadata/properties" ma:root="true" ma:fieldsID="efe5e1fd3b2b52baf9011badabf6410a" ns2:_="" ns3:_="">
    <xsd:import namespace="2a1eb300-4f1d-4bb1-b4fd-b637ca98258c"/>
    <xsd:import namespace="86ee5c58-2b53-4e6f-89e7-42c6479741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NADI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1eb300-4f1d-4bb1-b4fd-b637ca9825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NADIA" ma:index="19" nillable="true" ma:displayName="NADIA" ma:format="Dropdown" ma:list="UserInfo" ma:SharePointGroup="0" ma:internalName="NADI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60315fbd-64dd-42b6-8821-119951e42b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ee5c58-2b53-4e6f-89e7-42c64797414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8e4e8b0-7ce3-4d2e-9474-c8b44aed7a4e}" ma:internalName="TaxCatchAll" ma:showField="CatchAllData" ma:web="86ee5c58-2b53-4e6f-89e7-42c6479741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807451-48E1-4030-AFF4-FB859B873196}">
  <ds:schemaRefs>
    <ds:schemaRef ds:uri="http://schemas.microsoft.com/office/2006/metadata/properties"/>
    <ds:schemaRef ds:uri="http://schemas.microsoft.com/office/infopath/2007/PartnerControls"/>
    <ds:schemaRef ds:uri="86ee5c58-2b53-4e6f-89e7-42c647974141"/>
    <ds:schemaRef ds:uri="2a1eb300-4f1d-4bb1-b4fd-b637ca98258c"/>
  </ds:schemaRefs>
</ds:datastoreItem>
</file>

<file path=customXml/itemProps2.xml><?xml version="1.0" encoding="utf-8"?>
<ds:datastoreItem xmlns:ds="http://schemas.openxmlformats.org/officeDocument/2006/customXml" ds:itemID="{A0F2562F-355B-4945-AB20-6A312B164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1eb300-4f1d-4bb1-b4fd-b637ca98258c"/>
    <ds:schemaRef ds:uri="86ee5c58-2b53-4e6f-89e7-42c6479741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78DF08-F894-4CCB-9BC1-CA48E2CE3C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ALEMANY Isabelle (Ile-de-France)</dc:creator>
  <cp:lastModifiedBy>SOLE Soline (Ile-de-France)</cp:lastModifiedBy>
  <dcterms:created xsi:type="dcterms:W3CDTF">2024-12-18T11:36:23Z</dcterms:created>
  <dcterms:modified xsi:type="dcterms:W3CDTF">2025-02-28T14:37:11Z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0x010100CC4F43E746CC3B4B843341F379753D1E</vt:lpwstr>
  </property>
  <property fmtid="{D5CDD505-2E9C-101B-9397-08002B2CF9AE}" pid="3" name="MediaServiceImageTags">
    <vt:lpwstr/>
  </property>
</Properties>
</file>