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reuille\Documents\01_ Professionnel_D\01_Gazole_SP_2024\03_ DCE\DCE_a-visa-PA\"/>
    </mc:Choice>
  </mc:AlternateContent>
  <bookViews>
    <workbookView xWindow="0" yWindow="0" windowWidth="28800" windowHeight="11700" tabRatio="939" activeTab="11"/>
  </bookViews>
  <sheets>
    <sheet name=" 1_NWE_Prix_initial_gaz_F-54" sheetId="1" r:id="rId1"/>
    <sheet name="1_MED_Prix-initial_gaz-F_54" sheetId="14" r:id="rId2"/>
    <sheet name="1.1_Prix_fact_détail_gaz_F-54" sheetId="2" r:id="rId3"/>
    <sheet name="1.2_Prix_fact_final_gaz_F-54" sheetId="69" r:id="rId4"/>
    <sheet name="1.3_Pts_m_à_dispo_produits" sheetId="47" r:id="rId5"/>
    <sheet name="2.1_Prix_fact_détail_gaz_B0" sheetId="70" r:id="rId6"/>
    <sheet name="2.2_Prix_fact_final_gaz_B0" sheetId="83" r:id="rId7"/>
    <sheet name="2.3_Pts_m_à_dispo_produits" sheetId="72" r:id="rId8"/>
    <sheet name="3.NWE_Prix_init F-67_SP98_XF-67" sheetId="5" r:id="rId9"/>
    <sheet name="3.MED_Prix_init F-67_SP98_XF-67" sheetId="35" r:id="rId10"/>
    <sheet name="6_P_fact-dét_gaz_exempt_bio" sheetId="9" state="hidden" r:id="rId11"/>
    <sheet name="3.1_P_fact_dét_F-67_SP-95" sheetId="36" r:id="rId12"/>
    <sheet name="3.2_P_fact_final_F-67_SP-95" sheetId="73" r:id="rId13"/>
    <sheet name="3.3_Pts_m_à_dispo_F-67_SP95 " sheetId="74" r:id="rId14"/>
    <sheet name="4.1_P_fact_dét_SP-98 " sheetId="75" r:id="rId15"/>
    <sheet name="4.2_P_fact_final_SP-98" sheetId="76" r:id="rId16"/>
    <sheet name="4.3_Pts_m_à_dispo_SP98" sheetId="78" r:id="rId17"/>
    <sheet name="5.1_P_fact-dét_XF-67_SP95_nav" sheetId="79" r:id="rId18"/>
    <sheet name="5.2_P_fact_final_XF-67_SP95 nav" sheetId="80" r:id="rId19"/>
    <sheet name="5.3_Pts_m_à_dispo_XF-67_SP95 na" sheetId="82" r:id="rId20"/>
    <sheet name="6.1_P_fact_dét_ts_carb_CORSE" sheetId="39" r:id="rId21"/>
    <sheet name="6.2_P_fact_final_ts_carb_CORSE" sheetId="81" r:id="rId22"/>
    <sheet name="6.3_ Pts_m_a dispo_CORSE" sheetId="67" r:id="rId23"/>
    <sheet name="Feuil1" sheetId="53" r:id="rId24"/>
  </sheets>
  <definedNames>
    <definedName name="_xlnm.Print_Area" localSheetId="0">' 1_NWE_Prix_initial_gaz_F-54'!$A$1:$F$16</definedName>
    <definedName name="_xlnm.Print_Area" localSheetId="9">'3.MED_Prix_init F-67_SP98_XF-67'!$A$1:$B$18</definedName>
    <definedName name="_xlnm.Print_Area" localSheetId="8">'3.NWE_Prix_init F-67_SP98_XF-67'!$A$1:$C$17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83" l="1"/>
  <c r="D23" i="69"/>
  <c r="I23" i="2"/>
  <c r="K25" i="70"/>
  <c r="E24" i="83" l="1"/>
  <c r="K24" i="70"/>
  <c r="E28" i="83" l="1"/>
  <c r="E27" i="83"/>
  <c r="E26" i="83"/>
  <c r="E23" i="83"/>
  <c r="E22" i="83"/>
  <c r="E21" i="83"/>
  <c r="E20" i="83"/>
  <c r="E19" i="83"/>
  <c r="E18" i="83"/>
  <c r="E17" i="83"/>
  <c r="E16" i="83"/>
  <c r="E15" i="83"/>
  <c r="E14" i="83"/>
  <c r="H8" i="83"/>
  <c r="K27" i="70"/>
  <c r="K28" i="70"/>
  <c r="K21" i="70"/>
  <c r="K22" i="70"/>
  <c r="K23" i="70"/>
  <c r="K19" i="70"/>
  <c r="F8" i="5" l="1"/>
  <c r="F7" i="14"/>
  <c r="C23" i="81" l="1"/>
  <c r="F7" i="81"/>
  <c r="L7" i="39" l="1"/>
  <c r="H15" i="80"/>
  <c r="H16" i="80"/>
  <c r="H17" i="80"/>
  <c r="H18" i="80"/>
  <c r="H19" i="80"/>
  <c r="H20" i="80"/>
  <c r="H14" i="80"/>
  <c r="J8" i="80"/>
  <c r="Q8" i="79" l="1"/>
  <c r="H7" i="76"/>
  <c r="O7" i="75" l="1"/>
  <c r="H8" i="73"/>
  <c r="P8" i="70"/>
  <c r="G8" i="69"/>
  <c r="M8" i="2"/>
  <c r="O8" i="36"/>
  <c r="F16" i="35"/>
  <c r="C22" i="36" s="1"/>
  <c r="F22" i="36" s="1"/>
  <c r="I22" i="36" s="1"/>
  <c r="F8" i="35"/>
  <c r="F14" i="35"/>
  <c r="F14" i="5"/>
  <c r="K22" i="36" l="1"/>
  <c r="C22" i="73"/>
  <c r="E22" i="73" s="1"/>
  <c r="C21" i="36"/>
  <c r="F21" i="36" s="1"/>
  <c r="C22" i="75"/>
  <c r="F22" i="75" s="1"/>
  <c r="I22" i="75" s="1"/>
  <c r="B18" i="39"/>
  <c r="C20" i="79"/>
  <c r="C19" i="79"/>
  <c r="C21" i="75"/>
  <c r="F21" i="75" s="1"/>
  <c r="N21" i="75" s="1"/>
  <c r="C23" i="36"/>
  <c r="F23" i="36" s="1"/>
  <c r="N23" i="36" s="1"/>
  <c r="O23" i="36" s="1"/>
  <c r="C20" i="75"/>
  <c r="F20" i="75" s="1"/>
  <c r="I20" i="75" s="1"/>
  <c r="N22" i="36"/>
  <c r="K26" i="70"/>
  <c r="K20" i="70"/>
  <c r="K18" i="70"/>
  <c r="K17" i="70"/>
  <c r="K16" i="70"/>
  <c r="K15" i="70"/>
  <c r="K14" i="70"/>
  <c r="D14" i="69"/>
  <c r="D15" i="69"/>
  <c r="D16" i="69"/>
  <c r="D17" i="69"/>
  <c r="D18" i="69"/>
  <c r="D19" i="69"/>
  <c r="D20" i="69"/>
  <c r="D21" i="69"/>
  <c r="D22" i="69"/>
  <c r="D24" i="69"/>
  <c r="D25" i="69"/>
  <c r="I25" i="2"/>
  <c r="I23" i="36" l="1"/>
  <c r="I21" i="75"/>
  <c r="G23" i="73"/>
  <c r="H23" i="73" s="1"/>
  <c r="N22" i="75"/>
  <c r="O22" i="75" s="1"/>
  <c r="K22" i="75"/>
  <c r="C22" i="76"/>
  <c r="E22" i="76" s="1"/>
  <c r="K20" i="75"/>
  <c r="C20" i="76"/>
  <c r="E20" i="76" s="1"/>
  <c r="K21" i="75"/>
  <c r="C21" i="76"/>
  <c r="E21" i="76" s="1"/>
  <c r="N20" i="75"/>
  <c r="O20" i="79"/>
  <c r="I20" i="79"/>
  <c r="C20" i="80" s="1"/>
  <c r="I19" i="79"/>
  <c r="C19" i="80" s="1"/>
  <c r="O19" i="79"/>
  <c r="O21" i="75"/>
  <c r="G21" i="76"/>
  <c r="H21" i="76" s="1"/>
  <c r="K23" i="36"/>
  <c r="C23" i="73"/>
  <c r="E23" i="73" s="1"/>
  <c r="O22" i="36"/>
  <c r="G22" i="73"/>
  <c r="H22" i="73" s="1"/>
  <c r="I24" i="2"/>
  <c r="I21" i="2"/>
  <c r="I22" i="2"/>
  <c r="I20" i="2"/>
  <c r="I16" i="2"/>
  <c r="I17" i="2"/>
  <c r="I18" i="2"/>
  <c r="I19" i="2"/>
  <c r="G22" i="76" l="1"/>
  <c r="H22" i="76" s="1"/>
  <c r="O20" i="75"/>
  <c r="G20" i="76"/>
  <c r="H20" i="76" s="1"/>
  <c r="H23" i="39"/>
  <c r="I15" i="2" l="1"/>
  <c r="I14" i="2" l="1"/>
  <c r="F13" i="14" l="1"/>
  <c r="F12" i="14"/>
  <c r="F15" i="14" l="1"/>
  <c r="D24" i="70" l="1"/>
  <c r="D22" i="70"/>
  <c r="D21" i="70"/>
  <c r="D25" i="70"/>
  <c r="G25" i="70" s="1"/>
  <c r="D23" i="70"/>
  <c r="B13" i="39"/>
  <c r="D20" i="70"/>
  <c r="G24" i="70" s="1"/>
  <c r="C22" i="2"/>
  <c r="F22" i="2" s="1"/>
  <c r="C23" i="2"/>
  <c r="F23" i="2" s="1"/>
  <c r="C21" i="2"/>
  <c r="F21" i="2" s="1"/>
  <c r="G30" i="9"/>
  <c r="J24" i="70" l="1"/>
  <c r="O24" i="70"/>
  <c r="G20" i="70"/>
  <c r="G21" i="70"/>
  <c r="G23" i="70"/>
  <c r="G22" i="70"/>
  <c r="J25" i="70"/>
  <c r="O25" i="70"/>
  <c r="G25" i="83" s="1"/>
  <c r="H25" i="83" s="1"/>
  <c r="H23" i="2"/>
  <c r="L23" i="2"/>
  <c r="H21" i="2"/>
  <c r="L21" i="2"/>
  <c r="L22" i="2"/>
  <c r="H22" i="2"/>
  <c r="J31" i="9"/>
  <c r="J30" i="9"/>
  <c r="J36" i="9"/>
  <c r="J37" i="9"/>
  <c r="J32" i="9"/>
  <c r="J35" i="9"/>
  <c r="J33" i="9"/>
  <c r="J34" i="9"/>
  <c r="E13" i="39"/>
  <c r="P24" i="70" l="1"/>
  <c r="G24" i="83"/>
  <c r="H24" i="83" s="1"/>
  <c r="L24" i="70"/>
  <c r="D24" i="83"/>
  <c r="F24" i="83" s="1"/>
  <c r="O22" i="70"/>
  <c r="J22" i="70"/>
  <c r="J23" i="70"/>
  <c r="O23" i="70"/>
  <c r="J21" i="70"/>
  <c r="O21" i="70"/>
  <c r="L25" i="70"/>
  <c r="D25" i="83"/>
  <c r="F25" i="83" s="1"/>
  <c r="J20" i="70"/>
  <c r="O20" i="70"/>
  <c r="G20" i="83" s="1"/>
  <c r="H20" i="83" s="1"/>
  <c r="M22" i="2"/>
  <c r="F22" i="69"/>
  <c r="G22" i="69" s="1"/>
  <c r="M21" i="2"/>
  <c r="F21" i="69"/>
  <c r="G21" i="69" s="1"/>
  <c r="M23" i="2"/>
  <c r="F23" i="69"/>
  <c r="G23" i="69" s="1"/>
  <c r="J22" i="2"/>
  <c r="C22" i="69"/>
  <c r="E22" i="69" s="1"/>
  <c r="J21" i="2"/>
  <c r="C21" i="69"/>
  <c r="E21" i="69" s="1"/>
  <c r="C23" i="69"/>
  <c r="E23" i="69" s="1"/>
  <c r="J23" i="2"/>
  <c r="P25" i="70"/>
  <c r="L30" i="9"/>
  <c r="L31" i="9"/>
  <c r="E18" i="39"/>
  <c r="B23" i="39"/>
  <c r="L34" i="9"/>
  <c r="L37" i="9"/>
  <c r="K13" i="39"/>
  <c r="E13" i="81" s="1"/>
  <c r="F13" i="81" s="1"/>
  <c r="G13" i="39"/>
  <c r="B13" i="81" s="1"/>
  <c r="D13" i="81" s="1"/>
  <c r="L35" i="9"/>
  <c r="L32" i="9"/>
  <c r="L33" i="9"/>
  <c r="L36" i="9"/>
  <c r="E23" i="39" l="1"/>
  <c r="K23" i="39"/>
  <c r="E23" i="81" s="1"/>
  <c r="P20" i="70"/>
  <c r="G23" i="83"/>
  <c r="H23" i="83" s="1"/>
  <c r="P23" i="70"/>
  <c r="L23" i="70"/>
  <c r="D23" i="83"/>
  <c r="F23" i="83" s="1"/>
  <c r="G21" i="83"/>
  <c r="H21" i="83" s="1"/>
  <c r="P21" i="70"/>
  <c r="L22" i="70"/>
  <c r="D22" i="83"/>
  <c r="F22" i="83" s="1"/>
  <c r="L20" i="70"/>
  <c r="D20" i="83"/>
  <c r="F20" i="83" s="1"/>
  <c r="D21" i="83"/>
  <c r="F21" i="83" s="1"/>
  <c r="L21" i="70"/>
  <c r="P22" i="70"/>
  <c r="G22" i="83"/>
  <c r="H22" i="83" s="1"/>
  <c r="L13" i="39"/>
  <c r="K18" i="39"/>
  <c r="E18" i="81" s="1"/>
  <c r="F18" i="81" s="1"/>
  <c r="G18" i="39"/>
  <c r="B18" i="81" s="1"/>
  <c r="D18" i="81" s="1"/>
  <c r="I13" i="39"/>
  <c r="F16" i="5"/>
  <c r="C16" i="79" l="1"/>
  <c r="C14" i="79"/>
  <c r="C18" i="79"/>
  <c r="C15" i="79"/>
  <c r="C17" i="79"/>
  <c r="C24" i="75"/>
  <c r="F24" i="75" s="1"/>
  <c r="C14" i="75"/>
  <c r="F14" i="75" s="1"/>
  <c r="C19" i="75"/>
  <c r="C24" i="36"/>
  <c r="F24" i="36" s="1"/>
  <c r="C15" i="75"/>
  <c r="F15" i="75" s="1"/>
  <c r="C25" i="36"/>
  <c r="F25" i="36" s="1"/>
  <c r="C23" i="75"/>
  <c r="F23" i="75" s="1"/>
  <c r="C17" i="75"/>
  <c r="C13" i="75"/>
  <c r="C16" i="75"/>
  <c r="C18" i="75"/>
  <c r="C18" i="36"/>
  <c r="C19" i="36"/>
  <c r="C20" i="36"/>
  <c r="C16" i="36"/>
  <c r="F16" i="36" s="1"/>
  <c r="C17" i="36"/>
  <c r="C15" i="36"/>
  <c r="C14" i="36"/>
  <c r="L18" i="39"/>
  <c r="L23" i="39"/>
  <c r="F23" i="81" s="1"/>
  <c r="G23" i="81" s="1"/>
  <c r="G23" i="39"/>
  <c r="B23" i="81" s="1"/>
  <c r="D23" i="81" s="1"/>
  <c r="I18" i="39"/>
  <c r="F16" i="1"/>
  <c r="D27" i="70" l="1"/>
  <c r="D19" i="70"/>
  <c r="F18" i="79"/>
  <c r="F19" i="79"/>
  <c r="F16" i="79"/>
  <c r="F20" i="79"/>
  <c r="F17" i="79"/>
  <c r="N23" i="75"/>
  <c r="I23" i="75"/>
  <c r="O18" i="79"/>
  <c r="I18" i="79"/>
  <c r="C18" i="80" s="1"/>
  <c r="F18" i="75"/>
  <c r="F17" i="75"/>
  <c r="F19" i="75"/>
  <c r="F16" i="75"/>
  <c r="N25" i="36"/>
  <c r="I25" i="36"/>
  <c r="I14" i="75"/>
  <c r="N14" i="75"/>
  <c r="N15" i="75"/>
  <c r="I15" i="75"/>
  <c r="I24" i="75"/>
  <c r="N24" i="75"/>
  <c r="O17" i="79"/>
  <c r="I17" i="79"/>
  <c r="C17" i="80" s="1"/>
  <c r="F14" i="79"/>
  <c r="O14" i="79"/>
  <c r="I14" i="79"/>
  <c r="C14" i="80" s="1"/>
  <c r="N24" i="36"/>
  <c r="I24" i="36"/>
  <c r="F15" i="79"/>
  <c r="O15" i="79"/>
  <c r="I15" i="79"/>
  <c r="C15" i="80" s="1"/>
  <c r="I16" i="79"/>
  <c r="C16" i="80" s="1"/>
  <c r="O16" i="79"/>
  <c r="D26" i="70"/>
  <c r="G27" i="70" s="1"/>
  <c r="D18" i="70"/>
  <c r="D17" i="70"/>
  <c r="D15" i="70"/>
  <c r="C19" i="2"/>
  <c r="C18" i="2"/>
  <c r="D28" i="70"/>
  <c r="D16" i="70"/>
  <c r="D14" i="70"/>
  <c r="G14" i="70" s="1"/>
  <c r="C17" i="2"/>
  <c r="C25" i="2"/>
  <c r="C24" i="2"/>
  <c r="C16" i="2"/>
  <c r="C20" i="2"/>
  <c r="F20" i="2" s="1"/>
  <c r="F17" i="36"/>
  <c r="N17" i="36" s="1"/>
  <c r="F18" i="36"/>
  <c r="I18" i="36" s="1"/>
  <c r="F19" i="36"/>
  <c r="I19" i="36" s="1"/>
  <c r="F20" i="36"/>
  <c r="I20" i="36" s="1"/>
  <c r="N16" i="36"/>
  <c r="I16" i="36"/>
  <c r="N21" i="36"/>
  <c r="I21" i="36"/>
  <c r="G43" i="9"/>
  <c r="G15" i="9"/>
  <c r="G38" i="9"/>
  <c r="F15" i="36"/>
  <c r="F14" i="36"/>
  <c r="C15" i="2"/>
  <c r="G22" i="9"/>
  <c r="M23" i="39"/>
  <c r="I23" i="39"/>
  <c r="C14" i="2"/>
  <c r="F14" i="2" s="1"/>
  <c r="P19" i="79" l="1"/>
  <c r="J19" i="79"/>
  <c r="J20" i="79"/>
  <c r="P20" i="79"/>
  <c r="G18" i="70"/>
  <c r="O18" i="70" s="1"/>
  <c r="G18" i="83" s="1"/>
  <c r="H18" i="83" s="1"/>
  <c r="G19" i="70"/>
  <c r="O27" i="70"/>
  <c r="G27" i="83" s="1"/>
  <c r="H27" i="83" s="1"/>
  <c r="J27" i="70"/>
  <c r="N19" i="36"/>
  <c r="G19" i="73" s="1"/>
  <c r="H19" i="73" s="1"/>
  <c r="O15" i="75"/>
  <c r="G15" i="76"/>
  <c r="H15" i="76" s="1"/>
  <c r="O25" i="36"/>
  <c r="G25" i="73"/>
  <c r="H25" i="73" s="1"/>
  <c r="J18" i="79"/>
  <c r="P18" i="79"/>
  <c r="O24" i="75"/>
  <c r="G24" i="76"/>
  <c r="H24" i="76" s="1"/>
  <c r="O14" i="75"/>
  <c r="G14" i="76"/>
  <c r="H14" i="76" s="1"/>
  <c r="I16" i="75"/>
  <c r="N16" i="75"/>
  <c r="C24" i="73"/>
  <c r="E24" i="73" s="1"/>
  <c r="K24" i="36"/>
  <c r="P14" i="79"/>
  <c r="J14" i="79"/>
  <c r="K24" i="75"/>
  <c r="C24" i="76"/>
  <c r="E24" i="76" s="1"/>
  <c r="K14" i="75"/>
  <c r="C14" i="76"/>
  <c r="E14" i="76" s="1"/>
  <c r="N19" i="75"/>
  <c r="I19" i="75"/>
  <c r="K23" i="75"/>
  <c r="C23" i="76"/>
  <c r="E23" i="76" s="1"/>
  <c r="J16" i="79"/>
  <c r="P16" i="79"/>
  <c r="I18" i="75"/>
  <c r="N18" i="75"/>
  <c r="N18" i="36"/>
  <c r="G18" i="73" s="1"/>
  <c r="H18" i="73" s="1"/>
  <c r="J15" i="79"/>
  <c r="P15" i="79"/>
  <c r="P17" i="79"/>
  <c r="J17" i="79"/>
  <c r="O24" i="36"/>
  <c r="G24" i="73"/>
  <c r="H24" i="73" s="1"/>
  <c r="K15" i="75"/>
  <c r="C15" i="76"/>
  <c r="E15" i="76" s="1"/>
  <c r="K25" i="36"/>
  <c r="C25" i="73"/>
  <c r="E25" i="73" s="1"/>
  <c r="N17" i="75"/>
  <c r="I17" i="75"/>
  <c r="O23" i="75"/>
  <c r="G23" i="76"/>
  <c r="H23" i="76" s="1"/>
  <c r="L20" i="2"/>
  <c r="H20" i="2"/>
  <c r="O14" i="70"/>
  <c r="G14" i="83" s="1"/>
  <c r="H14" i="83" s="1"/>
  <c r="J14" i="70"/>
  <c r="D14" i="83" s="1"/>
  <c r="F14" i="83" s="1"/>
  <c r="F24" i="2"/>
  <c r="F25" i="2"/>
  <c r="G15" i="70"/>
  <c r="G17" i="70"/>
  <c r="G16" i="70"/>
  <c r="F16" i="2"/>
  <c r="F18" i="2"/>
  <c r="F19" i="2"/>
  <c r="F17" i="2"/>
  <c r="G26" i="70"/>
  <c r="G28" i="70"/>
  <c r="O28" i="70" s="1"/>
  <c r="G28" i="83" s="1"/>
  <c r="H28" i="83" s="1"/>
  <c r="K20" i="36"/>
  <c r="C20" i="73"/>
  <c r="E20" i="73" s="1"/>
  <c r="O19" i="36"/>
  <c r="K19" i="36"/>
  <c r="C19" i="73"/>
  <c r="E19" i="73" s="1"/>
  <c r="K21" i="36"/>
  <c r="C21" i="73"/>
  <c r="E21" i="73" s="1"/>
  <c r="K16" i="36"/>
  <c r="C16" i="73"/>
  <c r="E16" i="73" s="1"/>
  <c r="K18" i="36"/>
  <c r="C18" i="73"/>
  <c r="E18" i="73" s="1"/>
  <c r="O21" i="36"/>
  <c r="G21" i="73"/>
  <c r="H21" i="73" s="1"/>
  <c r="O16" i="36"/>
  <c r="G16" i="73"/>
  <c r="H16" i="73" s="1"/>
  <c r="O17" i="36"/>
  <c r="G17" i="73"/>
  <c r="H17" i="73" s="1"/>
  <c r="I17" i="36"/>
  <c r="N20" i="36"/>
  <c r="J42" i="9"/>
  <c r="L42" i="9" s="1"/>
  <c r="J41" i="9"/>
  <c r="L41" i="9" s="1"/>
  <c r="J39" i="9"/>
  <c r="J38" i="9"/>
  <c r="L38" i="9" s="1"/>
  <c r="J40" i="9"/>
  <c r="J21" i="9"/>
  <c r="J18" i="9"/>
  <c r="J16" i="9"/>
  <c r="L16" i="9" s="1"/>
  <c r="J15" i="9"/>
  <c r="L15" i="9" s="1"/>
  <c r="J19" i="9"/>
  <c r="J20" i="9"/>
  <c r="J17" i="9"/>
  <c r="I14" i="36"/>
  <c r="C14" i="73" s="1"/>
  <c r="E14" i="73" s="1"/>
  <c r="N14" i="36"/>
  <c r="G14" i="73" s="1"/>
  <c r="H14" i="73" s="1"/>
  <c r="I15" i="36"/>
  <c r="C15" i="73" s="1"/>
  <c r="E15" i="73" s="1"/>
  <c r="N15" i="36"/>
  <c r="G15" i="73" s="1"/>
  <c r="H15" i="73" s="1"/>
  <c r="J43" i="9"/>
  <c r="J44" i="9"/>
  <c r="J24" i="9"/>
  <c r="L24" i="9" s="1"/>
  <c r="J26" i="9"/>
  <c r="L26" i="9" s="1"/>
  <c r="J23" i="9"/>
  <c r="L23" i="9" s="1"/>
  <c r="J25" i="9"/>
  <c r="L25" i="9" s="1"/>
  <c r="J22" i="9"/>
  <c r="J28" i="9"/>
  <c r="L28" i="9" s="1"/>
  <c r="J29" i="9"/>
  <c r="J27" i="9"/>
  <c r="L27" i="9" s="1"/>
  <c r="F15" i="2"/>
  <c r="Q20" i="79" l="1"/>
  <c r="I20" i="80"/>
  <c r="J20" i="80" s="1"/>
  <c r="L20" i="79"/>
  <c r="D20" i="80"/>
  <c r="F20" i="80" s="1"/>
  <c r="L19" i="79"/>
  <c r="D19" i="80"/>
  <c r="F19" i="80" s="1"/>
  <c r="I19" i="80"/>
  <c r="J19" i="80" s="1"/>
  <c r="Q19" i="79"/>
  <c r="J18" i="70"/>
  <c r="D18" i="83" s="1"/>
  <c r="F18" i="83" s="1"/>
  <c r="J26" i="70"/>
  <c r="O26" i="70"/>
  <c r="G26" i="83" s="1"/>
  <c r="H26" i="83" s="1"/>
  <c r="L27" i="70"/>
  <c r="D27" i="83"/>
  <c r="F27" i="83" s="1"/>
  <c r="O19" i="70"/>
  <c r="J19" i="70"/>
  <c r="O18" i="36"/>
  <c r="O16" i="75"/>
  <c r="G16" i="76"/>
  <c r="H16" i="76" s="1"/>
  <c r="K17" i="75"/>
  <c r="C17" i="76"/>
  <c r="E17" i="76" s="1"/>
  <c r="L17" i="79"/>
  <c r="D17" i="80"/>
  <c r="F17" i="80" s="1"/>
  <c r="K18" i="75"/>
  <c r="C18" i="76"/>
  <c r="E18" i="76" s="1"/>
  <c r="K16" i="75"/>
  <c r="C16" i="76"/>
  <c r="E16" i="76" s="1"/>
  <c r="Q15" i="79"/>
  <c r="I15" i="80"/>
  <c r="J15" i="80" s="1"/>
  <c r="L16" i="79"/>
  <c r="D16" i="80"/>
  <c r="F16" i="80" s="1"/>
  <c r="O19" i="75"/>
  <c r="G19" i="76"/>
  <c r="H19" i="76" s="1"/>
  <c r="I14" i="80"/>
  <c r="J14" i="80" s="1"/>
  <c r="Q14" i="79"/>
  <c r="L18" i="79"/>
  <c r="D18" i="80"/>
  <c r="F18" i="80" s="1"/>
  <c r="L15" i="79"/>
  <c r="D15" i="80"/>
  <c r="F15" i="80" s="1"/>
  <c r="O18" i="75"/>
  <c r="G18" i="76"/>
  <c r="H18" i="76" s="1"/>
  <c r="O17" i="75"/>
  <c r="G17" i="76"/>
  <c r="H17" i="76" s="1"/>
  <c r="Q17" i="79"/>
  <c r="I17" i="80"/>
  <c r="J17" i="80" s="1"/>
  <c r="Q16" i="79"/>
  <c r="I16" i="80"/>
  <c r="J16" i="80" s="1"/>
  <c r="K19" i="75"/>
  <c r="C19" i="76"/>
  <c r="E19" i="76" s="1"/>
  <c r="L14" i="79"/>
  <c r="D14" i="80"/>
  <c r="F14" i="80" s="1"/>
  <c r="Q18" i="79"/>
  <c r="I18" i="80"/>
  <c r="J18" i="80" s="1"/>
  <c r="H16" i="2"/>
  <c r="L16" i="2"/>
  <c r="O15" i="70"/>
  <c r="G15" i="83" s="1"/>
  <c r="H15" i="83" s="1"/>
  <c r="J15" i="70"/>
  <c r="D15" i="83" s="1"/>
  <c r="F15" i="83" s="1"/>
  <c r="L24" i="2"/>
  <c r="H24" i="2"/>
  <c r="M20" i="2"/>
  <c r="F20" i="69"/>
  <c r="G20" i="69" s="1"/>
  <c r="J28" i="70"/>
  <c r="H17" i="2"/>
  <c r="L17" i="2"/>
  <c r="J16" i="70"/>
  <c r="D16" i="83" s="1"/>
  <c r="F16" i="83" s="1"/>
  <c r="O16" i="70"/>
  <c r="G16" i="83" s="1"/>
  <c r="H16" i="83" s="1"/>
  <c r="L18" i="70"/>
  <c r="L14" i="70"/>
  <c r="J17" i="70"/>
  <c r="D17" i="83" s="1"/>
  <c r="F17" i="83" s="1"/>
  <c r="O17" i="70"/>
  <c r="G17" i="83" s="1"/>
  <c r="H17" i="83" s="1"/>
  <c r="P18" i="70"/>
  <c r="P14" i="70"/>
  <c r="H19" i="2"/>
  <c r="L19" i="2"/>
  <c r="H18" i="2"/>
  <c r="L18" i="2"/>
  <c r="H25" i="2"/>
  <c r="L25" i="2"/>
  <c r="J20" i="2"/>
  <c r="C20" i="69"/>
  <c r="E20" i="69" s="1"/>
  <c r="O20" i="36"/>
  <c r="G20" i="73"/>
  <c r="H20" i="73" s="1"/>
  <c r="K17" i="36"/>
  <c r="C17" i="73"/>
  <c r="E17" i="73" s="1"/>
  <c r="O15" i="36"/>
  <c r="O14" i="36"/>
  <c r="K15" i="36"/>
  <c r="K14" i="36"/>
  <c r="L15" i="2"/>
  <c r="F15" i="69" s="1"/>
  <c r="G15" i="69" s="1"/>
  <c r="H15" i="2"/>
  <c r="C15" i="69" s="1"/>
  <c r="E15" i="69" s="1"/>
  <c r="L28" i="70" l="1"/>
  <c r="D28" i="83"/>
  <c r="F28" i="83" s="1"/>
  <c r="L19" i="70"/>
  <c r="D19" i="83"/>
  <c r="F19" i="83" s="1"/>
  <c r="G19" i="83"/>
  <c r="H19" i="83" s="1"/>
  <c r="P19" i="70"/>
  <c r="D26" i="83"/>
  <c r="F26" i="83" s="1"/>
  <c r="L26" i="70"/>
  <c r="P15" i="70"/>
  <c r="L15" i="70"/>
  <c r="P26" i="70"/>
  <c r="M25" i="2"/>
  <c r="F25" i="69"/>
  <c r="G25" i="69" s="1"/>
  <c r="M18" i="2"/>
  <c r="F18" i="69"/>
  <c r="G18" i="69" s="1"/>
  <c r="M19" i="2"/>
  <c r="F19" i="69"/>
  <c r="G19" i="69" s="1"/>
  <c r="P17" i="70"/>
  <c r="P16" i="70"/>
  <c r="J24" i="2"/>
  <c r="C24" i="69"/>
  <c r="E24" i="69" s="1"/>
  <c r="M16" i="2"/>
  <c r="F16" i="69"/>
  <c r="G16" i="69" s="1"/>
  <c r="M17" i="2"/>
  <c r="F17" i="69"/>
  <c r="G17" i="69" s="1"/>
  <c r="J17" i="2"/>
  <c r="C17" i="69"/>
  <c r="E17" i="69" s="1"/>
  <c r="C25" i="69"/>
  <c r="E25" i="69" s="1"/>
  <c r="J25" i="2"/>
  <c r="J18" i="2"/>
  <c r="C18" i="69"/>
  <c r="E18" i="69" s="1"/>
  <c r="J19" i="2"/>
  <c r="C19" i="69"/>
  <c r="E19" i="69" s="1"/>
  <c r="L17" i="70"/>
  <c r="L16" i="70"/>
  <c r="P28" i="70"/>
  <c r="M24" i="2"/>
  <c r="F24" i="69"/>
  <c r="G24" i="69" s="1"/>
  <c r="J16" i="2"/>
  <c r="C16" i="69"/>
  <c r="E16" i="69" s="1"/>
  <c r="J15" i="2"/>
  <c r="M15" i="2"/>
  <c r="L17" i="9"/>
  <c r="L21" i="9"/>
  <c r="L14" i="2"/>
  <c r="F14" i="69" s="1"/>
  <c r="G14" i="69" s="1"/>
  <c r="H14" i="2"/>
  <c r="C14" i="69" s="1"/>
  <c r="E14" i="69" s="1"/>
  <c r="J14" i="2" l="1"/>
  <c r="L19" i="9"/>
  <c r="L18" i="9"/>
  <c r="L43" i="9"/>
  <c r="L29" i="9"/>
  <c r="M14" i="2"/>
  <c r="L44" i="9" l="1"/>
  <c r="L22" i="9"/>
  <c r="F13" i="75"/>
  <c r="I13" i="75" s="1"/>
  <c r="C13" i="76" l="1"/>
  <c r="E13" i="76" s="1"/>
  <c r="K13" i="75"/>
  <c r="N13" i="75"/>
  <c r="G13" i="76" l="1"/>
  <c r="H13" i="76" s="1"/>
  <c r="O13" i="75"/>
</calcChain>
</file>

<file path=xl/sharedStrings.xml><?xml version="1.0" encoding="utf-8"?>
<sst xmlns="http://schemas.openxmlformats.org/spreadsheetml/2006/main" count="1015" uniqueCount="391">
  <si>
    <t>Paramètres</t>
  </si>
  <si>
    <t>Unité</t>
  </si>
  <si>
    <t>Signification des paramètres</t>
  </si>
  <si>
    <t>Valeurs</t>
  </si>
  <si>
    <t>$/mt</t>
  </si>
  <si>
    <t xml:space="preserve">MODALITES DE CONVERSION </t>
  </si>
  <si>
    <t>M</t>
  </si>
  <si>
    <t>Coefficient de conversion égal à la masse volumique du gazole fixée par la chambre syndicale du raffinage en France.</t>
  </si>
  <si>
    <t xml:space="preserve">D </t>
  </si>
  <si>
    <t>$/€</t>
  </si>
  <si>
    <t xml:space="preserve">Signature : </t>
  </si>
  <si>
    <t>Nom, prénom et qualité du signataire</t>
  </si>
  <si>
    <t>VALEURS</t>
  </si>
  <si>
    <r>
      <rPr>
        <b/>
        <sz val="12"/>
        <rFont val="Times New Roman"/>
        <family val="1"/>
      </rPr>
      <t xml:space="preserve">Différentiels 
    </t>
    </r>
    <r>
      <rPr>
        <sz val="12"/>
        <rFont val="Times New Roman"/>
        <family val="1"/>
      </rPr>
      <t xml:space="preserve">                 
</t>
    </r>
  </si>
  <si>
    <r>
      <t xml:space="preserve">Prix </t>
    </r>
    <r>
      <rPr>
        <b/>
        <sz val="12"/>
        <color theme="9" tint="-0.249977111117893"/>
        <rFont val="Times New Roman"/>
        <family val="1"/>
      </rPr>
      <t xml:space="preserve">d'achat </t>
    </r>
    <r>
      <rPr>
        <b/>
        <sz val="12"/>
        <color indexed="57"/>
        <rFont val="Times New Roman"/>
        <family val="1"/>
      </rPr>
      <t xml:space="preserve">
</t>
    </r>
    <r>
      <rPr>
        <b/>
        <sz val="12"/>
        <rFont val="Times New Roman"/>
        <family val="1"/>
      </rPr>
      <t>du gazole</t>
    </r>
    <r>
      <rPr>
        <b/>
        <sz val="12"/>
        <color indexed="57"/>
        <rFont val="Times New Roman"/>
        <family val="1"/>
      </rPr>
      <t xml:space="preserve">
</t>
    </r>
  </si>
  <si>
    <r>
      <t xml:space="preserve">Composante </t>
    </r>
    <r>
      <rPr>
        <b/>
        <sz val="12"/>
        <color theme="9" tint="-0.249977111117893"/>
        <rFont val="Times New Roman"/>
        <family val="1"/>
      </rPr>
      <t>logistique de livraison</t>
    </r>
    <r>
      <rPr>
        <b/>
        <sz val="12"/>
        <color indexed="57"/>
        <rFont val="Times New Roman"/>
        <family val="1"/>
      </rPr>
      <t xml:space="preserve">
</t>
    </r>
    <r>
      <rPr>
        <b/>
        <sz val="12"/>
        <rFont val="Times New Roman"/>
        <family val="1"/>
      </rPr>
      <t>(</t>
    </r>
    <r>
      <rPr>
        <sz val="12"/>
        <rFont val="Times New Roman"/>
        <family val="1"/>
      </rPr>
      <t>livraison</t>
    </r>
    <r>
      <rPr>
        <sz val="12"/>
        <color indexed="57"/>
        <rFont val="Times New Roman"/>
        <family val="1"/>
      </rPr>
      <t xml:space="preserve"> </t>
    </r>
    <r>
      <rPr>
        <sz val="12"/>
        <color theme="9" tint="-0.249977111117893"/>
        <rFont val="Times New Roman"/>
        <family val="1"/>
      </rPr>
      <t>DDP</t>
    </r>
    <r>
      <rPr>
        <b/>
        <sz val="12"/>
        <color indexed="57"/>
        <rFont val="Times New Roman"/>
        <family val="1"/>
      </rPr>
      <t xml:space="preserve"> </t>
    </r>
    <r>
      <rPr>
        <b/>
        <sz val="12"/>
        <rFont val="Times New Roman"/>
        <family val="1"/>
      </rPr>
      <t>)</t>
    </r>
  </si>
  <si>
    <t xml:space="preserve">Prix de facturation HT </t>
  </si>
  <si>
    <t>TICPE</t>
  </si>
  <si>
    <t>Région</t>
  </si>
  <si>
    <t>Département</t>
  </si>
  <si>
    <t>Bretagne</t>
  </si>
  <si>
    <t>Centre - Val de Loire</t>
  </si>
  <si>
    <t>Normandie</t>
  </si>
  <si>
    <t>Pays de Loire</t>
  </si>
  <si>
    <t>Grand Est</t>
  </si>
  <si>
    <t>Bourgogne Franche Comté</t>
  </si>
  <si>
    <t>Occitanie</t>
  </si>
  <si>
    <t>Provence-Alpes-Côte d'Azur</t>
  </si>
  <si>
    <t>Auvergne-Rhône-Alpes</t>
  </si>
  <si>
    <t>Nouvelle Aquitaine</t>
  </si>
  <si>
    <t>Ile-de-France</t>
  </si>
  <si>
    <t>Hauts-de-France</t>
  </si>
  <si>
    <t xml:space="preserve">Prix de facturation TICPE incluse, hors TVA </t>
  </si>
  <si>
    <t>Prix de facturation TICPE incluse, hors TVA</t>
  </si>
  <si>
    <t>ANNEXE 3.2 A L'ACTE D'ENGAGEMENT</t>
  </si>
  <si>
    <t>ANNEXE 3.1 A L'ACTE D'ENGAGEMENT</t>
  </si>
  <si>
    <t>ANNEXE 2.1 A L'ACTE D'ENGAGEMENT</t>
  </si>
  <si>
    <t>ANNEXE 2.2 A L'ACTE D'ENGAGEMENT</t>
  </si>
  <si>
    <t xml:space="preserve">Point de livraison </t>
  </si>
  <si>
    <t>en €/m3 HT</t>
  </si>
  <si>
    <t>en €/m3 TTC</t>
  </si>
  <si>
    <r>
      <rPr>
        <i/>
        <sz val="12"/>
        <rFont val="Times New Roman"/>
        <family val="1"/>
      </rPr>
      <t>en €/m3 HT</t>
    </r>
    <r>
      <rPr>
        <sz val="12"/>
        <rFont val="Times New Roman"/>
        <family val="1"/>
      </rPr>
      <t xml:space="preserve">
Le différentiel sur cotation correspond à l’écart entre le prix initial du produit et le coût spécifique de revient du produit pour le titulaire.
(Frais de stockage, charges, marge bénéficiaire…) </t>
    </r>
  </si>
  <si>
    <t>Prix de facturation
 TICPE incluse, hors TVA</t>
  </si>
  <si>
    <t>ANNEXE 1.1 A L'ACTE D'ENGAGEMENT</t>
  </si>
  <si>
    <t>EPEE DE MARSEILLE</t>
  </si>
  <si>
    <t>ANNEXE 4.1 A L'ACTE D'ENGAGEMENT</t>
  </si>
  <si>
    <t>ANNEXE 5.1 A L'ACTE D'ENGAGEMENT</t>
  </si>
  <si>
    <t>ANNEXE 6.1 A L'ACTE D'ENGAGEMENT</t>
  </si>
  <si>
    <r>
      <rPr>
        <b/>
        <sz val="12"/>
        <color theme="9" tint="-0.249977111117893"/>
        <rFont val="Times New Roman"/>
        <family val="1"/>
      </rPr>
      <t>C</t>
    </r>
    <r>
      <rPr>
        <b/>
        <vertAlign val="subscript"/>
        <sz val="12"/>
        <color theme="9" tint="-0.249977111117893"/>
        <rFont val="Times New Roman"/>
        <family val="1"/>
      </rPr>
      <t>6</t>
    </r>
    <r>
      <rPr>
        <sz val="12"/>
        <color theme="9" tint="-0.249977111117893"/>
        <rFont val="Times New Roman"/>
        <family val="1"/>
      </rPr>
      <t xml:space="preserve">
Ferme pour la durée totale de l'accord-cadre  </t>
    </r>
  </si>
  <si>
    <r>
      <rPr>
        <b/>
        <sz val="12"/>
        <rFont val="Times New Roman"/>
        <family val="1"/>
      </rPr>
      <t xml:space="preserve"> T</t>
    </r>
    <r>
      <rPr>
        <b/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 xml:space="preserve">
Variable avec l'évolution de la réglementation</t>
    </r>
  </si>
  <si>
    <t>DEAN LANN BIHOUE</t>
  </si>
  <si>
    <t>DEAN LANDIVISIAU</t>
  </si>
  <si>
    <t>ANT LANVEOC</t>
  </si>
  <si>
    <t>DEMa BREST</t>
  </si>
  <si>
    <t>DEA AVORD</t>
  </si>
  <si>
    <t>DEA EVREUX</t>
  </si>
  <si>
    <t>EPE DE METZ</t>
  </si>
  <si>
    <t>CRE BOUY</t>
  </si>
  <si>
    <t>CRE CHAUMONT</t>
  </si>
  <si>
    <t>DEA SAINT DIZIER</t>
  </si>
  <si>
    <t>CRE SARREBOURG</t>
  </si>
  <si>
    <t>DEA NANCY</t>
  </si>
  <si>
    <t>DEALAT ETAIN</t>
  </si>
  <si>
    <t>DEALAT PHALSBOURG</t>
  </si>
  <si>
    <t>DEA LUXEUIL</t>
  </si>
  <si>
    <t>EPEE DE RENNES</t>
  </si>
  <si>
    <t>DEA ISTRES</t>
  </si>
  <si>
    <t>ANT SALON</t>
  </si>
  <si>
    <t>DE CANJUERS</t>
  </si>
  <si>
    <t>DEALAT LE CANNET</t>
  </si>
  <si>
    <t>ANT HYERES</t>
  </si>
  <si>
    <t>DEMa TOULON</t>
  </si>
  <si>
    <t>DEA ORANGE</t>
  </si>
  <si>
    <t>DE AULNAT</t>
  </si>
  <si>
    <t>DEA COGNAC</t>
  </si>
  <si>
    <t>DEA MONT DE MARSAN</t>
  </si>
  <si>
    <t>DEALAT DAX</t>
  </si>
  <si>
    <t>DEA CAZAUX</t>
  </si>
  <si>
    <t>EPEE DE ST GERMAIN EN LAYE</t>
  </si>
  <si>
    <t>CRE SATORY</t>
  </si>
  <si>
    <t>DEA VILLACOUBLAY</t>
  </si>
  <si>
    <t>DEA ORLEANS</t>
  </si>
  <si>
    <t>EPEE DE BORDEAUX</t>
  </si>
  <si>
    <t xml:space="preserve">Corse </t>
  </si>
  <si>
    <t xml:space="preserve">Dépôt </t>
  </si>
  <si>
    <t>2A</t>
  </si>
  <si>
    <r>
      <rPr>
        <b/>
        <sz val="16"/>
        <rFont val="Times New Roman"/>
        <family val="1"/>
      </rPr>
      <t>P</t>
    </r>
    <r>
      <rPr>
        <b/>
        <vertAlign val="subscript"/>
        <sz val="16"/>
        <rFont val="Times New Roman"/>
        <family val="1"/>
      </rPr>
      <t>Ach 6</t>
    </r>
    <r>
      <rPr>
        <b/>
        <vertAlign val="subscript"/>
        <sz val="12"/>
        <rFont val="Times New Roman"/>
        <family val="1"/>
      </rPr>
      <t xml:space="preserve">
</t>
    </r>
    <r>
      <rPr>
        <b/>
        <sz val="12"/>
        <rFont val="Times New Roman"/>
        <family val="1"/>
      </rPr>
      <t xml:space="preserve">=   
</t>
    </r>
    <r>
      <rPr>
        <sz val="12"/>
        <rFont val="Times New Roman"/>
        <family val="1"/>
      </rPr>
      <t>P</t>
    </r>
    <r>
      <rPr>
        <vertAlign val="subscript"/>
        <sz val="12"/>
        <rFont val="Times New Roman"/>
        <family val="1"/>
      </rPr>
      <t>i  6</t>
    </r>
    <r>
      <rPr>
        <sz val="12"/>
        <rFont val="Times New Roman"/>
        <family val="1"/>
      </rPr>
      <t>+ C</t>
    </r>
    <r>
      <rPr>
        <vertAlign val="subscript"/>
        <sz val="12"/>
        <rFont val="Times New Roman"/>
        <family val="1"/>
      </rPr>
      <t>6</t>
    </r>
    <r>
      <rPr>
        <sz val="12"/>
        <rFont val="Times New Roman"/>
        <family val="1"/>
      </rPr>
      <t>+T</t>
    </r>
    <r>
      <rPr>
        <vertAlign val="subscript"/>
        <sz val="12"/>
        <rFont val="Times New Roman"/>
        <family val="1"/>
      </rPr>
      <t>6</t>
    </r>
  </si>
  <si>
    <r>
      <t>L</t>
    </r>
    <r>
      <rPr>
        <b/>
        <vertAlign val="subscript"/>
        <sz val="12"/>
        <color theme="9" tint="-0.249977111117893"/>
        <rFont val="Times New Roman"/>
        <family val="1"/>
      </rPr>
      <t>6 DDP</t>
    </r>
  </si>
  <si>
    <r>
      <rPr>
        <i/>
        <sz val="12"/>
        <rFont val="Times New Roman"/>
        <family val="1"/>
      </rPr>
      <t>en €/m3 HT</t>
    </r>
    <r>
      <rPr>
        <sz val="12"/>
        <rFont val="Times New Roman"/>
        <family val="1"/>
      </rPr>
      <t xml:space="preserve">
Cette composante intègre tous les surcoûts liés à la réglementation applicable aux carburants </t>
    </r>
    <r>
      <rPr>
        <sz val="12"/>
        <color rgb="FFFF0000"/>
        <rFont val="Times New Roman"/>
        <family val="1"/>
      </rPr>
      <t>(dont TIRIB, obligations d'économie d'énergie…)</t>
    </r>
  </si>
  <si>
    <t>ANNEXE 1.3 A L'ACTE D'ENGAGEMENT</t>
  </si>
  <si>
    <t>n°2</t>
  </si>
  <si>
    <t>n°1</t>
  </si>
  <si>
    <t>n°3</t>
  </si>
  <si>
    <t>n°4</t>
  </si>
  <si>
    <t>Zone de défense et sécurité</t>
  </si>
  <si>
    <t>NORD</t>
  </si>
  <si>
    <t>PARIS</t>
  </si>
  <si>
    <r>
      <rPr>
        <b/>
        <sz val="12"/>
        <rFont val="Times New Roman"/>
        <family val="1"/>
      </rPr>
      <t>Gazole</t>
    </r>
    <r>
      <rPr>
        <b/>
        <sz val="12"/>
        <color theme="9" tint="-0.249977111117893"/>
        <rFont val="Times New Roman"/>
        <family val="1"/>
      </rPr>
      <t xml:space="preserve">
</t>
    </r>
    <r>
      <rPr>
        <b/>
        <sz val="12"/>
        <rFont val="Times New Roman"/>
        <family val="1"/>
      </rPr>
      <t>exempt de biocarburants</t>
    </r>
    <r>
      <rPr>
        <b/>
        <sz val="12"/>
        <color theme="9" tint="-0.249977111117893"/>
        <rFont val="Times New Roman"/>
        <family val="1"/>
      </rPr>
      <t xml:space="preserve">
livré  DDP 
</t>
    </r>
    <r>
      <rPr>
        <b/>
        <i/>
        <sz val="12"/>
        <color theme="9" tint="-0.249977111117893"/>
        <rFont val="Times New Roman"/>
        <family val="1"/>
      </rPr>
      <t xml:space="preserve">  par livraison standard</t>
    </r>
  </si>
  <si>
    <t>Régime douanier du dépôt</t>
  </si>
  <si>
    <t>DEALAT PAU</t>
  </si>
  <si>
    <t>ANNEXE 2.3 A L'ACTE D'ENGAGEMENT</t>
  </si>
  <si>
    <t>OUEST</t>
  </si>
  <si>
    <t>ANNEXE 3.3 A L'ACTE D'ENGAGEMENT</t>
  </si>
  <si>
    <t>SUD-OUEST</t>
  </si>
  <si>
    <t>EST</t>
  </si>
  <si>
    <t>Acquitté repreneur</t>
  </si>
  <si>
    <t xml:space="preserve">
EPEE de rattachement</t>
  </si>
  <si>
    <t>Zone de défense</t>
  </si>
  <si>
    <t>SUD-EST</t>
  </si>
  <si>
    <t>SUD
(Corse exceptée)</t>
  </si>
  <si>
    <r>
      <rPr>
        <b/>
        <sz val="16"/>
        <rFont val="Times New Roman"/>
        <family val="1"/>
      </rPr>
      <t>P</t>
    </r>
    <r>
      <rPr>
        <b/>
        <vertAlign val="subscript"/>
        <sz val="16"/>
        <rFont val="Times New Roman"/>
        <family val="1"/>
      </rPr>
      <t>i</t>
    </r>
    <r>
      <rPr>
        <b/>
        <vertAlign val="subscript"/>
        <sz val="16"/>
        <color theme="8"/>
        <rFont val="Times New Roman"/>
        <family val="1"/>
      </rPr>
      <t xml:space="preserve">  </t>
    </r>
    <r>
      <rPr>
        <b/>
        <vertAlign val="subscript"/>
        <sz val="16"/>
        <rFont val="Times New Roman"/>
        <family val="1"/>
      </rPr>
      <t>Gaz</t>
    </r>
    <r>
      <rPr>
        <b/>
        <sz val="16"/>
        <rFont val="Times New Roman"/>
        <family val="1"/>
      </rPr>
      <t xml:space="preserve">
</t>
    </r>
    <r>
      <rPr>
        <b/>
        <sz val="12"/>
        <rFont val="Times New Roman"/>
        <family val="1"/>
      </rPr>
      <t xml:space="preserve">
issu des cotations applicables en annexes </t>
    </r>
    <r>
      <rPr>
        <b/>
        <sz val="12"/>
        <color theme="8"/>
        <rFont val="Times New Roman"/>
        <family val="1"/>
      </rPr>
      <t xml:space="preserve">1.NWE </t>
    </r>
    <r>
      <rPr>
        <b/>
        <sz val="12"/>
        <rFont val="Times New Roman"/>
        <family val="1"/>
      </rPr>
      <t xml:space="preserve">ou </t>
    </r>
    <r>
      <rPr>
        <b/>
        <sz val="12"/>
        <color theme="5" tint="-0.249977111117893"/>
        <rFont val="Times New Roman"/>
        <family val="1"/>
      </rPr>
      <t xml:space="preserve">1.MED 
</t>
    </r>
    <r>
      <rPr>
        <b/>
        <sz val="12"/>
        <rFont val="Times New Roman"/>
        <family val="1"/>
      </rPr>
      <t>selon point d'approvisionnement</t>
    </r>
  </si>
  <si>
    <r>
      <rPr>
        <b/>
        <sz val="16"/>
        <rFont val="Times New Roman"/>
        <family val="1"/>
      </rPr>
      <t>P</t>
    </r>
    <r>
      <rPr>
        <b/>
        <vertAlign val="subscript"/>
        <sz val="16"/>
        <rFont val="Times New Roman"/>
        <family val="1"/>
      </rPr>
      <t xml:space="preserve">F 6_DDP   </t>
    </r>
    <r>
      <rPr>
        <b/>
        <vertAlign val="subscript"/>
        <sz val="12"/>
        <rFont val="Times New Roman"/>
        <family val="1"/>
      </rPr>
      <t xml:space="preserve">
 </t>
    </r>
    <r>
      <rPr>
        <b/>
        <sz val="12"/>
        <rFont val="Times New Roman"/>
        <family val="1"/>
      </rPr>
      <t>=    
P</t>
    </r>
    <r>
      <rPr>
        <b/>
        <vertAlign val="subscript"/>
        <sz val="12"/>
        <rFont val="Times New Roman"/>
        <family val="1"/>
      </rPr>
      <t>Ach 6</t>
    </r>
    <r>
      <rPr>
        <b/>
        <sz val="12"/>
        <rFont val="Times New Roman"/>
        <family val="1"/>
      </rPr>
      <t xml:space="preserve">
+ </t>
    </r>
    <r>
      <rPr>
        <b/>
        <sz val="12"/>
        <color theme="9" tint="-0.249977111117893"/>
        <rFont val="Times New Roman"/>
        <family val="1"/>
      </rPr>
      <t>L</t>
    </r>
    <r>
      <rPr>
        <b/>
        <vertAlign val="subscript"/>
        <sz val="12"/>
        <color theme="9" tint="-0.249977111117893"/>
        <rFont val="Times New Roman"/>
        <family val="1"/>
      </rPr>
      <t>6DDP</t>
    </r>
  </si>
  <si>
    <t>SUD OUEST</t>
  </si>
  <si>
    <t>SUD</t>
  </si>
  <si>
    <t>Nature du produit</t>
  </si>
  <si>
    <t>Gazole (F-54)</t>
  </si>
  <si>
    <t>Corse</t>
  </si>
  <si>
    <r>
      <t xml:space="preserve">Approvisionnement  
</t>
    </r>
    <r>
      <rPr>
        <b/>
        <sz val="14"/>
        <rFont val="Times New Roman"/>
        <family val="1"/>
      </rPr>
      <t xml:space="preserve">en gazoles et supercarburants sans plomb </t>
    </r>
    <r>
      <rPr>
        <sz val="14"/>
        <rFont val="Times New Roman"/>
        <family val="1"/>
      </rPr>
      <t xml:space="preserve">
au profit du Service des Essences des Armées (SEA) et de ses clients en </t>
    </r>
    <r>
      <rPr>
        <u/>
        <sz val="14"/>
        <rFont val="Times New Roman"/>
        <family val="1"/>
      </rPr>
      <t xml:space="preserve">France métropolitaine </t>
    </r>
    <r>
      <rPr>
        <sz val="14"/>
        <rFont val="Times New Roman"/>
        <family val="1"/>
      </rPr>
      <t xml:space="preserve">
ainsi qu'au profit de la </t>
    </r>
    <r>
      <rPr>
        <u/>
        <sz val="14"/>
        <rFont val="Times New Roman"/>
        <family val="1"/>
      </rPr>
      <t>Brigade franco-allemande</t>
    </r>
    <r>
      <rPr>
        <sz val="14"/>
        <rFont val="Times New Roman"/>
        <family val="1"/>
      </rPr>
      <t>.</t>
    </r>
  </si>
  <si>
    <r>
      <rPr>
        <sz val="22"/>
        <rFont val="Times New Roman"/>
        <family val="1"/>
      </rPr>
      <t xml:space="preserve">Prix de </t>
    </r>
    <r>
      <rPr>
        <b/>
        <sz val="22"/>
        <rFont val="Times New Roman"/>
        <family val="1"/>
      </rPr>
      <t xml:space="preserve">FACTURATION </t>
    </r>
    <r>
      <rPr>
        <b/>
        <u/>
        <sz val="22"/>
        <rFont val="Times New Roman"/>
        <family val="1"/>
      </rPr>
      <t>détaillé</t>
    </r>
    <r>
      <rPr>
        <b/>
        <sz val="22"/>
        <rFont val="Times New Roman"/>
        <family val="1"/>
      </rPr>
      <t xml:space="preserve"> du </t>
    </r>
    <r>
      <rPr>
        <b/>
        <u/>
        <sz val="22"/>
        <rFont val="Times New Roman"/>
        <family val="1"/>
      </rPr>
      <t>GAZOLE exempt de biocarburants</t>
    </r>
    <r>
      <rPr>
        <b/>
        <sz val="22"/>
        <rFont val="Times New Roman"/>
        <family val="1"/>
      </rPr>
      <t xml:space="preserve"> 
</t>
    </r>
    <r>
      <rPr>
        <b/>
        <sz val="18"/>
        <rFont val="Times New Roman"/>
        <family val="1"/>
      </rPr>
      <t>lot 6.</t>
    </r>
  </si>
  <si>
    <r>
      <rPr>
        <b/>
        <u/>
        <sz val="24"/>
        <color theme="9" tint="-0.499984740745262"/>
        <rFont val="Times New Roman"/>
        <family val="1"/>
      </rPr>
      <t>Gazole</t>
    </r>
    <r>
      <rPr>
        <b/>
        <sz val="24"/>
        <color theme="9" tint="-0.499984740745262"/>
        <rFont val="Times New Roman"/>
        <family val="1"/>
      </rPr>
      <t xml:space="preserve"> 
exempt de</t>
    </r>
    <r>
      <rPr>
        <b/>
        <u/>
        <sz val="24"/>
        <color theme="9" tint="-0.499984740745262"/>
        <rFont val="Times New Roman"/>
        <family val="1"/>
      </rPr>
      <t xml:space="preserve"> biocarburants
</t>
    </r>
    <r>
      <rPr>
        <b/>
        <u/>
        <sz val="24"/>
        <color theme="1"/>
        <rFont val="Times New Roman"/>
        <family val="1"/>
      </rPr>
      <t xml:space="preserve">
</t>
    </r>
    <r>
      <rPr>
        <b/>
        <sz val="24"/>
        <color theme="1"/>
        <rFont val="Times New Roman"/>
        <family val="1"/>
      </rPr>
      <t xml:space="preserve">Lot 6 </t>
    </r>
  </si>
  <si>
    <r>
      <t>ANNEXE 1</t>
    </r>
    <r>
      <rPr>
        <b/>
        <sz val="12"/>
        <color theme="8"/>
        <rFont val="Arial"/>
        <family val="2"/>
      </rPr>
      <t>.NWE</t>
    </r>
    <r>
      <rPr>
        <b/>
        <sz val="12"/>
        <rFont val="Arial"/>
        <family val="2"/>
      </rPr>
      <t xml:space="preserve"> A L'ACTE D'ENGAGEMENT</t>
    </r>
  </si>
  <si>
    <r>
      <t>t/m</t>
    </r>
    <r>
      <rPr>
        <vertAlign val="superscript"/>
        <sz val="11"/>
        <rFont val="Arial"/>
        <family val="2"/>
      </rPr>
      <t>3</t>
    </r>
  </si>
  <si>
    <r>
      <t>€/m</t>
    </r>
    <r>
      <rPr>
        <vertAlign val="superscript"/>
        <sz val="11"/>
        <rFont val="Arial"/>
        <family val="2"/>
      </rPr>
      <t>3</t>
    </r>
  </si>
  <si>
    <r>
      <t xml:space="preserve">PRIX INITIAL </t>
    </r>
    <r>
      <rPr>
        <b/>
        <u/>
        <sz val="11"/>
        <color theme="9" tint="-0.249977111117893"/>
        <rFont val="Arial"/>
        <family val="2"/>
      </rPr>
      <t xml:space="preserve">en $/t </t>
    </r>
    <r>
      <rPr>
        <b/>
        <sz val="11"/>
        <color theme="9" tint="-0.249977111117893"/>
        <rFont val="Arial"/>
        <family val="2"/>
      </rPr>
      <t xml:space="preserve">      </t>
    </r>
    <r>
      <rPr>
        <b/>
        <sz val="11"/>
        <color theme="5" tint="-0.249977111117893"/>
        <rFont val="Arial"/>
        <family val="2"/>
      </rPr>
      <t xml:space="preserve"> </t>
    </r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>i Gaz-</t>
    </r>
    <r>
      <rPr>
        <b/>
        <vertAlign val="subscript"/>
        <sz val="11"/>
        <color theme="5" tint="-0.249977111117893"/>
        <rFont val="Arial"/>
        <family val="2"/>
      </rPr>
      <t>MED</t>
    </r>
  </si>
  <si>
    <r>
      <t xml:space="preserve">PRIX INITIAL </t>
    </r>
    <r>
      <rPr>
        <b/>
        <u/>
        <sz val="11"/>
        <color theme="9" tint="-0.249977111117893"/>
        <rFont val="Arial"/>
        <family val="2"/>
      </rPr>
      <t>en $/t</t>
    </r>
    <r>
      <rPr>
        <b/>
        <sz val="11"/>
        <color theme="9" tint="-0.249977111117893"/>
        <rFont val="Arial"/>
        <family val="2"/>
      </rPr>
      <t xml:space="preserve">       </t>
    </r>
    <r>
      <rPr>
        <b/>
        <sz val="11"/>
        <color indexed="57"/>
        <rFont val="Arial"/>
        <family val="2"/>
      </rPr>
      <t xml:space="preserve"> </t>
    </r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>i Gaz-</t>
    </r>
    <r>
      <rPr>
        <b/>
        <vertAlign val="subscript"/>
        <sz val="11"/>
        <color theme="8"/>
        <rFont val="Arial"/>
        <family val="2"/>
      </rPr>
      <t>NWE</t>
    </r>
  </si>
  <si>
    <r>
      <t>P</t>
    </r>
    <r>
      <rPr>
        <b/>
        <vertAlign val="subscript"/>
        <sz val="11"/>
        <rFont val="Arial"/>
        <family val="2"/>
      </rPr>
      <t>i Gaz-</t>
    </r>
    <r>
      <rPr>
        <b/>
        <vertAlign val="subscript"/>
        <sz val="11"/>
        <color theme="8"/>
        <rFont val="Arial"/>
        <family val="2"/>
      </rPr>
      <t>NWE</t>
    </r>
    <r>
      <rPr>
        <b/>
        <sz val="11"/>
        <rFont val="Arial"/>
        <family val="2"/>
      </rPr>
      <t>= (COT</t>
    </r>
    <r>
      <rPr>
        <b/>
        <vertAlign val="subscript"/>
        <sz val="11"/>
        <rFont val="Arial"/>
        <family val="2"/>
      </rPr>
      <t>Gaz-</t>
    </r>
    <r>
      <rPr>
        <b/>
        <vertAlign val="subscript"/>
        <sz val="11"/>
        <color theme="8"/>
        <rFont val="Arial"/>
        <family val="2"/>
      </rPr>
      <t>NWE</t>
    </r>
    <r>
      <rPr>
        <b/>
        <sz val="11"/>
        <color theme="8"/>
        <rFont val="Arial"/>
        <family val="2"/>
      </rPr>
      <t xml:space="preserve"> </t>
    </r>
    <r>
      <rPr>
        <b/>
        <sz val="11"/>
        <rFont val="Arial"/>
        <family val="2"/>
      </rPr>
      <t>x M) / D</t>
    </r>
  </si>
  <si>
    <r>
      <t>P</t>
    </r>
    <r>
      <rPr>
        <b/>
        <vertAlign val="subscript"/>
        <sz val="11"/>
        <rFont val="Arial"/>
        <family val="2"/>
      </rPr>
      <t xml:space="preserve">i Gaz- </t>
    </r>
    <r>
      <rPr>
        <b/>
        <vertAlign val="subscript"/>
        <sz val="11"/>
        <color theme="5" tint="-0.249977111117893"/>
        <rFont val="Arial"/>
        <family val="2"/>
      </rPr>
      <t>MED</t>
    </r>
    <r>
      <rPr>
        <b/>
        <sz val="11"/>
        <rFont val="Arial"/>
        <family val="2"/>
      </rPr>
      <t>= (COT</t>
    </r>
    <r>
      <rPr>
        <b/>
        <vertAlign val="subscript"/>
        <sz val="11"/>
        <rFont val="Arial"/>
        <family val="2"/>
      </rPr>
      <t>Gaz-</t>
    </r>
    <r>
      <rPr>
        <b/>
        <vertAlign val="subscript"/>
        <sz val="11"/>
        <color theme="5" tint="-0.249977111117893"/>
        <rFont val="Arial"/>
        <family val="2"/>
      </rPr>
      <t>MED</t>
    </r>
    <r>
      <rPr>
        <b/>
        <sz val="11"/>
        <rFont val="Arial"/>
        <family val="2"/>
      </rPr>
      <t xml:space="preserve"> x M) / D</t>
    </r>
  </si>
  <si>
    <r>
      <t>ANNEXE 1.</t>
    </r>
    <r>
      <rPr>
        <sz val="11"/>
        <color theme="5" tint="-0.249977111117893"/>
        <rFont val="Arial"/>
        <family val="2"/>
      </rPr>
      <t>MED</t>
    </r>
    <r>
      <rPr>
        <sz val="11"/>
        <rFont val="Arial"/>
        <family val="2"/>
      </rPr>
      <t xml:space="preserve"> A L'ACTE D'ENGAGEMENT</t>
    </r>
  </si>
  <si>
    <r>
      <t>Signature</t>
    </r>
    <r>
      <rPr>
        <sz val="10"/>
        <rFont val="Arial"/>
        <family val="2"/>
      </rPr>
      <t xml:space="preserve"> (de préférence au format électronique)</t>
    </r>
    <r>
      <rPr>
        <sz val="11"/>
        <rFont val="Arial"/>
        <family val="2"/>
      </rPr>
      <t xml:space="preserve"> : </t>
    </r>
  </si>
  <si>
    <t>Bourgogne_Franche-Comté</t>
  </si>
  <si>
    <r>
      <rPr>
        <b/>
        <sz val="12"/>
        <rFont val="Arial"/>
        <family val="2"/>
      </rPr>
      <t xml:space="preserve"> T</t>
    </r>
    <r>
      <rPr>
        <b/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
Variable avec l'évolution de la réglementation</t>
    </r>
  </si>
  <si>
    <r>
      <rPr>
        <i/>
        <sz val="12"/>
        <rFont val="Arial"/>
        <family val="2"/>
      </rPr>
      <t>en €/m3 HT</t>
    </r>
    <r>
      <rPr>
        <sz val="12"/>
        <rFont val="Arial"/>
        <family val="2"/>
      </rPr>
      <t xml:space="preserve">
Le différentiel sur cotation correspond à l’écart entre le prix initial du produit et le coût spécifique de revient du produit pour le titulaire.
(Frais de stockage, charges, marge bénéficiaire…) </t>
    </r>
  </si>
  <si>
    <r>
      <rPr>
        <i/>
        <sz val="12"/>
        <rFont val="Arial"/>
        <family val="2"/>
      </rPr>
      <t xml:space="preserve">en €/m3 HT
</t>
    </r>
    <r>
      <rPr>
        <sz val="12"/>
        <rFont val="Arial"/>
        <family val="2"/>
      </rPr>
      <t xml:space="preserve">
Cette composante intègre tous les surcoûts liés à la réglementation applicable aux carburants (dont frais d’incorporation des biocarburants, fourniture des certificats d’incorporation, obligations d'économie d'énergie…)</t>
    </r>
  </si>
  <si>
    <t xml:space="preserve">en €/m3 HT
Le différentiel sur cotation correspond à l’écart entre le prix initial du produit et le coût spécifique de revient du produit pour le titulaire.
(Frais de stockage, charges, marge bénéficiaire…) </t>
  </si>
  <si>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>i Gaz-</t>
    </r>
    <r>
      <rPr>
        <b/>
        <vertAlign val="subscript"/>
        <sz val="11"/>
        <color theme="8"/>
        <rFont val="Arial"/>
        <family val="2"/>
      </rPr>
      <t>NWE</t>
    </r>
  </si>
  <si>
    <r>
      <t>COT</t>
    </r>
    <r>
      <rPr>
        <b/>
        <vertAlign val="subscript"/>
        <sz val="11"/>
        <rFont val="Arial"/>
        <family val="2"/>
      </rPr>
      <t>Gaz-</t>
    </r>
    <r>
      <rPr>
        <b/>
        <vertAlign val="subscript"/>
        <sz val="11"/>
        <color theme="8" tint="-0.249977111117893"/>
        <rFont val="Arial"/>
        <family val="2"/>
      </rPr>
      <t>NWE</t>
    </r>
  </si>
  <si>
    <r>
      <t>COT</t>
    </r>
    <r>
      <rPr>
        <b/>
        <vertAlign val="subscript"/>
        <sz val="11"/>
        <rFont val="Arial"/>
        <family val="2"/>
      </rPr>
      <t>Gaz-</t>
    </r>
    <r>
      <rPr>
        <b/>
        <vertAlign val="subscript"/>
        <sz val="11"/>
        <color theme="5" tint="-0.249977111117893"/>
        <rFont val="Arial"/>
        <family val="2"/>
      </rPr>
      <t>MED</t>
    </r>
  </si>
  <si>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>i Gaz-</t>
    </r>
    <r>
      <rPr>
        <b/>
        <vertAlign val="subscript"/>
        <sz val="11"/>
        <color theme="5" tint="-0.249977111117893"/>
        <rFont val="Arial"/>
        <family val="2"/>
      </rPr>
      <t>MED</t>
    </r>
  </si>
  <si>
    <r>
      <rPr>
        <b/>
        <sz val="12"/>
        <rFont val="Arial"/>
        <family val="2"/>
      </rPr>
      <t xml:space="preserve">Différentiels gazole    </t>
    </r>
    <r>
      <rPr>
        <sz val="12"/>
        <rFont val="Arial"/>
        <family val="2"/>
      </rPr>
      <t xml:space="preserve">                 </t>
    </r>
  </si>
  <si>
    <t>gazole F-54</t>
  </si>
  <si>
    <r>
      <rPr>
        <b/>
        <sz val="12"/>
        <rFont val="Arial"/>
        <family val="2"/>
      </rPr>
      <t xml:space="preserve"> T</t>
    </r>
    <r>
      <rPr>
        <b/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
Variable avec l'évolution de la réglementation</t>
    </r>
  </si>
  <si>
    <r>
      <t xml:space="preserve">Gazole B0, </t>
    </r>
    <r>
      <rPr>
        <sz val="16"/>
        <color theme="9" tint="-0.499984740745262"/>
        <rFont val="Arial"/>
        <family val="2"/>
      </rPr>
      <t>dit biofree</t>
    </r>
    <r>
      <rPr>
        <b/>
        <sz val="16"/>
        <color theme="9" tint="-0.499984740745262"/>
        <rFont val="Arial"/>
        <family val="2"/>
      </rPr>
      <t xml:space="preserve">
</t>
    </r>
    <r>
      <rPr>
        <b/>
        <sz val="16"/>
        <rFont val="Arial"/>
        <family val="2"/>
      </rPr>
      <t>Lot 2</t>
    </r>
  </si>
  <si>
    <r>
      <rPr>
        <sz val="18"/>
        <rFont val="Arial"/>
        <family val="2"/>
      </rPr>
      <t xml:space="preserve">Points proposés pour l'enlèvement du produit. </t>
    </r>
    <r>
      <rPr>
        <b/>
        <sz val="18"/>
        <rFont val="Arial"/>
        <family val="2"/>
      </rPr>
      <t xml:space="preserve">
</t>
    </r>
    <r>
      <rPr>
        <sz val="12"/>
        <rFont val="Arial"/>
        <family val="2"/>
      </rPr>
      <t>(par indication des communes et codes postaux).</t>
    </r>
  </si>
  <si>
    <r>
      <t xml:space="preserve">Points proposés pour l'enlèvement des produits. 
</t>
    </r>
    <r>
      <rPr>
        <sz val="12"/>
        <rFont val="Arial"/>
        <family val="2"/>
      </rPr>
      <t>(par indication des communes et codes postaux).</t>
    </r>
  </si>
  <si>
    <t>ANNEXE 1.2 A L'ACTE D'ENGAGEMENT</t>
  </si>
  <si>
    <r>
      <rPr>
        <b/>
        <sz val="22"/>
        <rFont val="Arial"/>
        <family val="2"/>
      </rPr>
      <t xml:space="preserve">Prix de FACTURATION </t>
    </r>
    <r>
      <rPr>
        <b/>
        <u/>
        <sz val="22"/>
        <rFont val="Arial"/>
        <family val="2"/>
      </rPr>
      <t>DÉTAILLÉ</t>
    </r>
    <r>
      <rPr>
        <b/>
        <sz val="22"/>
        <rFont val="Arial"/>
        <family val="2"/>
      </rPr>
      <t xml:space="preserve"> du GAZOLE EXEMPT DE BIOCARBURANT(B0)</t>
    </r>
    <r>
      <rPr>
        <b/>
        <i/>
        <sz val="22"/>
        <rFont val="Arial"/>
        <family val="2"/>
      </rPr>
      <t>,</t>
    </r>
    <r>
      <rPr>
        <b/>
        <sz val="22"/>
        <rFont val="Arial"/>
        <family val="2"/>
      </rPr>
      <t>dit biofree</t>
    </r>
    <r>
      <rPr>
        <b/>
        <sz val="20"/>
        <rFont val="Arial"/>
        <family val="2"/>
      </rPr>
      <t xml:space="preserve">
</t>
    </r>
    <r>
      <rPr>
        <b/>
        <sz val="18"/>
        <rFont val="Arial"/>
        <family val="2"/>
      </rPr>
      <t>en fonction des différents régimes douaniers applicables.
Lot 2</t>
    </r>
    <r>
      <rPr>
        <b/>
        <sz val="18"/>
        <color theme="8"/>
        <rFont val="Arial"/>
        <family val="2"/>
      </rPr>
      <t xml:space="preserve"> </t>
    </r>
  </si>
  <si>
    <r>
      <rPr>
        <b/>
        <sz val="22"/>
        <rFont val="Arial"/>
        <family val="2"/>
      </rPr>
      <t xml:space="preserve">Prix de FACTURATION </t>
    </r>
    <r>
      <rPr>
        <b/>
        <u/>
        <sz val="22"/>
        <rFont val="Arial"/>
        <family val="2"/>
      </rPr>
      <t>FINAL</t>
    </r>
    <r>
      <rPr>
        <b/>
        <sz val="22"/>
        <rFont val="Arial"/>
        <family val="2"/>
      </rPr>
      <t xml:space="preserve"> du GAZOLE EXEMPT DE BIOCARBURANT(B0)</t>
    </r>
    <r>
      <rPr>
        <b/>
        <i/>
        <sz val="22"/>
        <rFont val="Arial"/>
        <family val="2"/>
      </rPr>
      <t>,</t>
    </r>
    <r>
      <rPr>
        <b/>
        <sz val="22"/>
        <rFont val="Arial"/>
        <family val="2"/>
      </rPr>
      <t>dit biofree</t>
    </r>
    <r>
      <rPr>
        <b/>
        <sz val="20"/>
        <rFont val="Arial"/>
        <family val="2"/>
      </rPr>
      <t xml:space="preserve">
</t>
    </r>
    <r>
      <rPr>
        <b/>
        <sz val="18"/>
        <rFont val="Arial"/>
        <family val="2"/>
      </rPr>
      <t>en fonction des différents régimes douaniers applicables.
Lot 2</t>
    </r>
    <r>
      <rPr>
        <b/>
        <sz val="18"/>
        <color theme="8"/>
        <rFont val="Arial"/>
        <family val="2"/>
      </rPr>
      <t xml:space="preserve"> </t>
    </r>
  </si>
  <si>
    <r>
      <t>ANNEXE 3.</t>
    </r>
    <r>
      <rPr>
        <b/>
        <sz val="12"/>
        <color theme="8"/>
        <rFont val="Arial"/>
        <family val="2"/>
      </rPr>
      <t>NWE</t>
    </r>
    <r>
      <rPr>
        <b/>
        <sz val="12"/>
        <rFont val="Arial"/>
        <family val="2"/>
      </rPr>
      <t xml:space="preserve"> A L'ACTE D'ENGAGEMENT</t>
    </r>
  </si>
  <si>
    <r>
      <t xml:space="preserve">PRIX INITIAL en </t>
    </r>
    <r>
      <rPr>
        <b/>
        <u/>
        <sz val="11"/>
        <color theme="7" tint="-0.499984740745262"/>
        <rFont val="Arial"/>
        <family val="2"/>
      </rPr>
      <t xml:space="preserve">$/t </t>
    </r>
    <r>
      <rPr>
        <b/>
        <sz val="11"/>
        <color theme="7" tint="-0.499984740745262"/>
        <rFont val="Arial"/>
        <family val="2"/>
      </rPr>
      <t xml:space="preserve">       P</t>
    </r>
    <r>
      <rPr>
        <b/>
        <vertAlign val="subscript"/>
        <sz val="11"/>
        <color theme="7" tint="-0.499984740745262"/>
        <rFont val="Arial"/>
        <family val="2"/>
      </rPr>
      <t>i SP-</t>
    </r>
    <r>
      <rPr>
        <b/>
        <vertAlign val="subscript"/>
        <sz val="11"/>
        <color theme="8"/>
        <rFont val="Arial"/>
        <family val="2"/>
      </rPr>
      <t>NWE</t>
    </r>
  </si>
  <si>
    <r>
      <t>COT</t>
    </r>
    <r>
      <rPr>
        <b/>
        <vertAlign val="subscript"/>
        <sz val="11"/>
        <rFont val="Arial"/>
        <family val="2"/>
      </rPr>
      <t>SP-</t>
    </r>
    <r>
      <rPr>
        <b/>
        <vertAlign val="subscript"/>
        <sz val="11"/>
        <color theme="8"/>
        <rFont val="Arial"/>
        <family val="2"/>
      </rPr>
      <t>NWE</t>
    </r>
  </si>
  <si>
    <r>
      <t>t/m</t>
    </r>
    <r>
      <rPr>
        <sz val="11"/>
        <rFont val="Times New Roman"/>
        <family val="1"/>
      </rPr>
      <t>3</t>
    </r>
  </si>
  <si>
    <r>
      <t>PRIX INITIAL en €</t>
    </r>
    <r>
      <rPr>
        <b/>
        <u/>
        <sz val="11"/>
        <color theme="7" tint="-0.499984740745262"/>
        <rFont val="Arial"/>
        <family val="2"/>
      </rPr>
      <t xml:space="preserve">/m3 </t>
    </r>
    <r>
      <rPr>
        <b/>
        <sz val="11"/>
        <color theme="7" tint="-0.499984740745262"/>
        <rFont val="Arial"/>
        <family val="2"/>
      </rPr>
      <t xml:space="preserve">   </t>
    </r>
    <r>
      <rPr>
        <b/>
        <sz val="11"/>
        <color indexed="57"/>
        <rFont val="Arial"/>
        <family val="2"/>
      </rPr>
      <t xml:space="preserve"> </t>
    </r>
    <r>
      <rPr>
        <b/>
        <sz val="11"/>
        <color theme="7" tint="-0.499984740745262"/>
        <rFont val="Arial"/>
        <family val="2"/>
      </rPr>
      <t>P</t>
    </r>
    <r>
      <rPr>
        <b/>
        <vertAlign val="subscript"/>
        <sz val="11"/>
        <color theme="7" tint="-0.499984740745262"/>
        <rFont val="Arial"/>
        <family val="2"/>
      </rPr>
      <t>i SP-</t>
    </r>
    <r>
      <rPr>
        <b/>
        <vertAlign val="subscript"/>
        <sz val="11"/>
        <color theme="8"/>
        <rFont val="Arial"/>
        <family val="2"/>
      </rPr>
      <t>NWE</t>
    </r>
  </si>
  <si>
    <r>
      <t>P</t>
    </r>
    <r>
      <rPr>
        <b/>
        <vertAlign val="subscript"/>
        <sz val="11"/>
        <rFont val="Arial"/>
        <family val="2"/>
      </rPr>
      <t>i SP-</t>
    </r>
    <r>
      <rPr>
        <b/>
        <vertAlign val="subscript"/>
        <sz val="11"/>
        <color theme="8"/>
        <rFont val="Arial"/>
        <family val="2"/>
      </rPr>
      <t>NWE</t>
    </r>
  </si>
  <si>
    <r>
      <t>ANNEXE 3.</t>
    </r>
    <r>
      <rPr>
        <b/>
        <sz val="11"/>
        <color theme="5" tint="-0.249977111117893"/>
        <rFont val="Arial"/>
        <family val="2"/>
      </rPr>
      <t>MED</t>
    </r>
    <r>
      <rPr>
        <b/>
        <sz val="11"/>
        <rFont val="Arial"/>
        <family val="2"/>
      </rPr>
      <t xml:space="preserve"> A L'ACTE D'ENGAGEMENT</t>
    </r>
  </si>
  <si>
    <r>
      <t xml:space="preserve">PRIX INITIAL D'ACHAT DES SUPERCARBURANTS SANS PLOMB, 
SP 95 (code OTAN F-67),  SP 98 
et SP 95 à usage maritime (code OTAN XF-67) .
Lots </t>
    </r>
    <r>
      <rPr>
        <b/>
        <sz val="11"/>
        <color theme="5" tint="-0.249977111117893"/>
        <rFont val="Arial"/>
        <family val="2"/>
      </rPr>
      <t>3, 4, 5 et 6</t>
    </r>
    <r>
      <rPr>
        <b/>
        <sz val="11"/>
        <rFont val="Arial"/>
        <family val="2"/>
      </rPr>
      <t>.</t>
    </r>
  </si>
  <si>
    <r>
      <t>COT</t>
    </r>
    <r>
      <rPr>
        <b/>
        <vertAlign val="subscript"/>
        <sz val="11"/>
        <rFont val="Arial"/>
        <family val="2"/>
      </rPr>
      <t>SP</t>
    </r>
    <r>
      <rPr>
        <b/>
        <sz val="11"/>
        <rFont val="Arial"/>
        <family val="2"/>
      </rPr>
      <t>-</t>
    </r>
    <r>
      <rPr>
        <b/>
        <vertAlign val="subscript"/>
        <sz val="11"/>
        <color theme="5" tint="-0.249977111117893"/>
        <rFont val="Arial"/>
        <family val="2"/>
      </rPr>
      <t>MED</t>
    </r>
  </si>
  <si>
    <r>
      <t>P</t>
    </r>
    <r>
      <rPr>
        <b/>
        <vertAlign val="subscript"/>
        <sz val="11"/>
        <rFont val="Arial"/>
        <family val="2"/>
      </rPr>
      <t>i SP-</t>
    </r>
    <r>
      <rPr>
        <b/>
        <vertAlign val="subscript"/>
        <sz val="11"/>
        <color theme="5" tint="-0.249977111117893"/>
        <rFont val="Arial"/>
        <family val="2"/>
      </rPr>
      <t>MED</t>
    </r>
  </si>
  <si>
    <r>
      <t>P</t>
    </r>
    <r>
      <rPr>
        <b/>
        <vertAlign val="subscript"/>
        <sz val="11"/>
        <rFont val="Arial"/>
        <family val="2"/>
      </rPr>
      <t>i SP-</t>
    </r>
    <r>
      <rPr>
        <b/>
        <vertAlign val="subscript"/>
        <sz val="11"/>
        <color theme="5" tint="-0.249977111117893"/>
        <rFont val="Arial"/>
        <family val="2"/>
      </rPr>
      <t>MED</t>
    </r>
    <r>
      <rPr>
        <b/>
        <sz val="11"/>
        <rFont val="Arial"/>
        <family val="2"/>
      </rPr>
      <t>= (COT</t>
    </r>
    <r>
      <rPr>
        <b/>
        <vertAlign val="subscript"/>
        <sz val="11"/>
        <rFont val="Arial"/>
        <family val="2"/>
      </rPr>
      <t>SP</t>
    </r>
    <r>
      <rPr>
        <b/>
        <vertAlign val="subscript"/>
        <sz val="11"/>
        <color theme="5" tint="-0.249977111117893"/>
        <rFont val="Arial"/>
        <family val="2"/>
      </rPr>
      <t>-MED</t>
    </r>
    <r>
      <rPr>
        <b/>
        <sz val="11"/>
        <rFont val="Arial"/>
        <family val="2"/>
      </rPr>
      <t xml:space="preserve"> x M) / D</t>
    </r>
  </si>
  <si>
    <r>
      <rPr>
        <b/>
        <sz val="11"/>
        <rFont val="Arial"/>
        <family val="2"/>
      </rPr>
      <t xml:space="preserve">Différentiels 
    </t>
    </r>
    <r>
      <rPr>
        <sz val="11"/>
        <rFont val="Arial"/>
        <family val="2"/>
      </rPr>
      <t xml:space="preserve">                 
</t>
    </r>
  </si>
  <si>
    <t>en €/m3 HT
Cette composante intègre tous les surcoûts liés à la réglementation applicable aux carburants (dont frais d’incorporation des biocarburants, fourniture des certificats d’incorporation, obligations d'économie d'énergie…)</t>
  </si>
  <si>
    <r>
      <rPr>
        <sz val="20"/>
        <rFont val="Arial"/>
        <family val="2"/>
      </rPr>
      <t xml:space="preserve">Prix de </t>
    </r>
    <r>
      <rPr>
        <b/>
        <sz val="20"/>
        <rFont val="Arial"/>
        <family val="2"/>
      </rPr>
      <t xml:space="preserve">FACTURATION </t>
    </r>
    <r>
      <rPr>
        <b/>
        <u/>
        <sz val="20"/>
        <rFont val="Arial"/>
        <family val="2"/>
      </rPr>
      <t>DÉTAILLÉ</t>
    </r>
    <r>
      <rPr>
        <b/>
        <sz val="20"/>
        <rFont val="Arial"/>
        <family val="2"/>
      </rPr>
      <t xml:space="preserve"> DU SUPERCARBURANT SANS PLOMB 95 (code OTAN F-67) </t>
    </r>
    <r>
      <rPr>
        <sz val="20"/>
        <rFont val="Arial"/>
        <family val="2"/>
      </rPr>
      <t xml:space="preserve">en fonction des différents régimes douaniers applicables.
</t>
    </r>
    <r>
      <rPr>
        <b/>
        <sz val="20"/>
        <rFont val="Arial"/>
        <family val="2"/>
      </rPr>
      <t xml:space="preserve">Lot 3 </t>
    </r>
  </si>
  <si>
    <t>Supercarburant SP95 (F-67),
enlevé EXW</t>
  </si>
  <si>
    <t>Supercarburant SP95 (F-67),
livré  DDP 
  par livraison standard</t>
  </si>
  <si>
    <t>Supercarburant sans plomb 95, 
CODE OTAN F-67
LOT 3</t>
  </si>
  <si>
    <r>
      <t xml:space="preserve">Points proposés pour l'enlèvement du produit. 
</t>
    </r>
    <r>
      <rPr>
        <sz val="14"/>
        <rFont val="Arial"/>
        <family val="2"/>
      </rPr>
      <t>(par indication des communes et codes postaux).</t>
    </r>
  </si>
  <si>
    <r>
      <t>P</t>
    </r>
    <r>
      <rPr>
        <b/>
        <vertAlign val="subscript"/>
        <sz val="11"/>
        <rFont val="Arial"/>
        <family val="2"/>
      </rPr>
      <t xml:space="preserve">i </t>
    </r>
    <r>
      <rPr>
        <vertAlign val="subscript"/>
        <sz val="11"/>
        <rFont val="Arial"/>
        <family val="2"/>
      </rPr>
      <t xml:space="preserve"> SP-</t>
    </r>
    <r>
      <rPr>
        <vertAlign val="subscript"/>
        <sz val="11"/>
        <color theme="8"/>
        <rFont val="Arial"/>
        <family val="2"/>
      </rPr>
      <t xml:space="preserve">NWE </t>
    </r>
    <r>
      <rPr>
        <sz val="11"/>
        <rFont val="Arial"/>
        <family val="2"/>
      </rPr>
      <t xml:space="preserve">ou </t>
    </r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 xml:space="preserve">i </t>
    </r>
    <r>
      <rPr>
        <b/>
        <vertAlign val="subscript"/>
        <sz val="11"/>
        <color theme="5" tint="-0.499984740745262"/>
        <rFont val="Arial"/>
        <family val="2"/>
      </rPr>
      <t>SP</t>
    </r>
    <r>
      <rPr>
        <vertAlign val="subscript"/>
        <sz val="11"/>
        <rFont val="Arial"/>
        <family val="2"/>
      </rPr>
      <t>-</t>
    </r>
    <r>
      <rPr>
        <vertAlign val="subscript"/>
        <sz val="11"/>
        <color rgb="FFC00000"/>
        <rFont val="Arial"/>
        <family val="2"/>
      </rPr>
      <t>MED</t>
    </r>
    <r>
      <rPr>
        <b/>
        <sz val="11"/>
        <rFont val="Arial"/>
        <family val="2"/>
      </rPr>
      <t xml:space="preserve"> +C</t>
    </r>
    <r>
      <rPr>
        <b/>
        <vertAlign val="subscript"/>
        <sz val="11"/>
        <rFont val="Arial"/>
        <family val="2"/>
      </rPr>
      <t>4</t>
    </r>
    <r>
      <rPr>
        <b/>
        <sz val="11"/>
        <rFont val="Arial"/>
        <family val="2"/>
      </rPr>
      <t>+T</t>
    </r>
    <r>
      <rPr>
        <b/>
        <vertAlign val="subscript"/>
        <sz val="11"/>
        <rFont val="Arial"/>
        <family val="2"/>
      </rPr>
      <t>4</t>
    </r>
  </si>
  <si>
    <r>
      <t xml:space="preserve">en €/m3 HT
Cette composante intègre tous les surcoûts liés à la réglementation applicable aux carburants (dont </t>
    </r>
    <r>
      <rPr>
        <sz val="11"/>
        <color rgb="FFFF0000"/>
        <rFont val="Arial"/>
        <family val="2"/>
      </rPr>
      <t>frais d’incorporation des biocarburants</t>
    </r>
    <r>
      <rPr>
        <sz val="11"/>
        <rFont val="Arial"/>
        <family val="2"/>
      </rPr>
      <t>, fourniture des certificats d’incorporation, obligations d'économie d'énergie…)</t>
    </r>
  </si>
  <si>
    <t>ANNEXE 4.2 A L'ACTE D'ENGAGEMENT</t>
  </si>
  <si>
    <t>ANNEXE 4.3 A L'ACTE D'ENGAGEMENT</t>
  </si>
  <si>
    <r>
      <rPr>
        <sz val="20"/>
        <rFont val="Arial"/>
        <family val="2"/>
      </rPr>
      <t xml:space="preserve">Prix de </t>
    </r>
    <r>
      <rPr>
        <b/>
        <sz val="20"/>
        <rFont val="Arial"/>
        <family val="2"/>
      </rPr>
      <t xml:space="preserve">FACTURATION </t>
    </r>
    <r>
      <rPr>
        <b/>
        <u/>
        <sz val="20"/>
        <rFont val="Arial"/>
        <family val="2"/>
      </rPr>
      <t>DÉTAILLÉ</t>
    </r>
    <r>
      <rPr>
        <b/>
        <sz val="20"/>
        <rFont val="Arial"/>
        <family val="2"/>
      </rPr>
      <t xml:space="preserve"> DU SUPERCARBURANT SANS PLOMB 95 (code OTAN F-67) 
</t>
    </r>
    <r>
      <rPr>
        <sz val="20"/>
        <rFont val="Arial"/>
        <family val="2"/>
      </rPr>
      <t xml:space="preserve">en fonction des différents régimes douaniers applicables.
</t>
    </r>
    <r>
      <rPr>
        <b/>
        <sz val="20"/>
        <rFont val="Arial"/>
        <family val="2"/>
      </rPr>
      <t xml:space="preserve">Lot 3 </t>
    </r>
  </si>
  <si>
    <t xml:space="preserve">Points d'enlèvement du SUPERCARBURANT SP95 (F-67).
Lot 3 </t>
  </si>
  <si>
    <r>
      <t>P</t>
    </r>
    <r>
      <rPr>
        <b/>
        <vertAlign val="subscript"/>
        <sz val="11"/>
        <rFont val="Arial"/>
        <family val="2"/>
      </rPr>
      <t xml:space="preserve">i </t>
    </r>
    <r>
      <rPr>
        <vertAlign val="subscript"/>
        <sz val="11"/>
        <rFont val="Arial"/>
        <family val="2"/>
      </rPr>
      <t xml:space="preserve"> SP-</t>
    </r>
    <r>
      <rPr>
        <vertAlign val="subscript"/>
        <sz val="11"/>
        <color theme="8"/>
        <rFont val="Arial"/>
        <family val="2"/>
      </rPr>
      <t xml:space="preserve">NWE </t>
    </r>
    <r>
      <rPr>
        <sz val="11"/>
        <rFont val="Arial"/>
        <family val="2"/>
      </rPr>
      <t xml:space="preserve">ou </t>
    </r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 xml:space="preserve">i </t>
    </r>
    <r>
      <rPr>
        <b/>
        <vertAlign val="subscript"/>
        <sz val="11"/>
        <color theme="5" tint="-0.499984740745262"/>
        <rFont val="Arial"/>
        <family val="2"/>
      </rPr>
      <t>SP</t>
    </r>
    <r>
      <rPr>
        <vertAlign val="subscript"/>
        <sz val="11"/>
        <rFont val="Arial"/>
        <family val="2"/>
      </rPr>
      <t>-</t>
    </r>
    <r>
      <rPr>
        <vertAlign val="subscript"/>
        <sz val="11"/>
        <color rgb="FFC00000"/>
        <rFont val="Arial"/>
        <family val="2"/>
      </rPr>
      <t>MED</t>
    </r>
    <r>
      <rPr>
        <b/>
        <sz val="11"/>
        <rFont val="Arial"/>
        <family val="2"/>
      </rPr>
      <t xml:space="preserve"> +C</t>
    </r>
    <r>
      <rPr>
        <b/>
        <vertAlign val="subscript"/>
        <sz val="11"/>
        <rFont val="Arial"/>
        <family val="2"/>
      </rPr>
      <t>5</t>
    </r>
    <r>
      <rPr>
        <b/>
        <sz val="11"/>
        <rFont val="Arial"/>
        <family val="2"/>
      </rPr>
      <t>+T</t>
    </r>
    <r>
      <rPr>
        <b/>
        <vertAlign val="subscript"/>
        <sz val="11"/>
        <rFont val="Arial"/>
        <family val="2"/>
      </rPr>
      <t>5</t>
    </r>
  </si>
  <si>
    <r>
      <rPr>
        <b/>
        <sz val="12"/>
        <rFont val="Arial"/>
        <family val="2"/>
      </rPr>
      <t xml:space="preserve">Différentiels 
    </t>
    </r>
    <r>
      <rPr>
        <sz val="12"/>
        <rFont val="Arial"/>
        <family val="2"/>
      </rPr>
      <t xml:space="preserve">                 
</t>
    </r>
  </si>
  <si>
    <r>
      <rPr>
        <b/>
        <sz val="12"/>
        <rFont val="Arial"/>
        <family val="2"/>
      </rPr>
      <t xml:space="preserve"> T</t>
    </r>
    <r>
      <rPr>
        <b/>
        <vertAlign val="subscript"/>
        <sz val="12"/>
        <rFont val="Arial"/>
        <family val="2"/>
      </rPr>
      <t>6 Gaz</t>
    </r>
    <r>
      <rPr>
        <sz val="12"/>
        <rFont val="Arial"/>
        <family val="2"/>
      </rPr>
      <t xml:space="preserve">
Variable avec l'évolution de la réglementation</t>
    </r>
  </si>
  <si>
    <r>
      <rPr>
        <b/>
        <sz val="16"/>
        <rFont val="Arial"/>
        <family val="2"/>
      </rPr>
      <t>P</t>
    </r>
    <r>
      <rPr>
        <b/>
        <vertAlign val="subscript"/>
        <sz val="16"/>
        <rFont val="Arial"/>
        <family val="2"/>
      </rPr>
      <t>i Gaz</t>
    </r>
    <r>
      <rPr>
        <b/>
        <vertAlign val="subscript"/>
        <sz val="16"/>
        <color theme="5" tint="-0.249977111117893"/>
        <rFont val="Arial"/>
        <family val="2"/>
      </rPr>
      <t>-MED</t>
    </r>
    <r>
      <rPr>
        <b/>
        <sz val="16"/>
        <rFont val="Arial"/>
        <family val="2"/>
      </rPr>
      <t xml:space="preserve">
</t>
    </r>
    <r>
      <rPr>
        <b/>
        <sz val="12"/>
        <rFont val="Arial"/>
        <family val="2"/>
      </rPr>
      <t xml:space="preserve">
issu de la cotation applicable en annexe 1</t>
    </r>
    <r>
      <rPr>
        <b/>
        <sz val="12"/>
        <color theme="5" tint="-0.249977111117893"/>
        <rFont val="Arial"/>
        <family val="2"/>
      </rPr>
      <t>.MED</t>
    </r>
    <r>
      <rPr>
        <b/>
        <sz val="12"/>
        <color theme="9" tint="-0.249977111117893"/>
        <rFont val="Arial"/>
        <family val="2"/>
      </rPr>
      <t>.</t>
    </r>
  </si>
  <si>
    <r>
      <t xml:space="preserve">Gazole 
</t>
    </r>
    <r>
      <rPr>
        <sz val="20"/>
        <color theme="9" tint="-0.499984740745262"/>
        <rFont val="Arial"/>
        <family val="2"/>
      </rPr>
      <t xml:space="preserve">code OTAN </t>
    </r>
    <r>
      <rPr>
        <b/>
        <u/>
        <sz val="20"/>
        <color theme="9" tint="-0.499984740745262"/>
        <rFont val="Arial"/>
        <family val="2"/>
      </rPr>
      <t>F-54</t>
    </r>
    <r>
      <rPr>
        <b/>
        <sz val="20"/>
        <color theme="9" tint="-0.499984740745262"/>
        <rFont val="Arial"/>
        <family val="2"/>
      </rPr>
      <t xml:space="preserve">
</t>
    </r>
    <r>
      <rPr>
        <b/>
        <sz val="20"/>
        <color theme="9" tint="-0.249977111117893"/>
        <rFont val="Arial"/>
        <family val="2"/>
      </rPr>
      <t>Lot 6</t>
    </r>
  </si>
  <si>
    <r>
      <t xml:space="preserve">Supercarburant sans plomb 95, 
</t>
    </r>
    <r>
      <rPr>
        <sz val="20"/>
        <color theme="7" tint="-0.499984740745262"/>
        <rFont val="Arial"/>
        <family val="2"/>
      </rPr>
      <t xml:space="preserve">CODE OTAN </t>
    </r>
    <r>
      <rPr>
        <b/>
        <u/>
        <sz val="20"/>
        <color theme="7" tint="-0.499984740745262"/>
        <rFont val="Arial"/>
        <family val="2"/>
      </rPr>
      <t>F-67</t>
    </r>
    <r>
      <rPr>
        <b/>
        <sz val="20"/>
        <color theme="7" tint="-0.499984740745262"/>
        <rFont val="Arial"/>
        <family val="2"/>
      </rPr>
      <t xml:space="preserve">
</t>
    </r>
    <r>
      <rPr>
        <b/>
        <sz val="20"/>
        <color theme="5" tint="-0.499984740745262"/>
        <rFont val="Arial"/>
        <family val="2"/>
      </rPr>
      <t>Lot 6</t>
    </r>
  </si>
  <si>
    <t>Supercarburant sans plomb 98
LOT 4</t>
  </si>
  <si>
    <r>
      <t xml:space="preserve">Supercarburant sans plomb 95, 
</t>
    </r>
    <r>
      <rPr>
        <sz val="20"/>
        <color theme="5" tint="-0.499984740745262"/>
        <rFont val="Arial"/>
        <family val="2"/>
      </rPr>
      <t xml:space="preserve">CODE OTAN </t>
    </r>
    <r>
      <rPr>
        <b/>
        <u/>
        <sz val="20"/>
        <color theme="5" tint="-0.499984740745262"/>
        <rFont val="Arial"/>
        <family val="2"/>
      </rPr>
      <t>F-67</t>
    </r>
    <r>
      <rPr>
        <b/>
        <sz val="20"/>
        <color theme="5" tint="-0.499984740745262"/>
        <rFont val="Arial"/>
        <family val="2"/>
      </rPr>
      <t xml:space="preserve">
LOT 3</t>
    </r>
  </si>
  <si>
    <r>
      <rPr>
        <b/>
        <sz val="22"/>
        <rFont val="Arial"/>
        <family val="2"/>
      </rPr>
      <t xml:space="preserve">Prix de FACTURATION </t>
    </r>
    <r>
      <rPr>
        <b/>
        <u/>
        <sz val="22"/>
        <rFont val="Arial"/>
        <family val="2"/>
      </rPr>
      <t>FINAL</t>
    </r>
    <r>
      <rPr>
        <b/>
        <sz val="22"/>
        <rFont val="Arial"/>
        <family val="2"/>
      </rPr>
      <t xml:space="preserve"> du GAZOLE, code OTAN F-54, 
et des supercarburants SP95, code OTAN F-67 et SP95 à usage de navigation, code OTAN XF-67 approvisionnés en Corse</t>
    </r>
    <r>
      <rPr>
        <b/>
        <i/>
        <sz val="22"/>
        <rFont val="Arial"/>
        <family val="2"/>
      </rPr>
      <t>,</t>
    </r>
    <r>
      <rPr>
        <b/>
        <sz val="20"/>
        <rFont val="Arial"/>
        <family val="2"/>
      </rPr>
      <t xml:space="preserve">
</t>
    </r>
    <r>
      <rPr>
        <b/>
        <sz val="18"/>
        <rFont val="Arial"/>
        <family val="2"/>
      </rPr>
      <t>en fonction des différents régimes douaniers applicables.
Lot 6</t>
    </r>
    <r>
      <rPr>
        <b/>
        <sz val="18"/>
        <color theme="8"/>
        <rFont val="Arial"/>
        <family val="2"/>
      </rPr>
      <t xml:space="preserve"> </t>
    </r>
  </si>
  <si>
    <t>ANNEXE 5.3 A L'ACTE D'ENGAGEMENT</t>
  </si>
  <si>
    <r>
      <t xml:space="preserve">Gazole 
 F-54 </t>
    </r>
    <r>
      <rPr>
        <b/>
        <sz val="20"/>
        <color theme="9" tint="-0.499984740745262"/>
        <rFont val="Arial"/>
        <family val="2"/>
      </rPr>
      <t xml:space="preserve">
</t>
    </r>
    <r>
      <rPr>
        <b/>
        <sz val="20"/>
        <rFont val="Arial"/>
        <family val="2"/>
      </rPr>
      <t>Lot 1</t>
    </r>
  </si>
  <si>
    <r>
      <rPr>
        <b/>
        <sz val="22"/>
        <rFont val="Arial"/>
        <family val="2"/>
      </rPr>
      <t xml:space="preserve">Prix de FACTURATION </t>
    </r>
    <r>
      <rPr>
        <b/>
        <u/>
        <sz val="22"/>
        <rFont val="Arial"/>
        <family val="2"/>
      </rPr>
      <t>FINAL</t>
    </r>
    <r>
      <rPr>
        <b/>
        <sz val="22"/>
        <rFont val="Arial"/>
        <family val="2"/>
      </rPr>
      <t xml:space="preserve"> du GAZOLE, code OTAN F-54 </t>
    </r>
    <r>
      <rPr>
        <b/>
        <sz val="20"/>
        <rFont val="Arial"/>
        <family val="2"/>
      </rPr>
      <t xml:space="preserve">
</t>
    </r>
    <r>
      <rPr>
        <b/>
        <sz val="18"/>
        <rFont val="Arial"/>
        <family val="2"/>
      </rPr>
      <t>en fonction des différents régimes douaniers applicables.
Lot 1</t>
    </r>
    <r>
      <rPr>
        <b/>
        <sz val="18"/>
        <color theme="8"/>
        <rFont val="Arial"/>
        <family val="2"/>
      </rPr>
      <t xml:space="preserve"> </t>
    </r>
  </si>
  <si>
    <r>
      <rPr>
        <b/>
        <sz val="22"/>
        <rFont val="Arial"/>
        <family val="2"/>
      </rPr>
      <t xml:space="preserve">Prix de FACTURATION </t>
    </r>
    <r>
      <rPr>
        <b/>
        <u/>
        <sz val="22"/>
        <rFont val="Arial"/>
        <family val="2"/>
      </rPr>
      <t>DÉTAILLÉ</t>
    </r>
    <r>
      <rPr>
        <b/>
        <sz val="22"/>
        <rFont val="Arial"/>
        <family val="2"/>
      </rPr>
      <t xml:space="preserve"> du GAZOLE, code OTAN F-54
 </t>
    </r>
    <r>
      <rPr>
        <b/>
        <sz val="18"/>
        <rFont val="Arial"/>
        <family val="2"/>
      </rPr>
      <t>en fonction des différents régimes douaniers applicables.
Lot 1</t>
    </r>
    <r>
      <rPr>
        <b/>
        <sz val="18"/>
        <color theme="8"/>
        <rFont val="Arial"/>
        <family val="2"/>
      </rPr>
      <t xml:space="preserve"> </t>
    </r>
  </si>
  <si>
    <r>
      <t>Points d'enlèvement des GAZOLE, code OTAN F-54</t>
    </r>
    <r>
      <rPr>
        <b/>
        <sz val="20"/>
        <rFont val="Arial"/>
        <family val="2"/>
      </rPr>
      <t xml:space="preserve">
Lot 1 </t>
    </r>
  </si>
  <si>
    <r>
      <t xml:space="preserve">Gazole F-54 </t>
    </r>
    <r>
      <rPr>
        <b/>
        <sz val="16"/>
        <color theme="9" tint="-0.499984740745262"/>
        <rFont val="Arial"/>
        <family val="2"/>
      </rPr>
      <t xml:space="preserve">
</t>
    </r>
    <r>
      <rPr>
        <b/>
        <sz val="16"/>
        <rFont val="Arial"/>
        <family val="2"/>
      </rPr>
      <t>Lot 1</t>
    </r>
  </si>
  <si>
    <t>DEAN LANN BIHOUE (56)</t>
  </si>
  <si>
    <t>DEA AVORD (18)</t>
  </si>
  <si>
    <t>DEA EVREUX (27)</t>
  </si>
  <si>
    <t>Dépôt à approvisionner
(département)</t>
  </si>
  <si>
    <t>DEA MONT DE MARSAN (40)</t>
  </si>
  <si>
    <t>DEALAT PAU (64)</t>
  </si>
  <si>
    <t>CRE SATORY (78)</t>
  </si>
  <si>
    <t>ANT SALON ( 13)</t>
  </si>
  <si>
    <t>DE CANJUERS (83)</t>
  </si>
  <si>
    <t>DEALAT LE CANNET (83)</t>
  </si>
  <si>
    <t>DEA ORANGE (84)</t>
  </si>
  <si>
    <t>DE AULNAT (63)</t>
  </si>
  <si>
    <t>DEA LUXEUIL (70)</t>
  </si>
  <si>
    <t>CRE SARREBOURG (57)</t>
  </si>
  <si>
    <t>CRE BOUY (51)</t>
  </si>
  <si>
    <t>CDP BASE NAVALE DE TOULON (83)</t>
  </si>
  <si>
    <r>
      <t xml:space="preserve">PRIX INITIAL D'ACHAT DU GAZOLE, code OTAN F-54, et du GAZOLE B0 exempt de biocarburant, dit biofree
</t>
    </r>
    <r>
      <rPr>
        <b/>
        <sz val="12"/>
        <color theme="8"/>
        <rFont val="Arial"/>
        <family val="2"/>
      </rPr>
      <t>Lots 1 et 2 .</t>
    </r>
  </si>
  <si>
    <r>
      <t xml:space="preserve">PRIX INITIAL D'ACHAT DU GAZOLE, code OTAN F-54, et du GAZOLE B0 exempt de biocarburant, dit biofree
</t>
    </r>
    <r>
      <rPr>
        <b/>
        <sz val="12"/>
        <color theme="5" tint="-0.249977111117893"/>
        <rFont val="Arial"/>
        <family val="2"/>
      </rPr>
      <t>Lots 1,2 et 6.</t>
    </r>
  </si>
  <si>
    <r>
      <t>P</t>
    </r>
    <r>
      <rPr>
        <b/>
        <vertAlign val="subscript"/>
        <sz val="11"/>
        <rFont val="Arial"/>
        <family val="2"/>
      </rPr>
      <t xml:space="preserve">i </t>
    </r>
    <r>
      <rPr>
        <vertAlign val="subscript"/>
        <sz val="11"/>
        <rFont val="Arial"/>
        <family val="2"/>
      </rPr>
      <t xml:space="preserve"> SP-</t>
    </r>
    <r>
      <rPr>
        <vertAlign val="subscript"/>
        <sz val="11"/>
        <color theme="8"/>
        <rFont val="Arial"/>
        <family val="2"/>
      </rPr>
      <t xml:space="preserve">NWE </t>
    </r>
    <r>
      <rPr>
        <sz val="11"/>
        <rFont val="Arial"/>
        <family val="2"/>
      </rPr>
      <t xml:space="preserve">ou </t>
    </r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>i SP</t>
    </r>
    <r>
      <rPr>
        <vertAlign val="subscript"/>
        <sz val="11"/>
        <rFont val="Arial"/>
        <family val="2"/>
      </rPr>
      <t>-</t>
    </r>
    <r>
      <rPr>
        <vertAlign val="subscript"/>
        <sz val="11"/>
        <color rgb="FFC00000"/>
        <rFont val="Arial"/>
        <family val="2"/>
      </rPr>
      <t>MED</t>
    </r>
    <r>
      <rPr>
        <b/>
        <sz val="11"/>
        <rFont val="Arial"/>
        <family val="2"/>
      </rPr>
      <t xml:space="preserve"> +C</t>
    </r>
    <r>
      <rPr>
        <b/>
        <vertAlign val="subscript"/>
        <sz val="11"/>
        <rFont val="Arial"/>
        <family val="2"/>
      </rPr>
      <t>3</t>
    </r>
    <r>
      <rPr>
        <b/>
        <sz val="11"/>
        <rFont val="Arial"/>
        <family val="2"/>
      </rPr>
      <t>+T</t>
    </r>
    <r>
      <rPr>
        <b/>
        <vertAlign val="subscript"/>
        <sz val="11"/>
        <rFont val="Arial"/>
        <family val="2"/>
      </rPr>
      <t>3</t>
    </r>
  </si>
  <si>
    <r>
      <rPr>
        <b/>
        <sz val="22"/>
        <rFont val="Arial"/>
        <family val="2"/>
      </rPr>
      <t xml:space="preserve">Prix de FACTURATION </t>
    </r>
    <r>
      <rPr>
        <b/>
        <u/>
        <sz val="22"/>
        <rFont val="Arial"/>
        <family val="2"/>
      </rPr>
      <t>DÉTAILLÉ</t>
    </r>
    <r>
      <rPr>
        <b/>
        <sz val="22"/>
        <rFont val="Arial"/>
        <family val="2"/>
      </rPr>
      <t xml:space="preserve"> du GAZOLE, code OTAN F-54, et des supercarburants SP95, code OTAN F-67 et à usage maritime approvisionnés en Corse</t>
    </r>
    <r>
      <rPr>
        <b/>
        <i/>
        <sz val="22"/>
        <rFont val="Arial"/>
        <family val="2"/>
      </rPr>
      <t>,</t>
    </r>
    <r>
      <rPr>
        <b/>
        <sz val="20"/>
        <rFont val="Arial"/>
        <family val="2"/>
      </rPr>
      <t xml:space="preserve">
</t>
    </r>
    <r>
      <rPr>
        <b/>
        <sz val="18"/>
        <rFont val="Arial"/>
        <family val="2"/>
      </rPr>
      <t>en fonction des différents régimes douaniers applicables.
Lot 6</t>
    </r>
    <r>
      <rPr>
        <b/>
        <sz val="18"/>
        <color theme="8"/>
        <rFont val="Arial"/>
        <family val="2"/>
      </rPr>
      <t xml:space="preserve"> </t>
    </r>
  </si>
  <si>
    <r>
      <rPr>
        <b/>
        <sz val="16"/>
        <color theme="1"/>
        <rFont val="Arial"/>
        <family val="2"/>
      </rPr>
      <t>P</t>
    </r>
    <r>
      <rPr>
        <b/>
        <vertAlign val="subscript"/>
        <sz val="16"/>
        <color theme="1"/>
        <rFont val="Arial"/>
        <family val="2"/>
      </rPr>
      <t>i SP-</t>
    </r>
    <r>
      <rPr>
        <b/>
        <vertAlign val="subscript"/>
        <sz val="16"/>
        <color theme="5" tint="-0.249977111117893"/>
        <rFont val="Arial"/>
        <family val="2"/>
      </rPr>
      <t>MED</t>
    </r>
    <r>
      <rPr>
        <b/>
        <sz val="16"/>
        <rFont val="Arial"/>
        <family val="2"/>
      </rPr>
      <t xml:space="preserve">
</t>
    </r>
    <r>
      <rPr>
        <b/>
        <sz val="12"/>
        <rFont val="Arial"/>
        <family val="2"/>
      </rPr>
      <t xml:space="preserve">
issu de la cotation applicable en </t>
    </r>
    <r>
      <rPr>
        <b/>
        <sz val="12"/>
        <color theme="1"/>
        <rFont val="Arial"/>
        <family val="2"/>
      </rPr>
      <t xml:space="preserve">annexe </t>
    </r>
    <r>
      <rPr>
        <b/>
        <sz val="12"/>
        <color theme="5" tint="-0.249977111117893"/>
        <rFont val="Arial"/>
        <family val="2"/>
      </rPr>
      <t>3.MED.</t>
    </r>
  </si>
  <si>
    <r>
      <rPr>
        <b/>
        <sz val="16"/>
        <rFont val="Arial"/>
        <family val="2"/>
      </rPr>
      <t>P</t>
    </r>
    <r>
      <rPr>
        <b/>
        <vertAlign val="subscript"/>
        <sz val="16"/>
        <rFont val="Arial"/>
        <family val="2"/>
      </rPr>
      <t>i SP</t>
    </r>
    <r>
      <rPr>
        <b/>
        <i/>
        <vertAlign val="subscript"/>
        <sz val="16"/>
        <rFont val="Arial"/>
        <family val="2"/>
      </rPr>
      <t>-</t>
    </r>
    <r>
      <rPr>
        <b/>
        <vertAlign val="subscript"/>
        <sz val="16"/>
        <color theme="5" tint="-0.249977111117893"/>
        <rFont val="Arial"/>
        <family val="2"/>
      </rPr>
      <t>MED</t>
    </r>
    <r>
      <rPr>
        <b/>
        <sz val="16"/>
        <rFont val="Arial"/>
        <family val="2"/>
      </rPr>
      <t xml:space="preserve">
</t>
    </r>
    <r>
      <rPr>
        <b/>
        <sz val="12"/>
        <rFont val="Arial"/>
        <family val="2"/>
      </rPr>
      <t xml:space="preserve">
issu de la cotation applicable en annexe </t>
    </r>
    <r>
      <rPr>
        <b/>
        <sz val="12"/>
        <color theme="5" tint="-0.249977111117893"/>
        <rFont val="Arial"/>
        <family val="2"/>
      </rPr>
      <t>3.MED.</t>
    </r>
  </si>
  <si>
    <r>
      <rPr>
        <b/>
        <sz val="12"/>
        <rFont val="Arial"/>
        <family val="2"/>
      </rPr>
      <t xml:space="preserve"> T</t>
    </r>
    <r>
      <rPr>
        <b/>
        <vertAlign val="subscript"/>
        <sz val="12"/>
        <rFont val="Arial"/>
        <family val="2"/>
      </rPr>
      <t>6 SP</t>
    </r>
    <r>
      <rPr>
        <sz val="12"/>
        <rFont val="Arial"/>
        <family val="2"/>
      </rPr>
      <t xml:space="preserve">
Variable avec l'évolution de la réglementation</t>
    </r>
  </si>
  <si>
    <r>
      <t>P</t>
    </r>
    <r>
      <rPr>
        <vertAlign val="subscript"/>
        <sz val="14"/>
        <rFont val="Arial"/>
        <family val="2"/>
      </rPr>
      <t>i Gaz-</t>
    </r>
    <r>
      <rPr>
        <vertAlign val="subscript"/>
        <sz val="14"/>
        <color theme="5" tint="-0.249977111117893"/>
        <rFont val="Arial"/>
        <family val="2"/>
      </rPr>
      <t xml:space="preserve">MED
</t>
    </r>
    <r>
      <rPr>
        <sz val="14"/>
        <rFont val="Arial"/>
        <family val="2"/>
      </rPr>
      <t>+ C</t>
    </r>
    <r>
      <rPr>
        <vertAlign val="subscript"/>
        <sz val="14"/>
        <rFont val="Arial"/>
        <family val="2"/>
      </rPr>
      <t>6 Gaz</t>
    </r>
    <r>
      <rPr>
        <sz val="14"/>
        <rFont val="Arial"/>
        <family val="2"/>
      </rPr>
      <t>+T</t>
    </r>
    <r>
      <rPr>
        <vertAlign val="subscript"/>
        <sz val="14"/>
        <rFont val="Arial"/>
        <family val="2"/>
      </rPr>
      <t>6 Gaz</t>
    </r>
  </si>
  <si>
    <r>
      <t xml:space="preserve">Gazole B0 exempt de biocarburant,
</t>
    </r>
    <r>
      <rPr>
        <sz val="20"/>
        <color theme="9" tint="-0.499984740745262"/>
        <rFont val="Arial"/>
        <family val="2"/>
      </rPr>
      <t>dit biofree.</t>
    </r>
    <r>
      <rPr>
        <b/>
        <sz val="20"/>
        <color theme="9" tint="-0.499984740745262"/>
        <rFont val="Arial"/>
        <family val="2"/>
      </rPr>
      <t xml:space="preserve">
Lot 2</t>
    </r>
  </si>
  <si>
    <t>Gazole 
 F-54 
Lot 1</t>
  </si>
  <si>
    <r>
      <t>P</t>
    </r>
    <r>
      <rPr>
        <b/>
        <vertAlign val="subscript"/>
        <sz val="14"/>
        <rFont val="Arial"/>
        <family val="2"/>
      </rPr>
      <t xml:space="preserve">F2_EXW </t>
    </r>
    <r>
      <rPr>
        <b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</t>
    </r>
  </si>
  <si>
    <r>
      <t>P</t>
    </r>
    <r>
      <rPr>
        <b/>
        <vertAlign val="subscript"/>
        <sz val="14"/>
        <rFont val="Arial"/>
        <family val="2"/>
      </rPr>
      <t>F2_DDP</t>
    </r>
    <r>
      <rPr>
        <b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</t>
    </r>
  </si>
  <si>
    <r>
      <rPr>
        <i/>
        <sz val="12"/>
        <rFont val="Arial"/>
        <family val="2"/>
      </rPr>
      <t xml:space="preserve">en €/m3 HT
</t>
    </r>
    <r>
      <rPr>
        <sz val="12"/>
        <rFont val="Arial"/>
        <family val="2"/>
      </rPr>
      <t xml:space="preserve">
Cette composante intègre tous les surcoûts liés à la réglementation applicable aux carburants (dont obligations d'économie d'énergie…)</t>
    </r>
  </si>
  <si>
    <r>
      <t xml:space="preserve">PRIX INITIAUX </t>
    </r>
    <r>
      <rPr>
        <b/>
        <u/>
        <sz val="11"/>
        <color theme="9" tint="-0.249977111117893"/>
        <rFont val="Arial"/>
        <family val="2"/>
      </rPr>
      <t>en €/m3</t>
    </r>
    <r>
      <rPr>
        <b/>
        <sz val="11"/>
        <color theme="9" tint="-0.249977111117893"/>
        <rFont val="Arial"/>
        <family val="2"/>
      </rPr>
      <t xml:space="preserve">     </t>
    </r>
    <r>
      <rPr>
        <b/>
        <sz val="11"/>
        <color indexed="57"/>
        <rFont val="Arial"/>
        <family val="2"/>
      </rPr>
      <t xml:space="preserve"> </t>
    </r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>i Gaz-</t>
    </r>
    <r>
      <rPr>
        <b/>
        <vertAlign val="subscript"/>
        <sz val="11"/>
        <color theme="8"/>
        <rFont val="Arial"/>
        <family val="2"/>
      </rPr>
      <t xml:space="preserve">NWE </t>
    </r>
  </si>
  <si>
    <r>
      <t xml:space="preserve">PRIX INITIAUX </t>
    </r>
    <r>
      <rPr>
        <b/>
        <u/>
        <sz val="11"/>
        <color theme="9" tint="-0.249977111117893"/>
        <rFont val="Arial"/>
        <family val="2"/>
      </rPr>
      <t xml:space="preserve">en €/m3 </t>
    </r>
    <r>
      <rPr>
        <b/>
        <sz val="11"/>
        <color theme="9" tint="-0.249977111117893"/>
        <rFont val="Arial"/>
        <family val="2"/>
      </rPr>
      <t xml:space="preserve">   </t>
    </r>
    <r>
      <rPr>
        <b/>
        <sz val="11"/>
        <color indexed="57"/>
        <rFont val="Arial"/>
        <family val="2"/>
      </rPr>
      <t xml:space="preserve"> </t>
    </r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>i Gaz-</t>
    </r>
    <r>
      <rPr>
        <b/>
        <vertAlign val="subscript"/>
        <sz val="11"/>
        <color theme="5" tint="-0.249977111117893"/>
        <rFont val="Arial"/>
        <family val="2"/>
      </rPr>
      <t>MED</t>
    </r>
    <r>
      <rPr>
        <b/>
        <vertAlign val="subscript"/>
        <sz val="11"/>
        <color theme="9" tint="-0.249977111117893"/>
        <rFont val="Arial"/>
        <family val="2"/>
      </rPr>
      <t xml:space="preserve"> </t>
    </r>
    <r>
      <rPr>
        <b/>
        <sz val="11"/>
        <color theme="9" tint="-0.249977111117893"/>
        <rFont val="Arial"/>
        <family val="2"/>
      </rPr>
      <t/>
    </r>
  </si>
  <si>
    <r>
      <t>P</t>
    </r>
    <r>
      <rPr>
        <vertAlign val="subscript"/>
        <sz val="14"/>
        <rFont val="Arial"/>
        <family val="2"/>
      </rPr>
      <t>i Gaz-</t>
    </r>
    <r>
      <rPr>
        <vertAlign val="subscript"/>
        <sz val="14"/>
        <color theme="8"/>
        <rFont val="Arial"/>
        <family val="2"/>
      </rPr>
      <t>NWE</t>
    </r>
    <r>
      <rPr>
        <sz val="14"/>
        <color theme="8"/>
        <rFont val="Arial"/>
        <family val="2"/>
      </rPr>
      <t xml:space="preserve"> </t>
    </r>
    <r>
      <rPr>
        <sz val="14"/>
        <rFont val="Arial"/>
        <family val="2"/>
      </rPr>
      <t>ou P</t>
    </r>
    <r>
      <rPr>
        <vertAlign val="subscript"/>
        <sz val="14"/>
        <rFont val="Arial"/>
        <family val="2"/>
      </rPr>
      <t>i Gaz-</t>
    </r>
    <r>
      <rPr>
        <vertAlign val="subscript"/>
        <sz val="14"/>
        <color rgb="FFC00000"/>
        <rFont val="Arial"/>
        <family val="2"/>
      </rPr>
      <t>MED</t>
    </r>
    <r>
      <rPr>
        <sz val="14"/>
        <rFont val="Arial"/>
        <family val="2"/>
      </rPr>
      <t xml:space="preserve"> +C</t>
    </r>
    <r>
      <rPr>
        <vertAlign val="subscript"/>
        <sz val="14"/>
        <rFont val="Arial"/>
        <family val="2"/>
      </rPr>
      <t>1</t>
    </r>
    <r>
      <rPr>
        <sz val="14"/>
        <rFont val="Arial"/>
        <family val="2"/>
      </rPr>
      <t>+T</t>
    </r>
    <r>
      <rPr>
        <vertAlign val="subscript"/>
        <sz val="14"/>
        <rFont val="Arial"/>
        <family val="2"/>
      </rPr>
      <t>1</t>
    </r>
  </si>
  <si>
    <r>
      <t xml:space="preserve">
P</t>
    </r>
    <r>
      <rPr>
        <b/>
        <vertAlign val="subscript"/>
        <sz val="14"/>
        <rFont val="Arial"/>
        <family val="2"/>
      </rPr>
      <t xml:space="preserve">F1_EXW </t>
    </r>
    <r>
      <rPr>
        <b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
</t>
    </r>
  </si>
  <si>
    <r>
      <rPr>
        <b/>
        <sz val="16"/>
        <rFont val="Arial"/>
        <family val="2"/>
      </rPr>
      <t>P</t>
    </r>
    <r>
      <rPr>
        <b/>
        <vertAlign val="subscript"/>
        <sz val="16"/>
        <rFont val="Arial"/>
        <family val="2"/>
      </rPr>
      <t>i</t>
    </r>
    <r>
      <rPr>
        <b/>
        <vertAlign val="subscript"/>
        <sz val="16"/>
        <color theme="9" tint="-0.249977111117893"/>
        <rFont val="Arial"/>
        <family val="2"/>
      </rPr>
      <t xml:space="preserve"> </t>
    </r>
    <r>
      <rPr>
        <b/>
        <vertAlign val="subscript"/>
        <sz val="16"/>
        <rFont val="Arial"/>
        <family val="2"/>
      </rPr>
      <t>Gaz</t>
    </r>
    <r>
      <rPr>
        <b/>
        <vertAlign val="subscript"/>
        <sz val="16"/>
        <color theme="8"/>
        <rFont val="Arial"/>
        <family val="2"/>
      </rPr>
      <t xml:space="preserve">-NWE
</t>
    </r>
    <r>
      <rPr>
        <b/>
        <sz val="12"/>
        <rFont val="Arial"/>
        <family val="2"/>
      </rPr>
      <t>ou</t>
    </r>
    <r>
      <rPr>
        <b/>
        <sz val="16"/>
        <rFont val="Arial"/>
        <family val="2"/>
      </rPr>
      <t xml:space="preserve"> </t>
    </r>
    <r>
      <rPr>
        <b/>
        <sz val="16"/>
        <color theme="9" tint="-0.249977111117893"/>
        <rFont val="Arial"/>
        <family val="2"/>
      </rPr>
      <t xml:space="preserve">
</t>
    </r>
    <r>
      <rPr>
        <b/>
        <sz val="16"/>
        <rFont val="Arial"/>
        <family val="2"/>
      </rPr>
      <t>P</t>
    </r>
    <r>
      <rPr>
        <b/>
        <vertAlign val="subscript"/>
        <sz val="16"/>
        <rFont val="Arial"/>
        <family val="2"/>
      </rPr>
      <t>i Gaz</t>
    </r>
    <r>
      <rPr>
        <b/>
        <vertAlign val="subscript"/>
        <sz val="16"/>
        <color theme="5" tint="-0.249977111117893"/>
        <rFont val="Arial"/>
        <family val="2"/>
      </rPr>
      <t>-MED</t>
    </r>
    <r>
      <rPr>
        <b/>
        <sz val="16"/>
        <color theme="9" tint="-0.499984740745262"/>
        <rFont val="Arial"/>
        <family val="2"/>
      </rPr>
      <t>,</t>
    </r>
    <r>
      <rPr>
        <b/>
        <sz val="16"/>
        <rFont val="Arial"/>
        <family val="2"/>
      </rPr>
      <t xml:space="preserve">
</t>
    </r>
    <r>
      <rPr>
        <b/>
        <sz val="12"/>
        <rFont val="Arial"/>
        <family val="2"/>
      </rPr>
      <t xml:space="preserve">
issus de la cotation applicable en annexe </t>
    </r>
    <r>
      <rPr>
        <b/>
        <sz val="12"/>
        <color theme="8"/>
        <rFont val="Arial"/>
        <family val="2"/>
      </rPr>
      <t xml:space="preserve">1.NWE
</t>
    </r>
    <r>
      <rPr>
        <b/>
        <sz val="12"/>
        <rFont val="Arial"/>
        <family val="2"/>
      </rPr>
      <t xml:space="preserve">ou
</t>
    </r>
    <r>
      <rPr>
        <b/>
        <sz val="12"/>
        <color theme="5" tint="-0.249977111117893"/>
        <rFont val="Arial"/>
        <family val="2"/>
      </rPr>
      <t>1.MED</t>
    </r>
    <r>
      <rPr>
        <b/>
        <sz val="12"/>
        <rFont val="Arial"/>
        <family val="2"/>
      </rPr>
      <t>.</t>
    </r>
  </si>
  <si>
    <r>
      <rPr>
        <b/>
        <sz val="16"/>
        <rFont val="Arial"/>
        <family val="2"/>
      </rPr>
      <t>P</t>
    </r>
    <r>
      <rPr>
        <b/>
        <vertAlign val="subscript"/>
        <sz val="16"/>
        <rFont val="Arial"/>
        <family val="2"/>
      </rPr>
      <t>i</t>
    </r>
    <r>
      <rPr>
        <b/>
        <vertAlign val="subscript"/>
        <sz val="16"/>
        <color theme="8"/>
        <rFont val="Arial"/>
        <family val="2"/>
      </rPr>
      <t xml:space="preserve"> </t>
    </r>
    <r>
      <rPr>
        <b/>
        <vertAlign val="subscript"/>
        <sz val="16"/>
        <rFont val="Arial"/>
        <family val="2"/>
      </rPr>
      <t>Gaz</t>
    </r>
    <r>
      <rPr>
        <b/>
        <vertAlign val="subscript"/>
        <sz val="16"/>
        <color theme="8"/>
        <rFont val="Arial"/>
        <family val="2"/>
      </rPr>
      <t xml:space="preserve">-NWE
</t>
    </r>
    <r>
      <rPr>
        <b/>
        <sz val="12"/>
        <rFont val="Arial"/>
        <family val="2"/>
      </rPr>
      <t>ou</t>
    </r>
    <r>
      <rPr>
        <b/>
        <sz val="16"/>
        <rFont val="Arial"/>
        <family val="2"/>
      </rPr>
      <t xml:space="preserve"> </t>
    </r>
    <r>
      <rPr>
        <b/>
        <sz val="16"/>
        <color theme="9" tint="-0.249977111117893"/>
        <rFont val="Arial"/>
        <family val="2"/>
      </rPr>
      <t xml:space="preserve">
</t>
    </r>
    <r>
      <rPr>
        <b/>
        <sz val="16"/>
        <rFont val="Arial"/>
        <family val="2"/>
      </rPr>
      <t>P</t>
    </r>
    <r>
      <rPr>
        <b/>
        <vertAlign val="subscript"/>
        <sz val="16"/>
        <rFont val="Arial"/>
        <family val="2"/>
      </rPr>
      <t>i</t>
    </r>
    <r>
      <rPr>
        <b/>
        <sz val="16"/>
        <color theme="9" tint="-0.249977111117893"/>
        <rFont val="Arial"/>
        <family val="2"/>
      </rPr>
      <t xml:space="preserve"> </t>
    </r>
    <r>
      <rPr>
        <b/>
        <vertAlign val="subscript"/>
        <sz val="16"/>
        <rFont val="Arial"/>
        <family val="2"/>
      </rPr>
      <t>Gaz</t>
    </r>
    <r>
      <rPr>
        <b/>
        <vertAlign val="subscript"/>
        <sz val="16"/>
        <color theme="5" tint="-0.249977111117893"/>
        <rFont val="Arial"/>
        <family val="2"/>
      </rPr>
      <t>-MED</t>
    </r>
    <r>
      <rPr>
        <b/>
        <sz val="16"/>
        <color theme="9" tint="-0.499984740745262"/>
        <rFont val="Arial"/>
        <family val="2"/>
      </rPr>
      <t>,</t>
    </r>
    <r>
      <rPr>
        <b/>
        <sz val="16"/>
        <rFont val="Arial"/>
        <family val="2"/>
      </rPr>
      <t xml:space="preserve">
</t>
    </r>
    <r>
      <rPr>
        <b/>
        <sz val="12"/>
        <rFont val="Arial"/>
        <family val="2"/>
      </rPr>
      <t xml:space="preserve">
issus de la cotation applicable en annexe </t>
    </r>
    <r>
      <rPr>
        <b/>
        <sz val="12"/>
        <color theme="8"/>
        <rFont val="Arial"/>
        <family val="2"/>
      </rPr>
      <t xml:space="preserve">1.NWE
</t>
    </r>
    <r>
      <rPr>
        <b/>
        <sz val="12"/>
        <rFont val="Arial"/>
        <family val="2"/>
      </rPr>
      <t xml:space="preserve">ou
</t>
    </r>
    <r>
      <rPr>
        <b/>
        <sz val="12"/>
        <color theme="5" tint="-0.249977111117893"/>
        <rFont val="Arial"/>
        <family val="2"/>
      </rPr>
      <t>1.MED</t>
    </r>
    <r>
      <rPr>
        <b/>
        <sz val="12"/>
        <rFont val="Arial"/>
        <family val="2"/>
      </rPr>
      <t>.</t>
    </r>
  </si>
  <si>
    <r>
      <t>P</t>
    </r>
    <r>
      <rPr>
        <vertAlign val="subscript"/>
        <sz val="14"/>
        <rFont val="Arial"/>
        <family val="2"/>
      </rPr>
      <t>i Gaz-</t>
    </r>
    <r>
      <rPr>
        <vertAlign val="subscript"/>
        <sz val="14"/>
        <color theme="8"/>
        <rFont val="Arial"/>
        <family val="2"/>
      </rPr>
      <t xml:space="preserve">NWE </t>
    </r>
    <r>
      <rPr>
        <sz val="14"/>
        <rFont val="Arial"/>
        <family val="2"/>
      </rPr>
      <t>ou</t>
    </r>
    <r>
      <rPr>
        <i/>
        <sz val="14"/>
        <color theme="8"/>
        <rFont val="Arial"/>
        <family val="2"/>
      </rPr>
      <t xml:space="preserve"> </t>
    </r>
    <r>
      <rPr>
        <sz val="14"/>
        <rFont val="Arial"/>
        <family val="2"/>
      </rPr>
      <t>P</t>
    </r>
    <r>
      <rPr>
        <vertAlign val="subscript"/>
        <sz val="14"/>
        <rFont val="Arial"/>
        <family val="2"/>
      </rPr>
      <t>i Gaz-</t>
    </r>
    <r>
      <rPr>
        <vertAlign val="subscript"/>
        <sz val="14"/>
        <color rgb="FFC00000"/>
        <rFont val="Arial"/>
        <family val="2"/>
      </rPr>
      <t>MED</t>
    </r>
    <r>
      <rPr>
        <sz val="14"/>
        <rFont val="Arial"/>
        <family val="2"/>
      </rPr>
      <t xml:space="preserve"> +C</t>
    </r>
    <r>
      <rPr>
        <vertAlign val="subscript"/>
        <sz val="14"/>
        <rFont val="Arial"/>
        <family val="2"/>
      </rPr>
      <t>2</t>
    </r>
    <r>
      <rPr>
        <sz val="14"/>
        <rFont val="Arial"/>
        <family val="2"/>
      </rPr>
      <t xml:space="preserve"> +T</t>
    </r>
    <r>
      <rPr>
        <vertAlign val="subscript"/>
        <sz val="14"/>
        <rFont val="Arial"/>
        <family val="2"/>
      </rPr>
      <t>2</t>
    </r>
  </si>
  <si>
    <r>
      <t>Gazole B0,</t>
    </r>
    <r>
      <rPr>
        <sz val="20"/>
        <color theme="9" tint="-0.499984740745262"/>
        <rFont val="Arial"/>
        <family val="2"/>
      </rPr>
      <t>dit biofree.</t>
    </r>
    <r>
      <rPr>
        <b/>
        <sz val="20"/>
        <color theme="9" tint="-0.499984740745262"/>
        <rFont val="Arial"/>
        <family val="2"/>
      </rPr>
      <t xml:space="preserve">
Lot 2</t>
    </r>
  </si>
  <si>
    <r>
      <t>P</t>
    </r>
    <r>
      <rPr>
        <b/>
        <vertAlign val="subscript"/>
        <sz val="11"/>
        <rFont val="Arial"/>
        <family val="2"/>
      </rPr>
      <t>i SP-</t>
    </r>
    <r>
      <rPr>
        <b/>
        <vertAlign val="subscript"/>
        <sz val="11"/>
        <color theme="4" tint="-0.249977111117893"/>
        <rFont val="Arial"/>
        <family val="2"/>
      </rPr>
      <t>NWE</t>
    </r>
    <r>
      <rPr>
        <b/>
        <sz val="11"/>
        <rFont val="Arial"/>
        <family val="2"/>
      </rPr>
      <t>= (COT</t>
    </r>
    <r>
      <rPr>
        <b/>
        <vertAlign val="subscript"/>
        <sz val="11"/>
        <rFont val="Arial"/>
        <family val="2"/>
      </rPr>
      <t>SP-</t>
    </r>
    <r>
      <rPr>
        <b/>
        <vertAlign val="subscript"/>
        <sz val="11"/>
        <color theme="4" tint="-0.249977111117893"/>
        <rFont val="Arial"/>
        <family val="2"/>
      </rPr>
      <t>NWE</t>
    </r>
    <r>
      <rPr>
        <b/>
        <sz val="11"/>
        <rFont val="Arial"/>
        <family val="2"/>
      </rPr>
      <t xml:space="preserve"> x M) / D</t>
    </r>
  </si>
  <si>
    <r>
      <t>PRIX INITIAL en $/t        P</t>
    </r>
    <r>
      <rPr>
        <b/>
        <vertAlign val="subscript"/>
        <sz val="11"/>
        <color theme="7" tint="-0.499984740745262"/>
        <rFont val="Arial"/>
        <family val="2"/>
      </rPr>
      <t>i SP-</t>
    </r>
    <r>
      <rPr>
        <b/>
        <vertAlign val="subscript"/>
        <sz val="11"/>
        <color theme="5" tint="-0.249977111117893"/>
        <rFont val="Arial"/>
        <family val="2"/>
      </rPr>
      <t>MED</t>
    </r>
  </si>
  <si>
    <t xml:space="preserve"> $/mt </t>
  </si>
  <si>
    <r>
      <rPr>
        <b/>
        <sz val="16"/>
        <rFont val="Arial"/>
        <family val="2"/>
      </rPr>
      <t>P</t>
    </r>
    <r>
      <rPr>
        <b/>
        <vertAlign val="subscript"/>
        <sz val="16"/>
        <rFont val="Arial"/>
        <family val="2"/>
      </rPr>
      <t>i</t>
    </r>
    <r>
      <rPr>
        <b/>
        <vertAlign val="subscript"/>
        <sz val="16"/>
        <color theme="8"/>
        <rFont val="Arial"/>
        <family val="2"/>
      </rPr>
      <t xml:space="preserve"> </t>
    </r>
    <r>
      <rPr>
        <b/>
        <vertAlign val="subscript"/>
        <sz val="16"/>
        <rFont val="Arial"/>
        <family val="2"/>
      </rPr>
      <t>SP</t>
    </r>
    <r>
      <rPr>
        <b/>
        <vertAlign val="subscript"/>
        <sz val="16"/>
        <color theme="8"/>
        <rFont val="Arial"/>
        <family val="2"/>
      </rPr>
      <t xml:space="preserve">-NWE
</t>
    </r>
    <r>
      <rPr>
        <b/>
        <sz val="12"/>
        <rFont val="Arial"/>
        <family val="2"/>
      </rPr>
      <t>ou</t>
    </r>
    <r>
      <rPr>
        <b/>
        <sz val="16"/>
        <rFont val="Arial"/>
        <family val="2"/>
      </rPr>
      <t xml:space="preserve"> </t>
    </r>
    <r>
      <rPr>
        <b/>
        <sz val="16"/>
        <color theme="9" tint="-0.249977111117893"/>
        <rFont val="Arial"/>
        <family val="2"/>
      </rPr>
      <t xml:space="preserve">
</t>
    </r>
    <r>
      <rPr>
        <b/>
        <sz val="16"/>
        <rFont val="Arial"/>
        <family val="2"/>
      </rPr>
      <t>P</t>
    </r>
    <r>
      <rPr>
        <b/>
        <vertAlign val="subscript"/>
        <sz val="16"/>
        <rFont val="Arial"/>
        <family val="2"/>
      </rPr>
      <t>i SP</t>
    </r>
    <r>
      <rPr>
        <b/>
        <vertAlign val="subscript"/>
        <sz val="16"/>
        <color theme="5" tint="-0.249977111117893"/>
        <rFont val="Arial"/>
        <family val="2"/>
      </rPr>
      <t>-MED</t>
    </r>
    <r>
      <rPr>
        <b/>
        <sz val="16"/>
        <rFont val="Arial"/>
        <family val="2"/>
      </rPr>
      <t xml:space="preserve">,
</t>
    </r>
    <r>
      <rPr>
        <b/>
        <sz val="12"/>
        <rFont val="Arial"/>
        <family val="2"/>
      </rPr>
      <t xml:space="preserve">
issus de la cotation applicable en annexe </t>
    </r>
    <r>
      <rPr>
        <b/>
        <sz val="12"/>
        <color theme="8"/>
        <rFont val="Arial"/>
        <family val="2"/>
      </rPr>
      <t xml:space="preserve">3.NWE
</t>
    </r>
    <r>
      <rPr>
        <b/>
        <sz val="12"/>
        <rFont val="Arial"/>
        <family val="2"/>
      </rPr>
      <t xml:space="preserve">ou
</t>
    </r>
    <r>
      <rPr>
        <b/>
        <sz val="12"/>
        <color theme="5" tint="-0.249977111117893"/>
        <rFont val="Arial"/>
        <family val="2"/>
      </rPr>
      <t>3.MED</t>
    </r>
    <r>
      <rPr>
        <b/>
        <sz val="12"/>
        <rFont val="Arial"/>
        <family val="2"/>
      </rPr>
      <t>.</t>
    </r>
  </si>
  <si>
    <r>
      <rPr>
        <b/>
        <sz val="11"/>
        <rFont val="Arial"/>
        <family val="2"/>
      </rPr>
      <t>C</t>
    </r>
    <r>
      <rPr>
        <b/>
        <vertAlign val="subscript"/>
        <sz val="11"/>
        <rFont val="Arial"/>
        <family val="2"/>
      </rPr>
      <t>3</t>
    </r>
    <r>
      <rPr>
        <sz val="11"/>
        <rFont val="Arial"/>
        <family val="2"/>
      </rPr>
      <t xml:space="preserve">
Ferme pour la durée totale de l'accord-cadre  </t>
    </r>
  </si>
  <si>
    <r>
      <rPr>
        <b/>
        <sz val="11"/>
        <rFont val="Arial"/>
        <family val="2"/>
      </rPr>
      <t xml:space="preserve"> T</t>
    </r>
    <r>
      <rPr>
        <b/>
        <vertAlign val="subscript"/>
        <sz val="11"/>
        <rFont val="Arial"/>
        <family val="2"/>
      </rPr>
      <t>3</t>
    </r>
    <r>
      <rPr>
        <sz val="11"/>
        <rFont val="Arial"/>
        <family val="2"/>
      </rPr>
      <t xml:space="preserve">
Variable avec l'évolution de la réglementation</t>
    </r>
  </si>
  <si>
    <r>
      <rPr>
        <b/>
        <sz val="12"/>
        <rFont val="Arial"/>
        <family val="2"/>
      </rPr>
      <t>C</t>
    </r>
    <r>
      <rPr>
        <b/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
Ferme pour la durée totale de l'accord-cadre  </t>
    </r>
  </si>
  <si>
    <r>
      <t xml:space="preserve">Prix d'achat 
du gazole
</t>
    </r>
    <r>
      <rPr>
        <b/>
        <sz val="14"/>
        <rFont val="Arial"/>
        <family val="2"/>
      </rPr>
      <t>P</t>
    </r>
    <r>
      <rPr>
        <b/>
        <vertAlign val="subscript"/>
        <sz val="14"/>
        <rFont val="Arial"/>
        <family val="2"/>
      </rPr>
      <t>Ach 1</t>
    </r>
    <r>
      <rPr>
        <b/>
        <sz val="14"/>
        <rFont val="Arial"/>
        <family val="2"/>
      </rPr>
      <t xml:space="preserve">   </t>
    </r>
  </si>
  <si>
    <r>
      <t>Composante logistique
 de mise à disposition
(</t>
    </r>
    <r>
      <rPr>
        <sz val="12"/>
        <rFont val="Arial"/>
        <family val="2"/>
      </rPr>
      <t>enlèvement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EXW)</t>
    </r>
  </si>
  <si>
    <t>Gazole
F-54,
enlevé EXW</t>
  </si>
  <si>
    <t>Gazole
F-54,
livré DDP 
  par livraison standard</t>
  </si>
  <si>
    <r>
      <t>Composante logistique de livraison
(</t>
    </r>
    <r>
      <rPr>
        <sz val="12"/>
        <rFont val="Arial"/>
        <family val="2"/>
      </rPr>
      <t>livraison DDP</t>
    </r>
    <r>
      <rPr>
        <b/>
        <sz val="12"/>
        <rFont val="Arial"/>
        <family val="2"/>
      </rPr>
      <t xml:space="preserve"> )</t>
    </r>
  </si>
  <si>
    <r>
      <t>L</t>
    </r>
    <r>
      <rPr>
        <vertAlign val="subscript"/>
        <sz val="14"/>
        <rFont val="Arial"/>
        <family val="2"/>
      </rPr>
      <t>1</t>
    </r>
    <r>
      <rPr>
        <vertAlign val="superscript"/>
        <sz val="14"/>
        <rFont val="Arial"/>
        <family val="2"/>
      </rPr>
      <t xml:space="preserve"> </t>
    </r>
    <r>
      <rPr>
        <vertAlign val="subscript"/>
        <sz val="14"/>
        <rFont val="Arial"/>
        <family val="2"/>
      </rPr>
      <t>EXW</t>
    </r>
  </si>
  <si>
    <r>
      <t>P</t>
    </r>
    <r>
      <rPr>
        <b/>
        <vertAlign val="subscript"/>
        <sz val="14"/>
        <rFont val="Arial"/>
        <family val="2"/>
      </rPr>
      <t>Ach 1</t>
    </r>
    <r>
      <rPr>
        <b/>
        <sz val="14"/>
        <rFont val="Arial"/>
        <family val="2"/>
      </rPr>
      <t xml:space="preserve"> 
+ L</t>
    </r>
    <r>
      <rPr>
        <b/>
        <vertAlign val="subscript"/>
        <sz val="14"/>
        <rFont val="Arial"/>
        <family val="2"/>
      </rPr>
      <t>1</t>
    </r>
    <r>
      <rPr>
        <b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 xml:space="preserve">EXW </t>
    </r>
  </si>
  <si>
    <r>
      <t>L</t>
    </r>
    <r>
      <rPr>
        <vertAlign val="subscript"/>
        <sz val="14"/>
        <rFont val="Arial"/>
        <family val="2"/>
      </rPr>
      <t>1 DDP</t>
    </r>
  </si>
  <si>
    <r>
      <t>P</t>
    </r>
    <r>
      <rPr>
        <b/>
        <vertAlign val="subscript"/>
        <sz val="14"/>
        <rFont val="Arial"/>
        <family val="2"/>
      </rPr>
      <t>Ach 1</t>
    </r>
    <r>
      <rPr>
        <b/>
        <sz val="14"/>
        <rFont val="Arial"/>
        <family val="2"/>
      </rPr>
      <t xml:space="preserve">
+ L</t>
    </r>
    <r>
      <rPr>
        <b/>
        <vertAlign val="subscript"/>
        <sz val="14"/>
        <rFont val="Arial"/>
        <family val="2"/>
      </rPr>
      <t>1 DDP</t>
    </r>
  </si>
  <si>
    <r>
      <t xml:space="preserve">Prix de facturation HT 
</t>
    </r>
    <r>
      <rPr>
        <b/>
        <sz val="14"/>
        <rFont val="Arial"/>
        <family val="2"/>
      </rPr>
      <t>P</t>
    </r>
    <r>
      <rPr>
        <b/>
        <vertAlign val="subscript"/>
        <sz val="14"/>
        <rFont val="Arial"/>
        <family val="2"/>
      </rPr>
      <t xml:space="preserve">F+_DDP </t>
    </r>
    <r>
      <rPr>
        <b/>
        <sz val="14"/>
        <rFont val="Arial"/>
        <family val="2"/>
      </rPr>
      <t xml:space="preserve">  </t>
    </r>
    <r>
      <rPr>
        <b/>
        <sz val="12"/>
        <rFont val="Arial"/>
        <family val="2"/>
      </rPr>
      <t xml:space="preserve">  </t>
    </r>
  </si>
  <si>
    <t xml:space="preserve">Différentiels gazole                     </t>
  </si>
  <si>
    <r>
      <t xml:space="preserve">Gazole
F-54,
livré  DDP 
</t>
    </r>
    <r>
      <rPr>
        <b/>
        <i/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 par livraison standard</t>
    </r>
  </si>
  <si>
    <r>
      <rPr>
        <b/>
        <sz val="12"/>
        <rFont val="Arial"/>
        <family val="2"/>
      </rPr>
      <t>C</t>
    </r>
    <r>
      <rPr>
        <b/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
Ferme pour la durée totale de l'accord-cadre  </t>
    </r>
  </si>
  <si>
    <r>
      <t xml:space="preserve">Prix d'achat 
du gazole B0
</t>
    </r>
    <r>
      <rPr>
        <b/>
        <sz val="14"/>
        <rFont val="Arial"/>
        <family val="2"/>
      </rPr>
      <t>P</t>
    </r>
    <r>
      <rPr>
        <b/>
        <vertAlign val="subscript"/>
        <sz val="14"/>
        <rFont val="Arial"/>
        <family val="2"/>
      </rPr>
      <t>Ach2</t>
    </r>
    <r>
      <rPr>
        <b/>
        <sz val="14"/>
        <rFont val="Arial"/>
        <family val="2"/>
      </rPr>
      <t xml:space="preserve">   </t>
    </r>
  </si>
  <si>
    <r>
      <t>L</t>
    </r>
    <r>
      <rPr>
        <vertAlign val="subscript"/>
        <sz val="14"/>
        <rFont val="Arial"/>
        <family val="2"/>
      </rPr>
      <t>2</t>
    </r>
    <r>
      <rPr>
        <vertAlign val="superscript"/>
        <sz val="14"/>
        <rFont val="Arial"/>
        <family val="2"/>
      </rPr>
      <t xml:space="preserve"> </t>
    </r>
    <r>
      <rPr>
        <vertAlign val="subscript"/>
        <sz val="14"/>
        <rFont val="Arial"/>
        <family val="2"/>
      </rPr>
      <t>EXW</t>
    </r>
  </si>
  <si>
    <r>
      <t>P</t>
    </r>
    <r>
      <rPr>
        <b/>
        <vertAlign val="subscript"/>
        <sz val="14"/>
        <rFont val="Arial"/>
        <family val="2"/>
      </rPr>
      <t>Ach 2</t>
    </r>
    <r>
      <rPr>
        <sz val="14"/>
        <rFont val="Arial"/>
        <family val="2"/>
      </rPr>
      <t xml:space="preserve">
+ </t>
    </r>
    <r>
      <rPr>
        <b/>
        <sz val="14"/>
        <rFont val="Arial"/>
        <family val="2"/>
      </rPr>
      <t>L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 xml:space="preserve">EXW </t>
    </r>
  </si>
  <si>
    <t>Gazole
B0,
enlevé EXW</t>
  </si>
  <si>
    <t>Gazole
B0,
livré  DDP 
  par livraison standard</t>
  </si>
  <si>
    <r>
      <t>L</t>
    </r>
    <r>
      <rPr>
        <vertAlign val="subscript"/>
        <sz val="14"/>
        <rFont val="Arial"/>
        <family val="2"/>
      </rPr>
      <t>2 DDP</t>
    </r>
  </si>
  <si>
    <r>
      <t>P</t>
    </r>
    <r>
      <rPr>
        <b/>
        <vertAlign val="subscript"/>
        <sz val="14"/>
        <rFont val="Arial"/>
        <family val="2"/>
      </rPr>
      <t>Ach 2</t>
    </r>
    <r>
      <rPr>
        <b/>
        <sz val="14"/>
        <rFont val="Arial"/>
        <family val="2"/>
      </rPr>
      <t xml:space="preserve">
+ L</t>
    </r>
    <r>
      <rPr>
        <b/>
        <vertAlign val="subscript"/>
        <sz val="14"/>
        <rFont val="Arial"/>
        <family val="2"/>
      </rPr>
      <t>2 DDP</t>
    </r>
  </si>
  <si>
    <r>
      <t>Prix d'achat 
du SP95 (F-67)
P</t>
    </r>
    <r>
      <rPr>
        <b/>
        <vertAlign val="subscript"/>
        <sz val="11"/>
        <rFont val="Arial"/>
        <family val="2"/>
      </rPr>
      <t xml:space="preserve">Ach 3 </t>
    </r>
  </si>
  <si>
    <r>
      <t>Composante logistique
 de mise à disposition
(</t>
    </r>
    <r>
      <rPr>
        <sz val="11"/>
        <rFont val="Arial"/>
        <family val="2"/>
      </rPr>
      <t>enlèvement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EXW )</t>
    </r>
  </si>
  <si>
    <r>
      <t>L</t>
    </r>
    <r>
      <rPr>
        <b/>
        <vertAlign val="subscript"/>
        <sz val="11"/>
        <rFont val="Arial"/>
        <family val="2"/>
      </rPr>
      <t>3 EXW</t>
    </r>
  </si>
  <si>
    <r>
      <t>Composante logistique de livraison
(</t>
    </r>
    <r>
      <rPr>
        <sz val="11"/>
        <rFont val="Arial"/>
        <family val="2"/>
      </rPr>
      <t xml:space="preserve">livraison </t>
    </r>
    <r>
      <rPr>
        <b/>
        <sz val="11"/>
        <rFont val="Arial"/>
        <family val="2"/>
      </rPr>
      <t>DDP)</t>
    </r>
  </si>
  <si>
    <r>
      <t>L</t>
    </r>
    <r>
      <rPr>
        <b/>
        <vertAlign val="subscript"/>
        <sz val="11"/>
        <rFont val="Arial"/>
        <family val="2"/>
      </rPr>
      <t>3 DDP</t>
    </r>
  </si>
  <si>
    <r>
      <rPr>
        <b/>
        <vertAlign val="subscript"/>
        <sz val="14"/>
        <rFont val="Arial"/>
        <family val="2"/>
      </rPr>
      <t xml:space="preserve">  </t>
    </r>
    <r>
      <rPr>
        <b/>
        <sz val="14"/>
        <rFont val="Arial"/>
        <family val="2"/>
      </rPr>
      <t>P</t>
    </r>
    <r>
      <rPr>
        <b/>
        <vertAlign val="subscript"/>
        <sz val="14"/>
        <rFont val="Arial"/>
        <family val="2"/>
      </rPr>
      <t>Ach 2</t>
    </r>
    <r>
      <rPr>
        <sz val="14"/>
        <rFont val="Arial"/>
        <family val="2"/>
      </rPr>
      <t xml:space="preserve">
+ </t>
    </r>
    <r>
      <rPr>
        <b/>
        <sz val="14"/>
        <rFont val="Arial"/>
        <family val="2"/>
      </rPr>
      <t>L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 xml:space="preserve">EXW </t>
    </r>
  </si>
  <si>
    <r>
      <t>P</t>
    </r>
    <r>
      <rPr>
        <b/>
        <vertAlign val="subscript"/>
        <sz val="14"/>
        <rFont val="Arial"/>
        <family val="2"/>
      </rPr>
      <t>Ach2</t>
    </r>
    <r>
      <rPr>
        <b/>
        <sz val="14"/>
        <rFont val="Arial"/>
        <family val="2"/>
      </rPr>
      <t xml:space="preserve">
+ L</t>
    </r>
    <r>
      <rPr>
        <b/>
        <vertAlign val="subscript"/>
        <sz val="14"/>
        <rFont val="Arial"/>
        <family val="2"/>
      </rPr>
      <t>2 DDP</t>
    </r>
  </si>
  <si>
    <r>
      <t>P</t>
    </r>
    <r>
      <rPr>
        <b/>
        <vertAlign val="subscript"/>
        <sz val="14"/>
        <rFont val="Arial"/>
        <family val="2"/>
      </rPr>
      <t>F1_DDP</t>
    </r>
    <r>
      <rPr>
        <b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</t>
    </r>
  </si>
  <si>
    <r>
      <t>P</t>
    </r>
    <r>
      <rPr>
        <vertAlign val="subscript"/>
        <sz val="11"/>
        <rFont val="Arial"/>
        <family val="2"/>
      </rPr>
      <t xml:space="preserve">Ach 3 </t>
    </r>
    <r>
      <rPr>
        <sz val="11"/>
        <rFont val="Arial"/>
        <family val="2"/>
      </rPr>
      <t xml:space="preserve"> 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3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>EXW</t>
    </r>
    <r>
      <rPr>
        <vertAlign val="subscript"/>
        <sz val="11"/>
        <rFont val="Arial"/>
        <family val="2"/>
      </rPr>
      <t xml:space="preserve">
</t>
    </r>
    <r>
      <rPr>
        <sz val="11"/>
        <rFont val="Arial"/>
        <family val="2"/>
      </rPr>
      <t>+</t>
    </r>
    <r>
      <rPr>
        <sz val="11"/>
        <color rgb="FFFF0000"/>
        <rFont val="Arial"/>
        <family val="2"/>
      </rPr>
      <t xml:space="preserve"> TICPE</t>
    </r>
  </si>
  <si>
    <r>
      <t>P</t>
    </r>
    <r>
      <rPr>
        <vertAlign val="subscript"/>
        <sz val="11"/>
        <rFont val="Arial"/>
        <family val="2"/>
      </rPr>
      <t>Ach 3</t>
    </r>
    <r>
      <rPr>
        <sz val="11"/>
        <rFont val="Arial"/>
        <family val="2"/>
      </rPr>
      <t xml:space="preserve"> 
+ </t>
    </r>
    <r>
      <rPr>
        <b/>
        <sz val="11"/>
        <color theme="5" tint="-0.499984740745262"/>
        <rFont val="Arial"/>
        <family val="2"/>
      </rPr>
      <t>L</t>
    </r>
    <r>
      <rPr>
        <b/>
        <vertAlign val="subscript"/>
        <sz val="11"/>
        <color theme="5" tint="-0.499984740745262"/>
        <rFont val="Arial"/>
        <family val="2"/>
      </rPr>
      <t>3</t>
    </r>
    <r>
      <rPr>
        <b/>
        <sz val="11"/>
        <color theme="5" tint="-0.499984740745262"/>
        <rFont val="Arial"/>
        <family val="2"/>
      </rPr>
      <t xml:space="preserve"> </t>
    </r>
    <r>
      <rPr>
        <b/>
        <vertAlign val="subscript"/>
        <sz val="11"/>
        <color theme="5" tint="-0.499984740745262"/>
        <rFont val="Arial"/>
        <family val="2"/>
      </rPr>
      <t>DDP</t>
    </r>
    <r>
      <rPr>
        <vertAlign val="subscript"/>
        <sz val="11"/>
        <rFont val="Arial"/>
        <family val="2"/>
      </rPr>
      <t xml:space="preserve">
</t>
    </r>
    <r>
      <rPr>
        <sz val="11"/>
        <rFont val="Arial"/>
        <family val="2"/>
      </rPr>
      <t>+</t>
    </r>
    <r>
      <rPr>
        <sz val="11"/>
        <color rgb="FFFF0000"/>
        <rFont val="Arial"/>
        <family val="2"/>
      </rPr>
      <t xml:space="preserve"> TICPE</t>
    </r>
  </si>
  <si>
    <r>
      <t>P</t>
    </r>
    <r>
      <rPr>
        <vertAlign val="subscript"/>
        <sz val="11"/>
        <rFont val="Arial"/>
        <family val="2"/>
      </rPr>
      <t>Ach 3</t>
    </r>
    <r>
      <rPr>
        <sz val="11"/>
        <rFont val="Arial"/>
        <family val="2"/>
      </rPr>
      <t xml:space="preserve"> 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3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>DDP</t>
    </r>
    <r>
      <rPr>
        <vertAlign val="subscript"/>
        <sz val="11"/>
        <rFont val="Arial"/>
        <family val="2"/>
      </rPr>
      <t xml:space="preserve">
</t>
    </r>
    <r>
      <rPr>
        <sz val="11"/>
        <rFont val="Arial"/>
        <family val="2"/>
      </rPr>
      <t>+</t>
    </r>
    <r>
      <rPr>
        <sz val="11"/>
        <color rgb="FFFF0000"/>
        <rFont val="Arial"/>
        <family val="2"/>
      </rPr>
      <t xml:space="preserve"> TICPE</t>
    </r>
  </si>
  <si>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>Ach 3</t>
    </r>
    <r>
      <rPr>
        <vertAlign val="subscript"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 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3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>EXW</t>
    </r>
    <r>
      <rPr>
        <vertAlign val="subscript"/>
        <sz val="11"/>
        <rFont val="Arial"/>
        <family val="2"/>
      </rPr>
      <t xml:space="preserve">
</t>
    </r>
    <r>
      <rPr>
        <sz val="11"/>
        <rFont val="Arial"/>
        <family val="2"/>
      </rPr>
      <t>+</t>
    </r>
    <r>
      <rPr>
        <sz val="11"/>
        <color rgb="FFFF0000"/>
        <rFont val="Arial"/>
        <family val="2"/>
      </rPr>
      <t xml:space="preserve"> TICPE</t>
    </r>
  </si>
  <si>
    <r>
      <rPr>
        <b/>
        <sz val="11"/>
        <rFont val="Arial"/>
        <family val="2"/>
      </rPr>
      <t>C</t>
    </r>
    <r>
      <rPr>
        <b/>
        <vertAlign val="subscript"/>
        <sz val="11"/>
        <rFont val="Arial"/>
        <family val="2"/>
      </rPr>
      <t>4</t>
    </r>
    <r>
      <rPr>
        <sz val="11"/>
        <rFont val="Arial"/>
        <family val="2"/>
      </rPr>
      <t xml:space="preserve">
Ferme pour la durée totale de l'accord-cadre  </t>
    </r>
  </si>
  <si>
    <r>
      <rPr>
        <b/>
        <sz val="11"/>
        <rFont val="Arial"/>
        <family val="2"/>
      </rPr>
      <t xml:space="preserve"> T</t>
    </r>
    <r>
      <rPr>
        <b/>
        <vertAlign val="subscript"/>
        <sz val="11"/>
        <rFont val="Arial"/>
        <family val="2"/>
      </rPr>
      <t>4</t>
    </r>
    <r>
      <rPr>
        <sz val="11"/>
        <rFont val="Arial"/>
        <family val="2"/>
      </rPr>
      <t xml:space="preserve">
Variable avec l'évolution de la réglementation</t>
    </r>
  </si>
  <si>
    <r>
      <t>Prix d'achat 
du SP98
P</t>
    </r>
    <r>
      <rPr>
        <b/>
        <vertAlign val="subscript"/>
        <sz val="11"/>
        <rFont val="Arial"/>
        <family val="2"/>
      </rPr>
      <t>Ach4</t>
    </r>
    <r>
      <rPr>
        <b/>
        <sz val="11"/>
        <rFont val="Arial"/>
        <family val="2"/>
      </rPr>
      <t xml:space="preserve"> </t>
    </r>
  </si>
  <si>
    <r>
      <t>L</t>
    </r>
    <r>
      <rPr>
        <b/>
        <vertAlign val="subscript"/>
        <sz val="11"/>
        <rFont val="Arial"/>
        <family val="2"/>
      </rPr>
      <t>4 EXW</t>
    </r>
  </si>
  <si>
    <t>Supercarburant SP98,
enlevé EXW</t>
  </si>
  <si>
    <t>Supercarburant SP98,
livré  DDP 
  par livraison standard</t>
  </si>
  <si>
    <r>
      <t>Composante logistique de livraison
(</t>
    </r>
    <r>
      <rPr>
        <sz val="11"/>
        <rFont val="Arial"/>
        <family val="2"/>
      </rPr>
      <t>livraison DDP</t>
    </r>
    <r>
      <rPr>
        <b/>
        <sz val="11"/>
        <rFont val="Arial"/>
        <family val="2"/>
      </rPr>
      <t xml:space="preserve"> )</t>
    </r>
  </si>
  <si>
    <r>
      <t>L</t>
    </r>
    <r>
      <rPr>
        <b/>
        <vertAlign val="subscript"/>
        <sz val="11"/>
        <rFont val="Arial"/>
        <family val="2"/>
      </rPr>
      <t>4DDP</t>
    </r>
  </si>
  <si>
    <r>
      <t>P</t>
    </r>
    <r>
      <rPr>
        <vertAlign val="subscript"/>
        <sz val="11"/>
        <rFont val="Arial"/>
        <family val="2"/>
      </rPr>
      <t xml:space="preserve">Ach 4 </t>
    </r>
    <r>
      <rPr>
        <sz val="11"/>
        <rFont val="Arial"/>
        <family val="2"/>
      </rPr>
      <t xml:space="preserve"> 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4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>EXW</t>
    </r>
    <r>
      <rPr>
        <vertAlign val="subscript"/>
        <sz val="11"/>
        <rFont val="Arial"/>
        <family val="2"/>
      </rPr>
      <t xml:space="preserve">
</t>
    </r>
    <r>
      <rPr>
        <sz val="11"/>
        <rFont val="Arial"/>
        <family val="2"/>
      </rPr>
      <t>+</t>
    </r>
    <r>
      <rPr>
        <sz val="11"/>
        <color rgb="FFFF0000"/>
        <rFont val="Arial"/>
        <family val="2"/>
      </rPr>
      <t xml:space="preserve"> TICPE</t>
    </r>
  </si>
  <si>
    <r>
      <t>P</t>
    </r>
    <r>
      <rPr>
        <vertAlign val="subscript"/>
        <sz val="11"/>
        <rFont val="Arial"/>
        <family val="2"/>
      </rPr>
      <t>Ach 4</t>
    </r>
    <r>
      <rPr>
        <sz val="11"/>
        <rFont val="Arial"/>
        <family val="2"/>
      </rPr>
      <t xml:space="preserve"> 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4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>DDP</t>
    </r>
    <r>
      <rPr>
        <vertAlign val="subscript"/>
        <sz val="11"/>
        <rFont val="Arial"/>
        <family val="2"/>
      </rPr>
      <t xml:space="preserve">
</t>
    </r>
    <r>
      <rPr>
        <sz val="11"/>
        <rFont val="Arial"/>
        <family val="2"/>
      </rPr>
      <t>+</t>
    </r>
    <r>
      <rPr>
        <sz val="11"/>
        <color rgb="FFFF0000"/>
        <rFont val="Arial"/>
        <family val="2"/>
      </rPr>
      <t xml:space="preserve"> TICPE</t>
    </r>
  </si>
  <si>
    <r>
      <rPr>
        <b/>
        <sz val="20"/>
        <color rgb="FF002060"/>
        <rFont val="Arial"/>
        <family val="2"/>
      </rPr>
      <t>Supercarburant sans plomb 95, à usage de navigation</t>
    </r>
    <r>
      <rPr>
        <b/>
        <sz val="20"/>
        <color theme="7" tint="-0.499984740745262"/>
        <rFont val="Arial"/>
        <family val="2"/>
      </rPr>
      <t xml:space="preserve"> 
</t>
    </r>
    <r>
      <rPr>
        <sz val="20"/>
        <color theme="8" tint="-0.499984740745262"/>
        <rFont val="Arial"/>
        <family val="2"/>
      </rPr>
      <t>CODE OTAN</t>
    </r>
    <r>
      <rPr>
        <sz val="20"/>
        <color theme="7" tint="-0.499984740745262"/>
        <rFont val="Arial"/>
        <family val="2"/>
      </rPr>
      <t xml:space="preserve"> </t>
    </r>
    <r>
      <rPr>
        <b/>
        <u/>
        <sz val="20"/>
        <color rgb="FF002060"/>
        <rFont val="Arial"/>
        <family val="2"/>
      </rPr>
      <t>XF-67</t>
    </r>
    <r>
      <rPr>
        <b/>
        <sz val="20"/>
        <color rgb="FF002060"/>
        <rFont val="Arial"/>
        <family val="2"/>
      </rPr>
      <t xml:space="preserve">
LOT 5</t>
    </r>
  </si>
  <si>
    <r>
      <rPr>
        <b/>
        <sz val="11"/>
        <rFont val="Arial"/>
        <family val="2"/>
      </rPr>
      <t>C</t>
    </r>
    <r>
      <rPr>
        <b/>
        <vertAlign val="subscript"/>
        <sz val="11"/>
        <rFont val="Arial"/>
        <family val="2"/>
      </rPr>
      <t>5</t>
    </r>
    <r>
      <rPr>
        <sz val="11"/>
        <rFont val="Arial"/>
        <family val="2"/>
      </rPr>
      <t xml:space="preserve">
Ferme pour la durée totale de l'accord-cadre  </t>
    </r>
  </si>
  <si>
    <r>
      <rPr>
        <b/>
        <sz val="11"/>
        <rFont val="Arial"/>
        <family val="2"/>
      </rPr>
      <t xml:space="preserve"> T</t>
    </r>
    <r>
      <rPr>
        <b/>
        <vertAlign val="subscript"/>
        <sz val="11"/>
        <rFont val="Arial"/>
        <family val="2"/>
      </rPr>
      <t>5</t>
    </r>
    <r>
      <rPr>
        <sz val="11"/>
        <rFont val="Arial"/>
        <family val="2"/>
      </rPr>
      <t xml:space="preserve">
Variable avec l'évolution de la réglementation</t>
    </r>
  </si>
  <si>
    <r>
      <t>Prix d'achat 
du SP95 navigation
 (XF-67)
P</t>
    </r>
    <r>
      <rPr>
        <b/>
        <vertAlign val="subscript"/>
        <sz val="11"/>
        <rFont val="Arial"/>
        <family val="2"/>
      </rPr>
      <t xml:space="preserve">Ach 5 </t>
    </r>
    <r>
      <rPr>
        <b/>
        <sz val="11"/>
        <rFont val="Arial"/>
        <family val="2"/>
      </rPr>
      <t xml:space="preserve">
</t>
    </r>
  </si>
  <si>
    <t>Supercarburant SP95 navigation (XF-67),
enlevé EXW</t>
  </si>
  <si>
    <r>
      <t>L</t>
    </r>
    <r>
      <rPr>
        <b/>
        <vertAlign val="subscript"/>
        <sz val="11"/>
        <rFont val="Arial"/>
        <family val="2"/>
      </rPr>
      <t>5 EXW</t>
    </r>
  </si>
  <si>
    <r>
      <t xml:space="preserve">Prix de facturation </t>
    </r>
    <r>
      <rPr>
        <b/>
        <u/>
        <sz val="11"/>
        <rFont val="Arial"/>
        <family val="2"/>
      </rPr>
      <t>en exonération totale</t>
    </r>
    <r>
      <rPr>
        <b/>
        <sz val="11"/>
        <rFont val="Arial"/>
        <family val="2"/>
      </rPr>
      <t xml:space="preserve"> de taxes  </t>
    </r>
  </si>
  <si>
    <r>
      <t xml:space="preserve">
P</t>
    </r>
    <r>
      <rPr>
        <vertAlign val="subscript"/>
        <sz val="11"/>
        <rFont val="Arial"/>
        <family val="2"/>
      </rPr>
      <t>Ach 5</t>
    </r>
    <r>
      <rPr>
        <sz val="11"/>
        <rFont val="Arial"/>
        <family val="2"/>
      </rPr>
      <t xml:space="preserve"> 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5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>EXW</t>
    </r>
    <r>
      <rPr>
        <vertAlign val="subscript"/>
        <sz val="11"/>
        <rFont val="Arial"/>
        <family val="2"/>
      </rPr>
      <t xml:space="preserve">
</t>
    </r>
    <r>
      <rPr>
        <sz val="11"/>
        <rFont val="Arial"/>
        <family val="2"/>
      </rPr>
      <t>+</t>
    </r>
    <r>
      <rPr>
        <sz val="11"/>
        <color rgb="FFFF0000"/>
        <rFont val="Arial"/>
        <family val="2"/>
      </rPr>
      <t xml:space="preserve"> TICPE
</t>
    </r>
  </si>
  <si>
    <r>
      <t>Prix de facturation</t>
    </r>
    <r>
      <rPr>
        <b/>
        <u/>
        <sz val="11"/>
        <rFont val="Arial"/>
        <family val="2"/>
      </rPr>
      <t xml:space="preserve"> en exonération totale</t>
    </r>
    <r>
      <rPr>
        <b/>
        <sz val="11"/>
        <rFont val="Arial"/>
        <family val="2"/>
      </rPr>
      <t xml:space="preserve"> de taxes  </t>
    </r>
  </si>
  <si>
    <r>
      <t>L</t>
    </r>
    <r>
      <rPr>
        <b/>
        <vertAlign val="subscript"/>
        <sz val="11"/>
        <rFont val="Arial"/>
        <family val="2"/>
      </rPr>
      <t>5 DDP</t>
    </r>
  </si>
  <si>
    <t>Supercarburant SP95 navigation (XF-67),
livré  DDP 
  par livraison standard</t>
  </si>
  <si>
    <r>
      <t>P</t>
    </r>
    <r>
      <rPr>
        <vertAlign val="subscript"/>
        <sz val="11"/>
        <rFont val="Arial"/>
        <family val="2"/>
      </rPr>
      <t>Ach 5</t>
    </r>
    <r>
      <rPr>
        <sz val="11"/>
        <rFont val="Arial"/>
        <family val="2"/>
      </rPr>
      <t xml:space="preserve"> 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5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>DDP</t>
    </r>
    <r>
      <rPr>
        <vertAlign val="subscript"/>
        <sz val="11"/>
        <rFont val="Arial"/>
        <family val="2"/>
      </rPr>
      <t xml:space="preserve">
</t>
    </r>
    <r>
      <rPr>
        <sz val="11"/>
        <rFont val="Arial"/>
        <family val="2"/>
      </rPr>
      <t>+</t>
    </r>
    <r>
      <rPr>
        <sz val="11"/>
        <color rgb="FFFF0000"/>
        <rFont val="Arial"/>
        <family val="2"/>
      </rPr>
      <t xml:space="preserve"> TICPE
</t>
    </r>
  </si>
  <si>
    <r>
      <t xml:space="preserve">Prix de facturation hors TICPE, hors TVA
</t>
    </r>
    <r>
      <rPr>
        <b/>
        <sz val="14"/>
        <rFont val="Arial"/>
        <family val="2"/>
      </rPr>
      <t>P</t>
    </r>
    <r>
      <rPr>
        <b/>
        <vertAlign val="subscript"/>
        <sz val="14"/>
        <rFont val="Arial"/>
        <family val="2"/>
      </rPr>
      <t>F1_EXW</t>
    </r>
    <r>
      <rPr>
        <b/>
        <sz val="14"/>
        <rFont val="Arial"/>
        <family val="2"/>
      </rPr>
      <t xml:space="preserve"> </t>
    </r>
  </si>
  <si>
    <r>
      <t xml:space="preserve">Prix de facturation hors TICPE, hors TVA
</t>
    </r>
    <r>
      <rPr>
        <b/>
        <sz val="14"/>
        <rFont val="Arial"/>
        <family val="2"/>
      </rPr>
      <t>P</t>
    </r>
    <r>
      <rPr>
        <b/>
        <vertAlign val="subscript"/>
        <sz val="14"/>
        <rFont val="Arial"/>
        <family val="2"/>
      </rPr>
      <t xml:space="preserve">F1_DDP </t>
    </r>
    <r>
      <rPr>
        <b/>
        <sz val="14"/>
        <rFont val="Arial"/>
        <family val="2"/>
      </rPr>
      <t xml:space="preserve">  </t>
    </r>
    <r>
      <rPr>
        <b/>
        <sz val="12"/>
        <rFont val="Arial"/>
        <family val="2"/>
      </rPr>
      <t xml:space="preserve">  </t>
    </r>
  </si>
  <si>
    <r>
      <t>Prix de facturation hors TICPE, hors TVA
P</t>
    </r>
    <r>
      <rPr>
        <b/>
        <vertAlign val="subscript"/>
        <sz val="12"/>
        <rFont val="Arial"/>
        <family val="2"/>
      </rPr>
      <t>F2_EXW</t>
    </r>
    <r>
      <rPr>
        <b/>
        <sz val="12"/>
        <rFont val="Arial"/>
        <family val="2"/>
      </rPr>
      <t xml:space="preserve"> </t>
    </r>
  </si>
  <si>
    <r>
      <t xml:space="preserve">Prix de facturation hors TICPE, hors TVA
</t>
    </r>
    <r>
      <rPr>
        <b/>
        <sz val="14"/>
        <rFont val="Arial"/>
        <family val="2"/>
      </rPr>
      <t>P</t>
    </r>
    <r>
      <rPr>
        <b/>
        <vertAlign val="subscript"/>
        <sz val="14"/>
        <rFont val="Arial"/>
        <family val="2"/>
      </rPr>
      <t xml:space="preserve">F2_DDP </t>
    </r>
    <r>
      <rPr>
        <b/>
        <sz val="14"/>
        <rFont val="Arial"/>
        <family val="2"/>
      </rPr>
      <t xml:space="preserve">  </t>
    </r>
    <r>
      <rPr>
        <b/>
        <sz val="12"/>
        <rFont val="Arial"/>
        <family val="2"/>
      </rPr>
      <t xml:space="preserve">  </t>
    </r>
  </si>
  <si>
    <r>
      <t>Prix de facturation 
hors TICPE, hors TVA
P</t>
    </r>
    <r>
      <rPr>
        <b/>
        <vertAlign val="subscript"/>
        <sz val="12"/>
        <rFont val="Arial"/>
        <family val="2"/>
      </rPr>
      <t>F 2_EXW</t>
    </r>
    <r>
      <rPr>
        <b/>
        <sz val="12"/>
        <rFont val="Arial"/>
        <family val="2"/>
      </rPr>
      <t xml:space="preserve"> </t>
    </r>
  </si>
  <si>
    <r>
      <t>Prix de facturation 
hors TICPE, hors TVA
P</t>
    </r>
    <r>
      <rPr>
        <b/>
        <vertAlign val="subscript"/>
        <sz val="12"/>
        <rFont val="Arial"/>
        <family val="2"/>
      </rPr>
      <t xml:space="preserve">F2_DDP </t>
    </r>
    <r>
      <rPr>
        <b/>
        <sz val="12"/>
        <rFont val="Arial"/>
        <family val="2"/>
      </rPr>
      <t xml:space="preserve">    </t>
    </r>
  </si>
  <si>
    <t>Prix de facturation 
hors TICPE, hors TVA</t>
  </si>
  <si>
    <t xml:space="preserve">Prix de facturation 
hors TICPE, hors TVA </t>
  </si>
  <si>
    <r>
      <t>P</t>
    </r>
    <r>
      <rPr>
        <vertAlign val="subscript"/>
        <sz val="11"/>
        <rFont val="Arial"/>
        <family val="2"/>
      </rPr>
      <t>Ach 5</t>
    </r>
    <r>
      <rPr>
        <sz val="11"/>
        <rFont val="Arial"/>
        <family val="2"/>
      </rPr>
      <t xml:space="preserve"> 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5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>EXW</t>
    </r>
    <r>
      <rPr>
        <vertAlign val="subscript"/>
        <sz val="11"/>
        <rFont val="Arial"/>
        <family val="2"/>
      </rPr>
      <t xml:space="preserve">
</t>
    </r>
    <r>
      <rPr>
        <sz val="11"/>
        <rFont val="Arial"/>
        <family val="2"/>
      </rPr>
      <t>+</t>
    </r>
    <r>
      <rPr>
        <sz val="11"/>
        <color rgb="FFFF0000"/>
        <rFont val="Arial"/>
        <family val="2"/>
      </rPr>
      <t xml:space="preserve"> TICPE
</t>
    </r>
  </si>
  <si>
    <r>
      <t>PRIX INITIAL en €/m3      P</t>
    </r>
    <r>
      <rPr>
        <b/>
        <vertAlign val="subscript"/>
        <sz val="11"/>
        <color theme="7" tint="-0.499984740745262"/>
        <rFont val="Arial"/>
        <family val="2"/>
      </rPr>
      <t>i SP-</t>
    </r>
    <r>
      <rPr>
        <b/>
        <vertAlign val="subscript"/>
        <sz val="11"/>
        <color theme="5" tint="-0.249977111117893"/>
        <rFont val="Arial"/>
        <family val="2"/>
      </rPr>
      <t>MED</t>
    </r>
  </si>
  <si>
    <r>
      <t>P</t>
    </r>
    <r>
      <rPr>
        <b/>
        <vertAlign val="subscript"/>
        <sz val="11"/>
        <rFont val="Arial"/>
        <family val="2"/>
      </rPr>
      <t xml:space="preserve">F 3_EXW   
 </t>
    </r>
    <r>
      <rPr>
        <b/>
        <sz val="11"/>
        <rFont val="Arial"/>
        <family val="2"/>
      </rPr>
      <t>=    
P</t>
    </r>
    <r>
      <rPr>
        <b/>
        <vertAlign val="subscript"/>
        <sz val="11"/>
        <rFont val="Arial"/>
        <family val="2"/>
      </rPr>
      <t>Ach 3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3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 xml:space="preserve">EXW </t>
    </r>
  </si>
  <si>
    <r>
      <t>P</t>
    </r>
    <r>
      <rPr>
        <b/>
        <vertAlign val="subscript"/>
        <sz val="11"/>
        <rFont val="Arial"/>
        <family val="2"/>
      </rPr>
      <t xml:space="preserve">F3_DDP   
 </t>
    </r>
    <r>
      <rPr>
        <b/>
        <sz val="11"/>
        <rFont val="Arial"/>
        <family val="2"/>
      </rPr>
      <t>=    
P</t>
    </r>
    <r>
      <rPr>
        <b/>
        <vertAlign val="subscript"/>
        <sz val="11"/>
        <rFont val="Arial"/>
        <family val="2"/>
      </rPr>
      <t>Ach 3</t>
    </r>
    <r>
      <rPr>
        <b/>
        <sz val="11"/>
        <rFont val="Arial"/>
        <family val="2"/>
      </rPr>
      <t xml:space="preserve">
+ L</t>
    </r>
    <r>
      <rPr>
        <b/>
        <vertAlign val="subscript"/>
        <sz val="11"/>
        <rFont val="Arial"/>
        <family val="2"/>
      </rPr>
      <t>3 DDP</t>
    </r>
  </si>
  <si>
    <r>
      <t>P</t>
    </r>
    <r>
      <rPr>
        <b/>
        <vertAlign val="subscript"/>
        <sz val="11"/>
        <rFont val="Arial"/>
        <family val="2"/>
      </rPr>
      <t xml:space="preserve">F3_EXW   
 </t>
    </r>
    <r>
      <rPr>
        <b/>
        <sz val="11"/>
        <rFont val="Arial"/>
        <family val="2"/>
      </rPr>
      <t>=    
P</t>
    </r>
    <r>
      <rPr>
        <b/>
        <vertAlign val="subscript"/>
        <sz val="11"/>
        <rFont val="Arial"/>
        <family val="2"/>
      </rPr>
      <t>Ach 3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3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 xml:space="preserve">EXW </t>
    </r>
  </si>
  <si>
    <r>
      <t>P</t>
    </r>
    <r>
      <rPr>
        <b/>
        <vertAlign val="subscript"/>
        <sz val="11"/>
        <rFont val="Arial"/>
        <family val="2"/>
      </rPr>
      <t xml:space="preserve">F4_EXW   
 </t>
    </r>
    <r>
      <rPr>
        <b/>
        <sz val="11"/>
        <rFont val="Arial"/>
        <family val="2"/>
      </rPr>
      <t>=    
P</t>
    </r>
    <r>
      <rPr>
        <b/>
        <vertAlign val="subscript"/>
        <sz val="11"/>
        <rFont val="Arial"/>
        <family val="2"/>
      </rPr>
      <t>Ach 4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4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 xml:space="preserve">EXW </t>
    </r>
  </si>
  <si>
    <r>
      <t>P</t>
    </r>
    <r>
      <rPr>
        <b/>
        <vertAlign val="subscript"/>
        <sz val="11"/>
        <rFont val="Arial"/>
        <family val="2"/>
      </rPr>
      <t xml:space="preserve">F4_DDP   
 </t>
    </r>
    <r>
      <rPr>
        <b/>
        <sz val="11"/>
        <rFont val="Arial"/>
        <family val="2"/>
      </rPr>
      <t>=    
P</t>
    </r>
    <r>
      <rPr>
        <b/>
        <vertAlign val="subscript"/>
        <sz val="11"/>
        <rFont val="Arial"/>
        <family val="2"/>
      </rPr>
      <t>Ach 4</t>
    </r>
    <r>
      <rPr>
        <b/>
        <sz val="11"/>
        <rFont val="Arial"/>
        <family val="2"/>
      </rPr>
      <t xml:space="preserve">
+ L</t>
    </r>
    <r>
      <rPr>
        <b/>
        <vertAlign val="subscript"/>
        <sz val="11"/>
        <rFont val="Arial"/>
        <family val="2"/>
      </rPr>
      <t>4 DDP</t>
    </r>
  </si>
  <si>
    <r>
      <t>P</t>
    </r>
    <r>
      <rPr>
        <b/>
        <vertAlign val="subscript"/>
        <sz val="11"/>
        <rFont val="Arial"/>
        <family val="2"/>
      </rPr>
      <t xml:space="preserve">F4_EXW   
 </t>
    </r>
    <r>
      <rPr>
        <b/>
        <sz val="11"/>
        <rFont val="Arial"/>
        <family val="2"/>
      </rPr>
      <t>=    
P</t>
    </r>
    <r>
      <rPr>
        <b/>
        <vertAlign val="subscript"/>
        <sz val="11"/>
        <rFont val="Arial"/>
        <family val="2"/>
      </rPr>
      <t>Ach4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4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 xml:space="preserve">EXW </t>
    </r>
  </si>
  <si>
    <r>
      <t>P</t>
    </r>
    <r>
      <rPr>
        <b/>
        <vertAlign val="subscript"/>
        <sz val="11"/>
        <rFont val="Arial"/>
        <family val="2"/>
      </rPr>
      <t xml:space="preserve">F4_DDP   
 </t>
    </r>
    <r>
      <rPr>
        <b/>
        <sz val="11"/>
        <rFont val="Arial"/>
        <family val="2"/>
      </rPr>
      <t>=    
P</t>
    </r>
    <r>
      <rPr>
        <b/>
        <vertAlign val="subscript"/>
        <sz val="11"/>
        <rFont val="Arial"/>
        <family val="2"/>
      </rPr>
      <t>Ach4</t>
    </r>
    <r>
      <rPr>
        <b/>
        <sz val="11"/>
        <rFont val="Arial"/>
        <family val="2"/>
      </rPr>
      <t xml:space="preserve">
+ L</t>
    </r>
    <r>
      <rPr>
        <b/>
        <vertAlign val="subscript"/>
        <sz val="11"/>
        <rFont val="Arial"/>
        <family val="2"/>
      </rPr>
      <t>4 DDP</t>
    </r>
  </si>
  <si>
    <r>
      <t>P</t>
    </r>
    <r>
      <rPr>
        <b/>
        <vertAlign val="subscript"/>
        <sz val="11"/>
        <rFont val="Arial"/>
        <family val="2"/>
      </rPr>
      <t xml:space="preserve">F5_EXO_EXW
=
</t>
    </r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>i  SP-</t>
    </r>
    <r>
      <rPr>
        <b/>
        <vertAlign val="subscript"/>
        <sz val="11"/>
        <color theme="8" tint="-0.249977111117893"/>
        <rFont val="Arial"/>
        <family val="2"/>
      </rPr>
      <t xml:space="preserve">NWE 
</t>
    </r>
    <r>
      <rPr>
        <b/>
        <sz val="11"/>
        <rFont val="Arial"/>
        <family val="2"/>
      </rPr>
      <t>ou P</t>
    </r>
    <r>
      <rPr>
        <b/>
        <vertAlign val="subscript"/>
        <sz val="11"/>
        <rFont val="Arial"/>
        <family val="2"/>
      </rPr>
      <t>i SP</t>
    </r>
    <r>
      <rPr>
        <b/>
        <vertAlign val="subscript"/>
        <sz val="11"/>
        <color theme="5" tint="-0.249977111117893"/>
        <rFont val="Arial"/>
        <family val="2"/>
      </rPr>
      <t>-MED</t>
    </r>
    <r>
      <rPr>
        <b/>
        <vertAlign val="subscript"/>
        <sz val="11"/>
        <rFont val="Arial"/>
        <family val="2"/>
      </rPr>
      <t xml:space="preserve">
</t>
    </r>
    <r>
      <rPr>
        <b/>
        <sz val="11"/>
        <rFont val="Arial"/>
        <family val="2"/>
      </rPr>
      <t xml:space="preserve"> +C</t>
    </r>
    <r>
      <rPr>
        <b/>
        <vertAlign val="subscript"/>
        <sz val="11"/>
        <rFont val="Arial"/>
        <family val="2"/>
      </rPr>
      <t>5</t>
    </r>
    <r>
      <rPr>
        <b/>
        <sz val="11"/>
        <rFont val="Arial"/>
        <family val="2"/>
      </rPr>
      <t>+ L</t>
    </r>
    <r>
      <rPr>
        <b/>
        <vertAlign val="subscript"/>
        <sz val="11"/>
        <rFont val="Arial"/>
        <family val="2"/>
      </rPr>
      <t xml:space="preserve">5 EXW </t>
    </r>
  </si>
  <si>
    <r>
      <t>P</t>
    </r>
    <r>
      <rPr>
        <b/>
        <vertAlign val="subscript"/>
        <sz val="11"/>
        <rFont val="Arial"/>
        <family val="2"/>
      </rPr>
      <t xml:space="preserve">F5_EXW   
 </t>
    </r>
    <r>
      <rPr>
        <b/>
        <sz val="11"/>
        <rFont val="Arial"/>
        <family val="2"/>
      </rPr>
      <t>=    
P</t>
    </r>
    <r>
      <rPr>
        <b/>
        <vertAlign val="subscript"/>
        <sz val="11"/>
        <rFont val="Arial"/>
        <family val="2"/>
      </rPr>
      <t>Ach 5</t>
    </r>
    <r>
      <rPr>
        <b/>
        <sz val="11"/>
        <rFont val="Arial"/>
        <family val="2"/>
      </rPr>
      <t xml:space="preserve"> 
+ L</t>
    </r>
    <r>
      <rPr>
        <b/>
        <vertAlign val="subscript"/>
        <sz val="11"/>
        <rFont val="Arial"/>
        <family val="2"/>
      </rPr>
      <t xml:space="preserve">5 EXW </t>
    </r>
    <r>
      <rPr>
        <sz val="11"/>
        <rFont val="Arial"/>
        <family val="2"/>
      </rPr>
      <t xml:space="preserve">
</t>
    </r>
  </si>
  <si>
    <r>
      <t>P</t>
    </r>
    <r>
      <rPr>
        <b/>
        <vertAlign val="subscript"/>
        <sz val="11"/>
        <rFont val="Arial"/>
        <family val="2"/>
      </rPr>
      <t xml:space="preserve">F5_DDP   
 </t>
    </r>
    <r>
      <rPr>
        <b/>
        <sz val="11"/>
        <rFont val="Arial"/>
        <family val="2"/>
      </rPr>
      <t>=    
P</t>
    </r>
    <r>
      <rPr>
        <b/>
        <vertAlign val="subscript"/>
        <sz val="11"/>
        <rFont val="Arial"/>
        <family val="2"/>
      </rPr>
      <t>Ach 5</t>
    </r>
    <r>
      <rPr>
        <b/>
        <sz val="11"/>
        <rFont val="Arial"/>
        <family val="2"/>
      </rPr>
      <t xml:space="preserve">
+ L</t>
    </r>
    <r>
      <rPr>
        <b/>
        <vertAlign val="subscript"/>
        <sz val="11"/>
        <rFont val="Arial"/>
        <family val="2"/>
      </rPr>
      <t>5 DDP</t>
    </r>
  </si>
  <si>
    <r>
      <t>P</t>
    </r>
    <r>
      <rPr>
        <b/>
        <vertAlign val="subscript"/>
        <sz val="11"/>
        <rFont val="Arial"/>
        <family val="2"/>
      </rPr>
      <t xml:space="preserve">F5_EXW   
 </t>
    </r>
    <r>
      <rPr>
        <b/>
        <sz val="11"/>
        <rFont val="Arial"/>
        <family val="2"/>
      </rPr>
      <t>=    
P</t>
    </r>
    <r>
      <rPr>
        <b/>
        <vertAlign val="subscript"/>
        <sz val="11"/>
        <rFont val="Arial"/>
        <family val="2"/>
      </rPr>
      <t>Ach 5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
+ </t>
    </r>
    <r>
      <rPr>
        <b/>
        <sz val="11"/>
        <rFont val="Arial"/>
        <family val="2"/>
      </rPr>
      <t>L</t>
    </r>
    <r>
      <rPr>
        <b/>
        <vertAlign val="subscript"/>
        <sz val="11"/>
        <rFont val="Arial"/>
        <family val="2"/>
      </rPr>
      <t>5</t>
    </r>
    <r>
      <rPr>
        <b/>
        <sz val="11"/>
        <rFont val="Arial"/>
        <family val="2"/>
      </rPr>
      <t xml:space="preserve"> </t>
    </r>
    <r>
      <rPr>
        <b/>
        <vertAlign val="subscript"/>
        <sz val="11"/>
        <rFont val="Arial"/>
        <family val="2"/>
      </rPr>
      <t xml:space="preserve">EXW </t>
    </r>
  </si>
  <si>
    <r>
      <t>P</t>
    </r>
    <r>
      <rPr>
        <b/>
        <vertAlign val="subscript"/>
        <sz val="11"/>
        <rFont val="Arial"/>
        <family val="2"/>
      </rPr>
      <t>F5_EXO_DDP</t>
    </r>
  </si>
  <si>
    <r>
      <rPr>
        <b/>
        <sz val="20"/>
        <color rgb="FF002060"/>
        <rFont val="Arial"/>
        <family val="2"/>
      </rPr>
      <t>Supercarburant sans plomb 95, à usage de navigation</t>
    </r>
    <r>
      <rPr>
        <b/>
        <sz val="20"/>
        <color theme="7" tint="-0.499984740745262"/>
        <rFont val="Arial"/>
        <family val="2"/>
      </rPr>
      <t xml:space="preserve"> 
</t>
    </r>
    <r>
      <rPr>
        <sz val="20"/>
        <color theme="8" tint="-0.499984740745262"/>
        <rFont val="Arial"/>
        <family val="2"/>
      </rPr>
      <t xml:space="preserve">CODE OTAN </t>
    </r>
    <r>
      <rPr>
        <b/>
        <u/>
        <sz val="20"/>
        <color rgb="FF002060"/>
        <rFont val="Arial"/>
        <family val="2"/>
      </rPr>
      <t>XF-67</t>
    </r>
    <r>
      <rPr>
        <b/>
        <sz val="20"/>
        <color rgb="FF002060"/>
        <rFont val="Arial"/>
        <family val="2"/>
      </rPr>
      <t xml:space="preserve">
LOT 5</t>
    </r>
  </si>
  <si>
    <r>
      <rPr>
        <b/>
        <sz val="12"/>
        <rFont val="Arial"/>
        <family val="2"/>
      </rPr>
      <t>C</t>
    </r>
    <r>
      <rPr>
        <b/>
        <vertAlign val="subscript"/>
        <sz val="12"/>
        <rFont val="Arial"/>
        <family val="2"/>
      </rPr>
      <t>6 Gaz</t>
    </r>
    <r>
      <rPr>
        <sz val="12"/>
        <rFont val="Arial"/>
        <family val="2"/>
      </rPr>
      <t xml:space="preserve">
Ferme pour la durée totale de l'accord-cadre  </t>
    </r>
  </si>
  <si>
    <r>
      <t>L</t>
    </r>
    <r>
      <rPr>
        <b/>
        <vertAlign val="subscript"/>
        <sz val="14"/>
        <rFont val="Arial"/>
        <family val="2"/>
      </rPr>
      <t>6 Gaz_EXW</t>
    </r>
  </si>
  <si>
    <r>
      <t>L</t>
    </r>
    <r>
      <rPr>
        <b/>
        <vertAlign val="subscript"/>
        <sz val="14"/>
        <rFont val="Arial"/>
        <family val="2"/>
      </rPr>
      <t>6 Gaz_DDP</t>
    </r>
  </si>
  <si>
    <t>Gazole
F-54,
livré  DDP 
  par livraison standard</t>
  </si>
  <si>
    <t>Composante logistique
 de mise à disposition
(enlèvement  EXW )</t>
  </si>
  <si>
    <t>Composante logistique de livraison
(livraison DDP )</t>
  </si>
  <si>
    <r>
      <t xml:space="preserve">
P</t>
    </r>
    <r>
      <rPr>
        <b/>
        <vertAlign val="subscript"/>
        <sz val="14"/>
        <rFont val="Arial"/>
        <family val="2"/>
      </rPr>
      <t xml:space="preserve">F6 Gaz _EXW </t>
    </r>
    <r>
      <rPr>
        <b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
</t>
    </r>
  </si>
  <si>
    <r>
      <t xml:space="preserve">
P</t>
    </r>
    <r>
      <rPr>
        <b/>
        <vertAlign val="subscript"/>
        <sz val="14"/>
        <rFont val="Arial"/>
        <family val="2"/>
      </rPr>
      <t>F6 Gaz_DDP</t>
    </r>
    <r>
      <rPr>
        <b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
</t>
    </r>
  </si>
  <si>
    <t>Supercarburant 
F-67,
enlevé EXW</t>
  </si>
  <si>
    <t>Supercarburant 
F-67,
livré  DDP 
  par livraison standard</t>
  </si>
  <si>
    <r>
      <t xml:space="preserve">Prix d'achat 
du F-67
</t>
    </r>
    <r>
      <rPr>
        <b/>
        <sz val="14"/>
        <rFont val="Arial"/>
        <family val="2"/>
      </rPr>
      <t>P</t>
    </r>
    <r>
      <rPr>
        <b/>
        <vertAlign val="subscript"/>
        <sz val="14"/>
        <rFont val="Arial"/>
        <family val="2"/>
      </rPr>
      <t xml:space="preserve">Ach 6 SP </t>
    </r>
    <r>
      <rPr>
        <b/>
        <i/>
        <sz val="14"/>
        <rFont val="Arial"/>
        <family val="2"/>
      </rPr>
      <t xml:space="preserve"> </t>
    </r>
  </si>
  <si>
    <r>
      <t>P</t>
    </r>
    <r>
      <rPr>
        <b/>
        <vertAlign val="subscript"/>
        <sz val="11"/>
        <rFont val="Arial"/>
        <family val="2"/>
      </rPr>
      <t>F5_EXO _EXW</t>
    </r>
  </si>
  <si>
    <r>
      <rPr>
        <b/>
        <sz val="12"/>
        <rFont val="Arial"/>
        <family val="2"/>
      </rPr>
      <t>C</t>
    </r>
    <r>
      <rPr>
        <b/>
        <vertAlign val="subscript"/>
        <sz val="12"/>
        <rFont val="Arial"/>
        <family val="2"/>
      </rPr>
      <t>6 SP</t>
    </r>
    <r>
      <rPr>
        <sz val="12"/>
        <rFont val="Arial"/>
        <family val="2"/>
      </rPr>
      <t xml:space="preserve">
Ferme pour la durée totale de l'accord-cadre  </t>
    </r>
  </si>
  <si>
    <r>
      <t>L</t>
    </r>
    <r>
      <rPr>
        <b/>
        <vertAlign val="subscript"/>
        <sz val="14"/>
        <rFont val="Arial"/>
        <family val="2"/>
      </rPr>
      <t>6 SP_EXW</t>
    </r>
  </si>
  <si>
    <r>
      <t xml:space="preserve">
P</t>
    </r>
    <r>
      <rPr>
        <b/>
        <vertAlign val="subscript"/>
        <sz val="14"/>
        <rFont val="Arial"/>
        <family val="2"/>
      </rPr>
      <t xml:space="preserve">F6 SP_EXW </t>
    </r>
    <r>
      <rPr>
        <b/>
        <sz val="14"/>
        <rFont val="Arial"/>
        <family val="2"/>
      </rPr>
      <t xml:space="preserve">  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
</t>
    </r>
  </si>
  <si>
    <r>
      <t>L</t>
    </r>
    <r>
      <rPr>
        <b/>
        <vertAlign val="subscript"/>
        <sz val="14"/>
        <rFont val="Arial"/>
        <family val="2"/>
      </rPr>
      <t>6 SP_DDP</t>
    </r>
  </si>
  <si>
    <r>
      <t xml:space="preserve">
P</t>
    </r>
    <r>
      <rPr>
        <b/>
        <vertAlign val="subscript"/>
        <sz val="14"/>
        <rFont val="Arial"/>
        <family val="2"/>
      </rPr>
      <t>F6 SP_DDP</t>
    </r>
    <r>
      <rPr>
        <b/>
        <sz val="14"/>
        <rFont val="Arial"/>
        <family val="2"/>
      </rPr>
      <t xml:space="preserve">  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
</t>
    </r>
  </si>
  <si>
    <r>
      <t xml:space="preserve">Supercarburant sans plomb 95, à usage maritime 
</t>
    </r>
    <r>
      <rPr>
        <sz val="20"/>
        <color theme="8" tint="-0.249977111117893"/>
        <rFont val="Arial"/>
        <family val="2"/>
      </rPr>
      <t xml:space="preserve">CODE OTAN </t>
    </r>
    <r>
      <rPr>
        <b/>
        <u/>
        <sz val="20"/>
        <color theme="8" tint="-0.249977111117893"/>
        <rFont val="Arial"/>
        <family val="2"/>
      </rPr>
      <t>XF-67</t>
    </r>
  </si>
  <si>
    <r>
      <t>P</t>
    </r>
    <r>
      <rPr>
        <vertAlign val="subscript"/>
        <sz val="14"/>
        <rFont val="Arial"/>
        <family val="2"/>
      </rPr>
      <t>i SP-</t>
    </r>
    <r>
      <rPr>
        <vertAlign val="subscript"/>
        <sz val="14"/>
        <color theme="5" tint="-0.249977111117893"/>
        <rFont val="Arial"/>
        <family val="2"/>
      </rPr>
      <t>MED</t>
    </r>
    <r>
      <rPr>
        <sz val="14"/>
        <rFont val="Arial"/>
        <family val="2"/>
      </rPr>
      <t>+ C</t>
    </r>
    <r>
      <rPr>
        <vertAlign val="subscript"/>
        <sz val="14"/>
        <rFont val="Arial"/>
        <family val="2"/>
      </rPr>
      <t>6 SP</t>
    </r>
    <r>
      <rPr>
        <sz val="14"/>
        <rFont val="Arial"/>
        <family val="2"/>
      </rPr>
      <t>+T</t>
    </r>
    <r>
      <rPr>
        <vertAlign val="subscript"/>
        <sz val="14"/>
        <rFont val="Arial"/>
        <family val="2"/>
      </rPr>
      <t>6 SP</t>
    </r>
  </si>
  <si>
    <r>
      <t xml:space="preserve">
P</t>
    </r>
    <r>
      <rPr>
        <b/>
        <vertAlign val="subscript"/>
        <sz val="14"/>
        <rFont val="Arial"/>
        <family val="2"/>
      </rPr>
      <t xml:space="preserve">F6 Gaz_EXW </t>
    </r>
    <r>
      <rPr>
        <b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
</t>
    </r>
  </si>
  <si>
    <t>Supercarburant sans plomb 95, à usage de navigation 
CODE OTAN XF-67
LOT 5</t>
  </si>
  <si>
    <r>
      <t xml:space="preserve">Points </t>
    </r>
    <r>
      <rPr>
        <sz val="18"/>
        <rFont val="Arial"/>
        <family val="2"/>
      </rPr>
      <t>proposés pour la</t>
    </r>
    <r>
      <rPr>
        <b/>
        <sz val="18"/>
        <rFont val="Arial"/>
        <family val="2"/>
      </rPr>
      <t xml:space="preserve"> mise à disposition des produits</t>
    </r>
    <r>
      <rPr>
        <sz val="18"/>
        <rFont val="Arial"/>
        <family val="2"/>
      </rPr>
      <t>.</t>
    </r>
    <r>
      <rPr>
        <b/>
        <sz val="18"/>
        <rFont val="Arial"/>
        <family val="2"/>
      </rPr>
      <t xml:space="preserve"> 
</t>
    </r>
    <r>
      <rPr>
        <sz val="12"/>
        <rFont val="Arial"/>
        <family val="2"/>
      </rPr>
      <t>(par indication des communes et codes postaux).</t>
    </r>
  </si>
  <si>
    <t>ANNEXE 6.3 A L'ACTE D'ENGAGEMENT</t>
  </si>
  <si>
    <t>Supercarburant sans plomb 95 (F-67)</t>
  </si>
  <si>
    <t>2B</t>
  </si>
  <si>
    <r>
      <t xml:space="preserve">Supercarburant sans plomb 95, 
</t>
    </r>
    <r>
      <rPr>
        <sz val="20"/>
        <color theme="5" tint="-0.499984740745262"/>
        <rFont val="Arial"/>
        <family val="2"/>
      </rPr>
      <t xml:space="preserve">CODE OTAN </t>
    </r>
    <r>
      <rPr>
        <b/>
        <u/>
        <sz val="20"/>
        <color theme="5" tint="-0.499984740745262"/>
        <rFont val="Arial"/>
        <family val="2"/>
      </rPr>
      <t>F-67</t>
    </r>
    <r>
      <rPr>
        <b/>
        <sz val="20"/>
        <color theme="5" tint="-0.499984740745262"/>
        <rFont val="Arial"/>
        <family val="2"/>
      </rPr>
      <t xml:space="preserve">
Lot 6</t>
    </r>
  </si>
  <si>
    <r>
      <t xml:space="preserve">Moyenne des cours de l'euro contre dollar :
-   pour le mois précédant celui de publication de l’avis d’appel public à la concurrence,
-   puis, pendant l'exécution du marché, </t>
    </r>
    <r>
      <rPr>
        <b/>
        <u/>
        <sz val="11"/>
        <color theme="1"/>
        <rFont val="Arial"/>
        <family val="2"/>
      </rPr>
      <t>pour le mois de livraison</t>
    </r>
    <r>
      <rPr>
        <b/>
        <sz val="11"/>
        <color theme="1"/>
        <rFont val="Arial"/>
        <family val="2"/>
      </rPr>
      <t>.</t>
    </r>
  </si>
  <si>
    <r>
      <rPr>
        <sz val="11"/>
        <color theme="1"/>
        <rFont val="Arial"/>
        <family val="2"/>
      </rPr>
      <t xml:space="preserve">Moyenne des cotations hautes </t>
    </r>
    <r>
      <rPr>
        <sz val="11"/>
        <color theme="8"/>
        <rFont val="Arial"/>
        <family val="2"/>
      </rPr>
      <t xml:space="preserve">" CIF NWE BAS LEHAV CARG MAVG_ULSD 10ppms, codée </t>
    </r>
    <r>
      <rPr>
        <sz val="11"/>
        <color theme="4" tint="-0.249977111117893"/>
        <rFont val="Arial"/>
        <family val="2"/>
      </rPr>
      <t>AAWZC03</t>
    </r>
    <r>
      <rPr>
        <sz val="11"/>
        <color theme="8"/>
        <rFont val="Arial"/>
        <family val="2"/>
      </rPr>
      <t xml:space="preserve">, </t>
    </r>
    <r>
      <rPr>
        <sz val="11"/>
        <rFont val="Arial"/>
        <family val="2"/>
      </rPr>
      <t xml:space="preserve">" publiée par le PLATT'S EUROPEAN MARKETSCAN :
   -   pour le </t>
    </r>
    <r>
      <rPr>
        <u/>
        <sz val="11"/>
        <rFont val="Arial"/>
        <family val="2"/>
      </rPr>
      <t>mois précédant celui de publication de l’avis d’appel public à la concurrence</t>
    </r>
    <r>
      <rPr>
        <sz val="11"/>
        <rFont val="Arial"/>
        <family val="2"/>
      </rPr>
      <t>,
   -   puis, pendant l'exécution du marché :</t>
    </r>
    <r>
      <rPr>
        <sz val="11"/>
        <color theme="8" tint="-0.249977111117893"/>
        <rFont val="Arial"/>
        <family val="2"/>
      </rPr>
      <t xml:space="preserve"> </t>
    </r>
    <r>
      <rPr>
        <sz val="11"/>
        <color theme="8"/>
        <rFont val="Arial"/>
        <family val="2"/>
      </rPr>
      <t>moyenne des cotations hautes "CIF NWE BAS LEHAV CARG MAVG_ULSD 10ppms, codée AAWZC03</t>
    </r>
    <r>
      <rPr>
        <i/>
        <sz val="11"/>
        <color theme="8"/>
        <rFont val="Arial"/>
        <family val="2"/>
      </rPr>
      <t>"</t>
    </r>
    <r>
      <rPr>
        <i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publiée par le PLATT'S - EUROPEAN MARKETSCAN pour le </t>
    </r>
    <r>
      <rPr>
        <b/>
        <u/>
        <sz val="11"/>
        <color theme="1"/>
        <rFont val="Arial"/>
        <family val="2"/>
      </rPr>
      <t>mois de livraison</t>
    </r>
    <r>
      <rPr>
        <sz val="11"/>
        <rFont val="Arial"/>
        <family val="2"/>
      </rPr>
      <t>.</t>
    </r>
  </si>
  <si>
    <r>
      <t xml:space="preserve">Moyenne des cours de l'euro contre dollar :
-   pour le mois précédant celui de publication de l’avis d’appel public à la concurrence, 
-   puis, pendant l'exécution du marché, </t>
    </r>
    <r>
      <rPr>
        <b/>
        <u/>
        <sz val="11"/>
        <color theme="1"/>
        <rFont val="Arial"/>
        <family val="2"/>
      </rPr>
      <t>pour le mois de livraison.</t>
    </r>
  </si>
  <si>
    <r>
      <t xml:space="preserve">Moyenne des cours de l'euro contre dollar :
   -   pour le mois précédant celui de publication de l’avis d’appel public à la concurrence, 
   -   puis, pendant l'exécution du marché, </t>
    </r>
    <r>
      <rPr>
        <sz val="11"/>
        <color theme="1"/>
        <rFont val="Arial"/>
        <family val="2"/>
      </rPr>
      <t>pour le mois de livraison.</t>
    </r>
  </si>
  <si>
    <r>
      <t>Moyenne des cotations hautes "</t>
    </r>
    <r>
      <rPr>
        <sz val="11"/>
        <color rgb="FFFF0066"/>
        <rFont val="Arial"/>
        <family val="2"/>
      </rPr>
      <t xml:space="preserve"> </t>
    </r>
    <r>
      <rPr>
        <sz val="11"/>
        <color theme="5" tint="-0.249977111117893"/>
        <rFont val="Arial"/>
        <family val="2"/>
      </rPr>
      <t>CIF Med Genova/Lavera_Premium Unl 10ppm, codée AAWZB00"</t>
    </r>
    <r>
      <rPr>
        <sz val="11"/>
        <color rgb="FFFF0066"/>
        <rFont val="Arial"/>
        <family val="2"/>
      </rPr>
      <t xml:space="preserve"> </t>
    </r>
    <r>
      <rPr>
        <sz val="11"/>
        <rFont val="Arial"/>
        <family val="2"/>
      </rPr>
      <t xml:space="preserve"> publiée par le PLATT'S - EUROPEAN MARKETSCAN : 
   -   pour le </t>
    </r>
    <r>
      <rPr>
        <u/>
        <sz val="11"/>
        <rFont val="Arial"/>
        <family val="2"/>
      </rPr>
      <t>mois précédant celui de publication de l’avis d’appel public à la concurrence</t>
    </r>
    <r>
      <rPr>
        <sz val="11"/>
        <rFont val="Arial"/>
        <family val="2"/>
      </rPr>
      <t xml:space="preserve">,
   -    puis pendant l'exécution du marché : moyenne des cotations hautes: " </t>
    </r>
    <r>
      <rPr>
        <sz val="11"/>
        <color theme="5" tint="-0.249977111117893"/>
        <rFont val="Arial"/>
        <family val="2"/>
      </rPr>
      <t>CIF Med Genova/Lavera_Premium Unl 10ppm</t>
    </r>
    <r>
      <rPr>
        <sz val="11"/>
        <rFont val="Arial"/>
        <family val="2"/>
      </rPr>
      <t xml:space="preserve">, </t>
    </r>
    <r>
      <rPr>
        <sz val="11"/>
        <color theme="5" tint="-0.249977111117893"/>
        <rFont val="Arial"/>
        <family val="2"/>
      </rPr>
      <t>codée AAWZB00"</t>
    </r>
    <r>
      <rPr>
        <sz val="11"/>
        <rFont val="Arial"/>
        <family val="2"/>
      </rPr>
      <t xml:space="preserve">  publiée par le PLATT'S - EUROPEAN MARKETSCAN pour le </t>
    </r>
    <r>
      <rPr>
        <b/>
        <u/>
        <sz val="11"/>
        <color theme="1"/>
        <rFont val="Arial"/>
        <family val="2"/>
      </rPr>
      <t>mois de livraison</t>
    </r>
    <r>
      <rPr>
        <sz val="11"/>
        <color theme="1"/>
        <rFont val="Arial"/>
        <family val="2"/>
      </rPr>
      <t>.</t>
    </r>
  </si>
  <si>
    <r>
      <t xml:space="preserve">Moyenne des cotations hautes " </t>
    </r>
    <r>
      <rPr>
        <sz val="11"/>
        <color theme="8"/>
        <rFont val="Arial"/>
        <family val="2"/>
      </rPr>
      <t>CIF NWE CARGO MAVG_Gasoline 10ppms, codée AAXFQ03 "</t>
    </r>
    <r>
      <rPr>
        <sz val="11"/>
        <rFont val="Arial"/>
        <family val="2"/>
      </rPr>
      <t xml:space="preserve">  publiée par le PLATT'S - EUROPEAN MARKETSCAN : 
   -   pour le </t>
    </r>
    <r>
      <rPr>
        <u/>
        <sz val="11"/>
        <rFont val="Arial"/>
        <family val="2"/>
      </rPr>
      <t>mois précédant celui de publication de l’avis d’appel public à la concurrence</t>
    </r>
    <r>
      <rPr>
        <sz val="11"/>
        <rFont val="Arial"/>
        <family val="2"/>
      </rPr>
      <t xml:space="preserve">,
   -   puis pendant l'exécution du marché : moyenne des cotations hautes : </t>
    </r>
    <r>
      <rPr>
        <sz val="11"/>
        <color theme="8"/>
        <rFont val="Arial"/>
        <family val="2"/>
      </rPr>
      <t xml:space="preserve"> " CIF NWE CARGO MAVG_Gasoline 10ppms, codée AAXFQ03 "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 xml:space="preserve"> </t>
    </r>
    <r>
      <rPr>
        <b/>
        <u/>
        <sz val="11"/>
        <rFont val="Arial"/>
        <family val="2"/>
      </rPr>
      <t>pour le mois de livraison</t>
    </r>
    <r>
      <rPr>
        <sz val="11"/>
        <rFont val="Arial"/>
        <family val="2"/>
      </rPr>
      <t>.</t>
    </r>
  </si>
  <si>
    <r>
      <t>Moyenne des cotations hautes "</t>
    </r>
    <r>
      <rPr>
        <sz val="11"/>
        <color rgb="FFFF0066"/>
        <rFont val="Arial"/>
        <family val="2"/>
      </rPr>
      <t xml:space="preserve"> </t>
    </r>
    <r>
      <rPr>
        <sz val="11"/>
        <color theme="5" tint="-0.249977111117893"/>
        <rFont val="Arial"/>
        <family val="2"/>
      </rPr>
      <t>CIF MED CARGO MAVG_ULSD 10ppms, codée</t>
    </r>
    <r>
      <rPr>
        <i/>
        <sz val="11"/>
        <color theme="5" tint="-0.249977111117893"/>
        <rFont val="Arial"/>
        <family val="2"/>
      </rPr>
      <t xml:space="preserve"> </t>
    </r>
    <r>
      <rPr>
        <sz val="11"/>
        <color theme="5" tint="-0.249977111117893"/>
        <rFont val="Arial"/>
        <family val="2"/>
      </rPr>
      <t>AAWYZ03</t>
    </r>
    <r>
      <rPr>
        <sz val="11"/>
        <rFont val="Arial"/>
        <family val="2"/>
      </rPr>
      <t>"</t>
    </r>
    <r>
      <rPr>
        <sz val="11"/>
        <color rgb="FFFF0066"/>
        <rFont val="Arial"/>
        <family val="2"/>
      </rPr>
      <t xml:space="preserve"> </t>
    </r>
    <r>
      <rPr>
        <sz val="11"/>
        <rFont val="Arial"/>
        <family val="2"/>
      </rPr>
      <t xml:space="preserve"> publiée par le PLATT'S - EUROPEAN MARKETSCAN :                                                   
   -   pour le </t>
    </r>
    <r>
      <rPr>
        <u/>
        <sz val="11"/>
        <rFont val="Arial"/>
        <family val="2"/>
      </rPr>
      <t>mois précédant celui de publication de l’avis d’appel public à la concurrence</t>
    </r>
    <r>
      <rPr>
        <sz val="11"/>
        <rFont val="Arial"/>
        <family val="2"/>
      </rPr>
      <t>,
   -   puis pendant l'exécution du marché : moyenne des cotations hautes</t>
    </r>
    <r>
      <rPr>
        <i/>
        <sz val="11"/>
        <rFont val="Arial"/>
        <family val="2"/>
      </rPr>
      <t xml:space="preserve"> </t>
    </r>
    <r>
      <rPr>
        <sz val="11"/>
        <rFont val="Arial"/>
        <family val="2"/>
      </rPr>
      <t>"</t>
    </r>
    <r>
      <rPr>
        <sz val="11"/>
        <color theme="5" tint="-0.249977111117893"/>
        <rFont val="Arial"/>
        <family val="2"/>
      </rPr>
      <t>CIF MED CARGO MAVG_ULSD 10ppms, codée AAWYZ03</t>
    </r>
    <r>
      <rPr>
        <sz val="11"/>
        <rFont val="Arial"/>
        <family val="2"/>
      </rPr>
      <t>"</t>
    </r>
    <r>
      <rPr>
        <i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publiée par le PLATT'S - EUROPEAN MARKETSCAN pour le </t>
    </r>
    <r>
      <rPr>
        <b/>
        <u/>
        <sz val="11"/>
        <color theme="1"/>
        <rFont val="Arial"/>
        <family val="2"/>
      </rPr>
      <t>mois de livraison</t>
    </r>
    <r>
      <rPr>
        <b/>
        <sz val="11"/>
        <color theme="1"/>
        <rFont val="Arial"/>
        <family val="2"/>
      </rPr>
      <t>.</t>
    </r>
  </si>
  <si>
    <t>Moyenne des cours de l'euro contre dollar :
-   pour le mois précédant celui de publication de l’avis d’appel public à la concurrence,
-   puis, pendant l'exécution du marché, pour le mois de livraison.</t>
  </si>
  <si>
    <r>
      <rPr>
        <sz val="20"/>
        <rFont val="Arial"/>
        <family val="2"/>
      </rPr>
      <t xml:space="preserve">Prix de </t>
    </r>
    <r>
      <rPr>
        <b/>
        <sz val="20"/>
        <rFont val="Arial"/>
        <family val="2"/>
      </rPr>
      <t xml:space="preserve">FACTURATION </t>
    </r>
    <r>
      <rPr>
        <b/>
        <u/>
        <sz val="20"/>
        <rFont val="Arial"/>
        <family val="2"/>
      </rPr>
      <t>DÉTAILLÉ</t>
    </r>
    <r>
      <rPr>
        <b/>
        <sz val="20"/>
        <rFont val="Arial"/>
        <family val="2"/>
      </rPr>
      <t xml:space="preserve"> DU SUPERCARBURANT SANS PLOMB 95 à usage de navigation (code OTAN XF-67) 
</t>
    </r>
    <r>
      <rPr>
        <sz val="20"/>
        <rFont val="Arial"/>
        <family val="2"/>
      </rPr>
      <t xml:space="preserve">en fonction des différents régimes douaniers applicables.
</t>
    </r>
    <r>
      <rPr>
        <b/>
        <sz val="20"/>
        <rFont val="Arial"/>
        <family val="2"/>
      </rPr>
      <t xml:space="preserve">Lot 5 </t>
    </r>
  </si>
  <si>
    <r>
      <rPr>
        <sz val="20"/>
        <rFont val="Arial"/>
        <family val="2"/>
      </rPr>
      <t xml:space="preserve">Prix de </t>
    </r>
    <r>
      <rPr>
        <b/>
        <sz val="20"/>
        <rFont val="Arial"/>
        <family val="2"/>
      </rPr>
      <t xml:space="preserve">FACTURATION </t>
    </r>
    <r>
      <rPr>
        <b/>
        <u/>
        <sz val="20"/>
        <rFont val="Arial"/>
        <family val="2"/>
      </rPr>
      <t>DÉTAILLÉ</t>
    </r>
    <r>
      <rPr>
        <b/>
        <sz val="20"/>
        <rFont val="Arial"/>
        <family val="2"/>
      </rPr>
      <t xml:space="preserve"> DU SUPERCARBURANT SANS PLOMB 98 (code OTAN XF-68) 
</t>
    </r>
    <r>
      <rPr>
        <sz val="20"/>
        <rFont val="Arial"/>
        <family val="2"/>
      </rPr>
      <t xml:space="preserve">en fonction des différents régimes douaniers applicables.
</t>
    </r>
    <r>
      <rPr>
        <b/>
        <sz val="20"/>
        <rFont val="Arial"/>
        <family val="2"/>
      </rPr>
      <t xml:space="preserve">Lot 4 </t>
    </r>
  </si>
  <si>
    <t xml:space="preserve">Points d'enlèvement du SUPERCARBURANT SP95 à usage de navigation, (code OTAN XF-67). 
Lot 5 </t>
  </si>
  <si>
    <t xml:space="preserve">Points d'enlèvement du SUPERCARBURANT SP98 (code OTAN XF-68).  
Lot 4 </t>
  </si>
  <si>
    <r>
      <rPr>
        <sz val="22"/>
        <rFont val="Arial"/>
        <family val="2"/>
      </rPr>
      <t>Points de mise à disposition</t>
    </r>
    <r>
      <rPr>
        <b/>
        <sz val="22"/>
        <rFont val="Arial"/>
        <family val="2"/>
      </rPr>
      <t xml:space="preserve"> des gazole et supercarburants sans plomb</t>
    </r>
    <r>
      <rPr>
        <sz val="22"/>
        <rFont val="Arial"/>
        <family val="2"/>
      </rPr>
      <t xml:space="preserve"> fournis en</t>
    </r>
    <r>
      <rPr>
        <b/>
        <sz val="22"/>
        <rFont val="Arial"/>
        <family val="2"/>
      </rPr>
      <t xml:space="preserve"> </t>
    </r>
    <r>
      <rPr>
        <b/>
        <u/>
        <sz val="22"/>
        <rFont val="Arial"/>
        <family val="2"/>
      </rPr>
      <t>Corse</t>
    </r>
    <r>
      <rPr>
        <b/>
        <sz val="22"/>
        <rFont val="Arial"/>
        <family val="2"/>
      </rPr>
      <t>.</t>
    </r>
    <r>
      <rPr>
        <b/>
        <u/>
        <sz val="22"/>
        <rFont val="Arial"/>
        <family val="2"/>
      </rPr>
      <t xml:space="preserve">
</t>
    </r>
    <r>
      <rPr>
        <b/>
        <sz val="20"/>
        <rFont val="Arial"/>
        <family val="2"/>
      </rPr>
      <t>Lot 6</t>
    </r>
  </si>
  <si>
    <r>
      <t xml:space="preserve">TOUS CARBURANTS
 Corse
</t>
    </r>
    <r>
      <rPr>
        <b/>
        <sz val="20"/>
        <color theme="7" tint="-0.499984740745262"/>
        <rFont val="Arial"/>
        <family val="2"/>
      </rPr>
      <t>Lot 6</t>
    </r>
  </si>
  <si>
    <r>
      <t xml:space="preserve">Supercarburant sans plomb 95, à usage de navigation
</t>
    </r>
    <r>
      <rPr>
        <sz val="20"/>
        <color theme="8" tint="-0.249977111117893"/>
        <rFont val="Arial"/>
        <family val="2"/>
      </rPr>
      <t xml:space="preserve">CODE OTAN </t>
    </r>
    <r>
      <rPr>
        <b/>
        <u/>
        <sz val="20"/>
        <color theme="8" tint="-0.249977111117893"/>
        <rFont val="Arial"/>
        <family val="2"/>
      </rPr>
      <t xml:space="preserve">XF-67
</t>
    </r>
    <r>
      <rPr>
        <b/>
        <sz val="20"/>
        <color theme="8" tint="-0.249977111117893"/>
        <rFont val="Arial"/>
        <family val="2"/>
      </rPr>
      <t>Lot 6</t>
    </r>
  </si>
  <si>
    <t>Supercarburant sans plomb 95 à usage de navigation (XF-67)</t>
  </si>
  <si>
    <t>Supercarburant sans plomb 95, 
 à usage de navigation, 
enlevé EXW</t>
  </si>
  <si>
    <r>
      <rPr>
        <b/>
        <sz val="12"/>
        <rFont val="Arial"/>
        <family val="2"/>
      </rPr>
      <t xml:space="preserve">Supercarburant sans plomb 95, 
 à usage de navigation, </t>
    </r>
    <r>
      <rPr>
        <b/>
        <sz val="12"/>
        <color theme="7" tint="-0.499984740745262"/>
        <rFont val="Arial"/>
        <family val="2"/>
      </rPr>
      <t xml:space="preserve">
</t>
    </r>
    <r>
      <rPr>
        <b/>
        <sz val="12"/>
        <rFont val="Arial"/>
        <family val="2"/>
      </rPr>
      <t>enlevé EXW</t>
    </r>
  </si>
  <si>
    <r>
      <rPr>
        <b/>
        <sz val="12"/>
        <rFont val="Arial"/>
        <family val="2"/>
      </rPr>
      <t xml:space="preserve">Supercarburant sans plomb 95, 
 à  usage de navigation, </t>
    </r>
    <r>
      <rPr>
        <b/>
        <sz val="12"/>
        <color theme="9" tint="-0.249977111117893"/>
        <rFont val="Arial"/>
        <family val="2"/>
      </rPr>
      <t xml:space="preserve">
</t>
    </r>
    <r>
      <rPr>
        <b/>
        <sz val="12"/>
        <rFont val="Arial"/>
        <family val="2"/>
      </rPr>
      <t>livré  DDP 
  par livraison standard</t>
    </r>
  </si>
  <si>
    <t>ANNEXE 6.2 A L'ACTE D'ENGAGEMENT</t>
  </si>
  <si>
    <r>
      <t xml:space="preserve">Supercarburant sans plomb 95, 
 à usage de navigation,
livré  DDP 
</t>
    </r>
    <r>
      <rPr>
        <b/>
        <i/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 par livraison standard</t>
    </r>
  </si>
  <si>
    <r>
      <t xml:space="preserve">Prix d'achat </t>
    </r>
    <r>
      <rPr>
        <b/>
        <sz val="12"/>
        <color indexed="57"/>
        <rFont val="Arial"/>
        <family val="2"/>
      </rPr>
      <t xml:space="preserve">
</t>
    </r>
    <r>
      <rPr>
        <b/>
        <sz val="12"/>
        <rFont val="Arial"/>
        <family val="2"/>
      </rPr>
      <t>du supercarburant sans plomb 95, 
 à usage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rFont val="Arial"/>
        <family val="2"/>
      </rPr>
      <t xml:space="preserve">de navigation
</t>
    </r>
    <r>
      <rPr>
        <b/>
        <sz val="14"/>
        <rFont val="Arial"/>
        <family val="2"/>
      </rPr>
      <t>P</t>
    </r>
    <r>
      <rPr>
        <b/>
        <vertAlign val="subscript"/>
        <sz val="14"/>
        <rFont val="Arial"/>
        <family val="2"/>
      </rPr>
      <t>Ach 6 Nav</t>
    </r>
    <r>
      <rPr>
        <b/>
        <sz val="12"/>
        <color indexed="57"/>
        <rFont val="Arial"/>
        <family val="2"/>
      </rPr>
      <t xml:space="preserve">
</t>
    </r>
  </si>
  <si>
    <r>
      <t>C</t>
    </r>
    <r>
      <rPr>
        <b/>
        <vertAlign val="subscript"/>
        <sz val="12"/>
        <rFont val="Arial"/>
        <family val="2"/>
      </rPr>
      <t>6 Nav</t>
    </r>
    <r>
      <rPr>
        <sz val="12"/>
        <rFont val="Arial"/>
        <family val="2"/>
      </rPr>
      <t xml:space="preserve">
Ferme pour la durée totale de l'accord-cadre  </t>
    </r>
  </si>
  <si>
    <r>
      <t xml:space="preserve"> T</t>
    </r>
    <r>
      <rPr>
        <b/>
        <vertAlign val="subscript"/>
        <sz val="12"/>
        <rFont val="Arial"/>
        <family val="2"/>
      </rPr>
      <t>6 Nav</t>
    </r>
    <r>
      <rPr>
        <sz val="12"/>
        <rFont val="Arial"/>
        <family val="2"/>
      </rPr>
      <t xml:space="preserve">
Variable avec l'évolution de la réglementation</t>
    </r>
  </si>
  <si>
    <r>
      <t>=   
P</t>
    </r>
    <r>
      <rPr>
        <vertAlign val="subscript"/>
        <sz val="14"/>
        <rFont val="Arial"/>
        <family val="2"/>
      </rPr>
      <t>i SP-</t>
    </r>
    <r>
      <rPr>
        <vertAlign val="subscript"/>
        <sz val="14"/>
        <color theme="5" tint="-0.249977111117893"/>
        <rFont val="Arial"/>
        <family val="2"/>
      </rPr>
      <t xml:space="preserve">MED
</t>
    </r>
    <r>
      <rPr>
        <sz val="14"/>
        <rFont val="Arial"/>
        <family val="2"/>
      </rPr>
      <t>+C</t>
    </r>
    <r>
      <rPr>
        <vertAlign val="subscript"/>
        <sz val="14"/>
        <rFont val="Arial"/>
        <family val="2"/>
      </rPr>
      <t>6 Nav</t>
    </r>
    <r>
      <rPr>
        <sz val="14"/>
        <rFont val="Arial"/>
        <family val="2"/>
      </rPr>
      <t>+T</t>
    </r>
    <r>
      <rPr>
        <vertAlign val="subscript"/>
        <sz val="14"/>
        <rFont val="Arial"/>
        <family val="2"/>
      </rPr>
      <t>6</t>
    </r>
    <r>
      <rPr>
        <i/>
        <vertAlign val="subscript"/>
        <sz val="14"/>
        <rFont val="Arial"/>
        <family val="2"/>
      </rPr>
      <t xml:space="preserve"> </t>
    </r>
    <r>
      <rPr>
        <vertAlign val="subscript"/>
        <sz val="14"/>
        <rFont val="Arial"/>
        <family val="2"/>
      </rPr>
      <t>Nav</t>
    </r>
  </si>
  <si>
    <r>
      <t>L</t>
    </r>
    <r>
      <rPr>
        <b/>
        <vertAlign val="subscript"/>
        <sz val="14"/>
        <rFont val="Arial"/>
        <family val="2"/>
      </rPr>
      <t>6</t>
    </r>
    <r>
      <rPr>
        <b/>
        <i/>
        <vertAlign val="subscript"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>Nav_EXW</t>
    </r>
  </si>
  <si>
    <r>
      <t xml:space="preserve">
P</t>
    </r>
    <r>
      <rPr>
        <b/>
        <vertAlign val="subscript"/>
        <sz val="14"/>
        <rFont val="Arial"/>
        <family val="2"/>
      </rPr>
      <t xml:space="preserve">F6 Nav_EXW </t>
    </r>
    <r>
      <rPr>
        <b/>
        <sz val="14"/>
        <rFont val="Arial"/>
        <family val="2"/>
      </rPr>
      <t xml:space="preserve">  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
</t>
    </r>
  </si>
  <si>
    <r>
      <t>L</t>
    </r>
    <r>
      <rPr>
        <b/>
        <vertAlign val="subscript"/>
        <sz val="14"/>
        <rFont val="Arial"/>
        <family val="2"/>
      </rPr>
      <t>6 Nav_DDP</t>
    </r>
  </si>
  <si>
    <r>
      <t>P</t>
    </r>
    <r>
      <rPr>
        <b/>
        <vertAlign val="subscript"/>
        <sz val="14"/>
        <rFont val="Arial"/>
        <family val="2"/>
      </rPr>
      <t xml:space="preserve">F6 Nav_EXO_DDP
=
</t>
    </r>
    <r>
      <rPr>
        <b/>
        <sz val="14"/>
        <rFont val="Arial"/>
        <family val="2"/>
      </rPr>
      <t>P</t>
    </r>
    <r>
      <rPr>
        <b/>
        <vertAlign val="subscript"/>
        <sz val="14"/>
        <rFont val="Arial"/>
        <family val="2"/>
      </rPr>
      <t>i SP</t>
    </r>
    <r>
      <rPr>
        <b/>
        <vertAlign val="subscript"/>
        <sz val="14"/>
        <color theme="5" tint="-0.249977111117893"/>
        <rFont val="Arial"/>
        <family val="2"/>
      </rPr>
      <t>-MED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 xml:space="preserve"> +C</t>
    </r>
    <r>
      <rPr>
        <b/>
        <vertAlign val="subscript"/>
        <sz val="14"/>
        <rFont val="Arial"/>
        <family val="2"/>
      </rPr>
      <t>6 Nav</t>
    </r>
    <r>
      <rPr>
        <b/>
        <sz val="14"/>
        <rFont val="Arial"/>
        <family val="2"/>
      </rPr>
      <t>+ L</t>
    </r>
    <r>
      <rPr>
        <b/>
        <vertAlign val="subscript"/>
        <sz val="14"/>
        <rFont val="Arial"/>
        <family val="2"/>
      </rPr>
      <t>6 Nav DDP</t>
    </r>
  </si>
  <si>
    <r>
      <t>P</t>
    </r>
    <r>
      <rPr>
        <b/>
        <vertAlign val="subscript"/>
        <sz val="14"/>
        <rFont val="Arial"/>
        <family val="2"/>
      </rPr>
      <t>F6 Nav_DDP</t>
    </r>
    <r>
      <rPr>
        <b/>
        <sz val="14"/>
        <rFont val="Arial"/>
        <family val="2"/>
      </rPr>
      <t xml:space="preserve"> 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</t>
    </r>
  </si>
  <si>
    <r>
      <t>P</t>
    </r>
    <r>
      <rPr>
        <b/>
        <vertAlign val="subscript"/>
        <sz val="14"/>
        <rFont val="Arial"/>
        <family val="2"/>
      </rPr>
      <t xml:space="preserve">F6 Nav_EXW </t>
    </r>
    <r>
      <rPr>
        <b/>
        <sz val="14"/>
        <rFont val="Arial"/>
        <family val="2"/>
      </rPr>
      <t xml:space="preserve">   </t>
    </r>
    <r>
      <rPr>
        <b/>
        <vertAlign val="subscript"/>
        <sz val="14"/>
        <rFont val="Arial"/>
        <family val="2"/>
      </rPr>
      <t xml:space="preserve">
</t>
    </r>
    <r>
      <rPr>
        <b/>
        <sz val="14"/>
        <rFont val="Arial"/>
        <family val="2"/>
      </rPr>
      <t>+</t>
    </r>
    <r>
      <rPr>
        <b/>
        <sz val="14"/>
        <color rgb="FFFF0000"/>
        <rFont val="Arial"/>
        <family val="2"/>
      </rPr>
      <t xml:space="preserve"> TICPE</t>
    </r>
  </si>
  <si>
    <r>
      <t>Prix de facturation</t>
    </r>
    <r>
      <rPr>
        <b/>
        <u/>
        <sz val="11"/>
        <rFont val="Arial"/>
        <family val="2"/>
      </rPr>
      <t xml:space="preserve"> en exonération totale</t>
    </r>
    <r>
      <rPr>
        <b/>
        <sz val="11"/>
        <rFont val="Arial"/>
        <family val="2"/>
      </rPr>
      <t xml:space="preserve"> de taxes </t>
    </r>
    <r>
      <rPr>
        <b/>
        <sz val="11"/>
        <rFont val="Arial"/>
        <family val="2"/>
      </rPr>
      <t xml:space="preserve">
 </t>
    </r>
  </si>
  <si>
    <r>
      <t>P</t>
    </r>
    <r>
      <rPr>
        <b/>
        <vertAlign val="subscript"/>
        <sz val="11"/>
        <rFont val="Arial"/>
        <family val="2"/>
      </rPr>
      <t xml:space="preserve">F5_EXO_EXW
=
</t>
    </r>
    <r>
      <rPr>
        <b/>
        <sz val="11"/>
        <rFont val="Arial"/>
        <family val="2"/>
      </rPr>
      <t>P</t>
    </r>
    <r>
      <rPr>
        <b/>
        <vertAlign val="subscript"/>
        <sz val="11"/>
        <rFont val="Arial"/>
        <family val="2"/>
      </rPr>
      <t>i  SP-</t>
    </r>
    <r>
      <rPr>
        <b/>
        <vertAlign val="subscript"/>
        <sz val="11"/>
        <color theme="8" tint="-0.249977111117893"/>
        <rFont val="Arial"/>
        <family val="2"/>
      </rPr>
      <t xml:space="preserve">NWE 
</t>
    </r>
    <r>
      <rPr>
        <b/>
        <sz val="11"/>
        <rFont val="Arial"/>
        <family val="2"/>
      </rPr>
      <t>ou P</t>
    </r>
    <r>
      <rPr>
        <b/>
        <vertAlign val="subscript"/>
        <sz val="11"/>
        <rFont val="Arial"/>
        <family val="2"/>
      </rPr>
      <t>i SP</t>
    </r>
    <r>
      <rPr>
        <b/>
        <vertAlign val="subscript"/>
        <sz val="11"/>
        <color theme="5" tint="-0.249977111117893"/>
        <rFont val="Arial"/>
        <family val="2"/>
      </rPr>
      <t>-MED</t>
    </r>
    <r>
      <rPr>
        <b/>
        <vertAlign val="subscript"/>
        <sz val="11"/>
        <rFont val="Arial"/>
        <family val="2"/>
      </rPr>
      <t xml:space="preserve">
</t>
    </r>
    <r>
      <rPr>
        <b/>
        <sz val="11"/>
        <rFont val="Arial"/>
        <family val="2"/>
      </rPr>
      <t xml:space="preserve"> +C</t>
    </r>
    <r>
      <rPr>
        <b/>
        <vertAlign val="subscript"/>
        <sz val="11"/>
        <rFont val="Arial"/>
        <family val="2"/>
      </rPr>
      <t>5</t>
    </r>
    <r>
      <rPr>
        <b/>
        <sz val="11"/>
        <rFont val="Arial"/>
        <family val="2"/>
      </rPr>
      <t>+ L</t>
    </r>
    <r>
      <rPr>
        <b/>
        <vertAlign val="subscript"/>
        <sz val="11"/>
        <rFont val="Arial"/>
        <family val="2"/>
      </rPr>
      <t>5 DDP</t>
    </r>
  </si>
  <si>
    <r>
      <t xml:space="preserve">Prix de facturation 
hors TICPE, hors TVA
</t>
    </r>
    <r>
      <rPr>
        <b/>
        <sz val="14"/>
        <rFont val="Arial"/>
        <family val="2"/>
      </rPr>
      <t/>
    </r>
  </si>
  <si>
    <r>
      <t>P</t>
    </r>
    <r>
      <rPr>
        <b/>
        <vertAlign val="subscript"/>
        <sz val="14"/>
        <rFont val="Arial"/>
        <family val="2"/>
      </rPr>
      <t xml:space="preserve">F6 Nav_DDP  
  </t>
    </r>
    <r>
      <rPr>
        <b/>
        <sz val="14"/>
        <rFont val="Arial"/>
        <family val="2"/>
      </rPr>
      <t>=    
P</t>
    </r>
    <r>
      <rPr>
        <b/>
        <vertAlign val="subscript"/>
        <sz val="14"/>
        <rFont val="Arial"/>
        <family val="2"/>
      </rPr>
      <t>Ach 6 Nav</t>
    </r>
    <r>
      <rPr>
        <b/>
        <sz val="14"/>
        <rFont val="Arial"/>
        <family val="2"/>
      </rPr>
      <t xml:space="preserve">
+L</t>
    </r>
    <r>
      <rPr>
        <b/>
        <vertAlign val="subscript"/>
        <sz val="14"/>
        <rFont val="Arial"/>
        <family val="2"/>
      </rPr>
      <t>6 Nav_DDP</t>
    </r>
  </si>
  <si>
    <r>
      <t>P</t>
    </r>
    <r>
      <rPr>
        <b/>
        <vertAlign val="subscript"/>
        <sz val="14"/>
        <rFont val="Arial"/>
        <family val="2"/>
      </rPr>
      <t xml:space="preserve">F6 Nav_EXW  
 </t>
    </r>
    <r>
      <rPr>
        <b/>
        <sz val="14"/>
        <rFont val="Arial"/>
        <family val="2"/>
      </rPr>
      <t>=    
P</t>
    </r>
    <r>
      <rPr>
        <b/>
        <vertAlign val="subscript"/>
        <sz val="14"/>
        <rFont val="Arial"/>
        <family val="2"/>
      </rPr>
      <t>Ach 6 Nav</t>
    </r>
    <r>
      <rPr>
        <b/>
        <sz val="14"/>
        <rFont val="Arial"/>
        <family val="2"/>
      </rPr>
      <t xml:space="preserve">
+L</t>
    </r>
    <r>
      <rPr>
        <b/>
        <vertAlign val="subscript"/>
        <sz val="14"/>
        <rFont val="Arial"/>
        <family val="2"/>
      </rPr>
      <t>6 Nav_EXW</t>
    </r>
  </si>
  <si>
    <r>
      <t>P</t>
    </r>
    <r>
      <rPr>
        <b/>
        <vertAlign val="subscript"/>
        <sz val="14"/>
        <rFont val="Arial"/>
        <family val="2"/>
      </rPr>
      <t xml:space="preserve">F6 Gaz_EXW
=
   </t>
    </r>
    <r>
      <rPr>
        <b/>
        <sz val="14"/>
        <rFont val="Arial"/>
        <family val="2"/>
      </rPr>
      <t xml:space="preserve"> P</t>
    </r>
    <r>
      <rPr>
        <b/>
        <vertAlign val="subscript"/>
        <sz val="14"/>
        <rFont val="Arial"/>
        <family val="2"/>
      </rPr>
      <t>Ach 6 Gaz</t>
    </r>
    <r>
      <rPr>
        <sz val="14"/>
        <rFont val="Arial"/>
        <family val="2"/>
      </rPr>
      <t xml:space="preserve">
+ </t>
    </r>
    <r>
      <rPr>
        <b/>
        <sz val="14"/>
        <rFont val="Arial"/>
        <family val="2"/>
      </rPr>
      <t>L</t>
    </r>
    <r>
      <rPr>
        <b/>
        <vertAlign val="subscript"/>
        <sz val="14"/>
        <rFont val="Arial"/>
        <family val="2"/>
      </rPr>
      <t xml:space="preserve">6 Gaz_EXW </t>
    </r>
  </si>
  <si>
    <r>
      <t xml:space="preserve">Prix de facturation 
hors TICPE, hors TVA
</t>
    </r>
    <r>
      <rPr>
        <b/>
        <sz val="14"/>
        <rFont val="Arial"/>
        <family val="2"/>
      </rPr>
      <t xml:space="preserve">  </t>
    </r>
  </si>
  <si>
    <r>
      <t>P</t>
    </r>
    <r>
      <rPr>
        <b/>
        <vertAlign val="subscript"/>
        <sz val="14"/>
        <rFont val="Arial"/>
        <family val="2"/>
      </rPr>
      <t>F6 Gaz_DDP</t>
    </r>
    <r>
      <rPr>
        <b/>
        <sz val="14"/>
        <rFont val="Arial"/>
        <family val="2"/>
      </rPr>
      <t xml:space="preserve"> 
=
P</t>
    </r>
    <r>
      <rPr>
        <b/>
        <vertAlign val="subscript"/>
        <sz val="14"/>
        <rFont val="Arial"/>
        <family val="2"/>
      </rPr>
      <t>Ach 6 Gaz</t>
    </r>
    <r>
      <rPr>
        <b/>
        <sz val="14"/>
        <rFont val="Arial"/>
        <family val="2"/>
      </rPr>
      <t xml:space="preserve">
+ L</t>
    </r>
    <r>
      <rPr>
        <b/>
        <vertAlign val="subscript"/>
        <sz val="14"/>
        <rFont val="Arial"/>
        <family val="2"/>
      </rPr>
      <t>6 Gaz_ DDP</t>
    </r>
  </si>
  <si>
    <r>
      <t>P</t>
    </r>
    <r>
      <rPr>
        <b/>
        <vertAlign val="subscript"/>
        <sz val="14"/>
        <rFont val="Arial"/>
        <family val="2"/>
      </rPr>
      <t xml:space="preserve">F6 SP_EXW   
</t>
    </r>
    <r>
      <rPr>
        <b/>
        <sz val="14"/>
        <rFont val="Arial"/>
        <family val="2"/>
      </rPr>
      <t>=    
P</t>
    </r>
    <r>
      <rPr>
        <b/>
        <vertAlign val="subscript"/>
        <sz val="14"/>
        <rFont val="Arial"/>
        <family val="2"/>
      </rPr>
      <t>Ach 6</t>
    </r>
    <r>
      <rPr>
        <b/>
        <i/>
        <vertAlign val="subscript"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>SP</t>
    </r>
    <r>
      <rPr>
        <sz val="14"/>
        <rFont val="Arial"/>
        <family val="2"/>
      </rPr>
      <t xml:space="preserve">
+ </t>
    </r>
    <r>
      <rPr>
        <b/>
        <sz val="14"/>
        <rFont val="Arial"/>
        <family val="2"/>
      </rPr>
      <t>L</t>
    </r>
    <r>
      <rPr>
        <b/>
        <vertAlign val="subscript"/>
        <sz val="14"/>
        <rFont val="Arial"/>
        <family val="2"/>
      </rPr>
      <t>6 SP</t>
    </r>
    <r>
      <rPr>
        <b/>
        <i/>
        <vertAlign val="subscript"/>
        <sz val="14"/>
        <rFont val="Arial"/>
        <family val="2"/>
      </rPr>
      <t>_</t>
    </r>
    <r>
      <rPr>
        <b/>
        <vertAlign val="subscript"/>
        <sz val="14"/>
        <rFont val="Arial"/>
        <family val="2"/>
      </rPr>
      <t>EXW</t>
    </r>
  </si>
  <si>
    <r>
      <t>P</t>
    </r>
    <r>
      <rPr>
        <b/>
        <vertAlign val="subscript"/>
        <sz val="14"/>
        <rFont val="Arial"/>
        <family val="2"/>
      </rPr>
      <t xml:space="preserve">F6 SP_DDP   
</t>
    </r>
    <r>
      <rPr>
        <b/>
        <sz val="14"/>
        <rFont val="Arial"/>
        <family val="2"/>
      </rPr>
      <t>=    
P</t>
    </r>
    <r>
      <rPr>
        <b/>
        <vertAlign val="subscript"/>
        <sz val="14"/>
        <rFont val="Arial"/>
        <family val="2"/>
      </rPr>
      <t>Ach 6</t>
    </r>
    <r>
      <rPr>
        <b/>
        <i/>
        <vertAlign val="subscript"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>SP</t>
    </r>
    <r>
      <rPr>
        <sz val="14"/>
        <rFont val="Arial"/>
        <family val="2"/>
      </rPr>
      <t xml:space="preserve">
+ </t>
    </r>
    <r>
      <rPr>
        <b/>
        <sz val="14"/>
        <rFont val="Arial"/>
        <family val="2"/>
      </rPr>
      <t>L</t>
    </r>
    <r>
      <rPr>
        <b/>
        <vertAlign val="subscript"/>
        <sz val="14"/>
        <rFont val="Arial"/>
        <family val="2"/>
      </rPr>
      <t>6 SP</t>
    </r>
    <r>
      <rPr>
        <b/>
        <i/>
        <vertAlign val="subscript"/>
        <sz val="14"/>
        <rFont val="Arial"/>
        <family val="2"/>
      </rPr>
      <t>_</t>
    </r>
    <r>
      <rPr>
        <b/>
        <vertAlign val="subscript"/>
        <sz val="14"/>
        <rFont val="Arial"/>
        <family val="2"/>
      </rPr>
      <t>DDP</t>
    </r>
  </si>
  <si>
    <r>
      <t>Prix de facturation 
hors TICPE, hors TVA</t>
    </r>
    <r>
      <rPr>
        <b/>
        <sz val="14"/>
        <rFont val="Arial"/>
        <family val="2"/>
      </rPr>
      <t/>
    </r>
  </si>
  <si>
    <r>
      <t>P</t>
    </r>
    <r>
      <rPr>
        <b/>
        <vertAlign val="subscript"/>
        <sz val="14"/>
        <rFont val="Arial"/>
        <family val="2"/>
      </rPr>
      <t xml:space="preserve">F6 Nav_EXW   
 </t>
    </r>
    <r>
      <rPr>
        <b/>
        <sz val="14"/>
        <rFont val="Arial"/>
        <family val="2"/>
      </rPr>
      <t>=    
P</t>
    </r>
    <r>
      <rPr>
        <b/>
        <vertAlign val="subscript"/>
        <sz val="14"/>
        <rFont val="Arial"/>
        <family val="2"/>
      </rPr>
      <t>Ach 6 Nav</t>
    </r>
    <r>
      <rPr>
        <b/>
        <sz val="14"/>
        <rFont val="Arial"/>
        <family val="2"/>
      </rPr>
      <t xml:space="preserve">
+L</t>
    </r>
    <r>
      <rPr>
        <b/>
        <vertAlign val="subscript"/>
        <sz val="14"/>
        <rFont val="Arial"/>
        <family val="2"/>
      </rPr>
      <t>6 Nav_EXW</t>
    </r>
  </si>
  <si>
    <r>
      <t xml:space="preserve">Prix de facturation
</t>
    </r>
    <r>
      <rPr>
        <b/>
        <u/>
        <sz val="12"/>
        <rFont val="Arial"/>
        <family val="2"/>
      </rPr>
      <t xml:space="preserve"> en exonération totale</t>
    </r>
    <r>
      <rPr>
        <b/>
        <sz val="12"/>
        <rFont val="Arial"/>
        <family val="2"/>
      </rPr>
      <t xml:space="preserve"> de taxes  </t>
    </r>
  </si>
  <si>
    <r>
      <rPr>
        <b/>
        <sz val="12"/>
        <rFont val="Arial"/>
        <family val="2"/>
      </rPr>
      <t>Prix de facturation 
hors TICPE, hors TVA</t>
    </r>
    <r>
      <rPr>
        <b/>
        <sz val="14"/>
        <color theme="7" tint="-0.499984740745262"/>
        <rFont val="Arial"/>
        <family val="2"/>
      </rPr>
      <t xml:space="preserve"> </t>
    </r>
  </si>
  <si>
    <r>
      <t>P</t>
    </r>
    <r>
      <rPr>
        <b/>
        <vertAlign val="subscript"/>
        <sz val="14"/>
        <rFont val="Arial"/>
        <family val="2"/>
      </rPr>
      <t xml:space="preserve">F6 Gaz_EXW 
=
  </t>
    </r>
    <r>
      <rPr>
        <b/>
        <sz val="14"/>
        <rFont val="Arial"/>
        <family val="2"/>
      </rPr>
      <t xml:space="preserve"> P</t>
    </r>
    <r>
      <rPr>
        <b/>
        <vertAlign val="subscript"/>
        <sz val="14"/>
        <rFont val="Arial"/>
        <family val="2"/>
      </rPr>
      <t>Ach 6 Gaz</t>
    </r>
    <r>
      <rPr>
        <b/>
        <sz val="14"/>
        <rFont val="Arial"/>
        <family val="2"/>
      </rPr>
      <t xml:space="preserve">
+ L</t>
    </r>
    <r>
      <rPr>
        <b/>
        <vertAlign val="subscript"/>
        <sz val="14"/>
        <rFont val="Arial"/>
        <family val="2"/>
      </rPr>
      <t xml:space="preserve">6 Gaz_EXW </t>
    </r>
  </si>
  <si>
    <r>
      <t>P</t>
    </r>
    <r>
      <rPr>
        <b/>
        <vertAlign val="subscript"/>
        <sz val="14"/>
        <rFont val="Arial"/>
        <family val="2"/>
      </rPr>
      <t xml:space="preserve">F6 Gaz_DDP 
=
  </t>
    </r>
    <r>
      <rPr>
        <b/>
        <sz val="14"/>
        <rFont val="Arial"/>
        <family val="2"/>
      </rPr>
      <t xml:space="preserve"> P</t>
    </r>
    <r>
      <rPr>
        <b/>
        <vertAlign val="subscript"/>
        <sz val="14"/>
        <rFont val="Arial"/>
        <family val="2"/>
      </rPr>
      <t>Ach 6 Gaz</t>
    </r>
    <r>
      <rPr>
        <b/>
        <sz val="14"/>
        <rFont val="Arial"/>
        <family val="2"/>
      </rPr>
      <t xml:space="preserve">
+ L</t>
    </r>
    <r>
      <rPr>
        <b/>
        <vertAlign val="subscript"/>
        <sz val="14"/>
        <rFont val="Arial"/>
        <family val="2"/>
      </rPr>
      <t>6 Gaz_DDP</t>
    </r>
  </si>
  <si>
    <r>
      <t xml:space="preserve">Prix d'achat 
du gazole
</t>
    </r>
    <r>
      <rPr>
        <b/>
        <sz val="14"/>
        <rFont val="Arial"/>
        <family val="2"/>
      </rPr>
      <t>P</t>
    </r>
    <r>
      <rPr>
        <b/>
        <vertAlign val="subscript"/>
        <sz val="14"/>
        <rFont val="Arial"/>
        <family val="2"/>
      </rPr>
      <t>Ach 6 Gaz</t>
    </r>
  </si>
  <si>
    <r>
      <t xml:space="preserve">Prix de facturation 
hors TICPE, hors TVA 
</t>
    </r>
    <r>
      <rPr>
        <b/>
        <sz val="14"/>
        <rFont val="Arial"/>
        <family val="2"/>
      </rPr>
      <t/>
    </r>
  </si>
  <si>
    <r>
      <t>P</t>
    </r>
    <r>
      <rPr>
        <b/>
        <vertAlign val="subscript"/>
        <sz val="14"/>
        <rFont val="Arial"/>
        <family val="2"/>
      </rPr>
      <t xml:space="preserve">F6 SP_EXW   
 </t>
    </r>
    <r>
      <rPr>
        <b/>
        <sz val="14"/>
        <rFont val="Arial"/>
        <family val="2"/>
      </rPr>
      <t>=    
P</t>
    </r>
    <r>
      <rPr>
        <b/>
        <vertAlign val="subscript"/>
        <sz val="14"/>
        <rFont val="Arial"/>
        <family val="2"/>
      </rPr>
      <t>Ach 6</t>
    </r>
    <r>
      <rPr>
        <b/>
        <i/>
        <vertAlign val="subscript"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>SP</t>
    </r>
    <r>
      <rPr>
        <sz val="14"/>
        <rFont val="Arial"/>
        <family val="2"/>
      </rPr>
      <t xml:space="preserve">
+ </t>
    </r>
    <r>
      <rPr>
        <b/>
        <sz val="14"/>
        <rFont val="Arial"/>
        <family val="2"/>
      </rPr>
      <t>L</t>
    </r>
    <r>
      <rPr>
        <b/>
        <vertAlign val="subscript"/>
        <sz val="14"/>
        <rFont val="Arial"/>
        <family val="2"/>
      </rPr>
      <t>6 SP</t>
    </r>
    <r>
      <rPr>
        <b/>
        <i/>
        <vertAlign val="subscript"/>
        <sz val="14"/>
        <rFont val="Arial"/>
        <family val="2"/>
      </rPr>
      <t>_</t>
    </r>
    <r>
      <rPr>
        <b/>
        <vertAlign val="subscript"/>
        <sz val="14"/>
        <rFont val="Arial"/>
        <family val="2"/>
      </rPr>
      <t>EXW</t>
    </r>
  </si>
  <si>
    <r>
      <t>P</t>
    </r>
    <r>
      <rPr>
        <b/>
        <vertAlign val="subscript"/>
        <sz val="14"/>
        <rFont val="Arial"/>
        <family val="2"/>
      </rPr>
      <t xml:space="preserve">F6 SP_DDP   
 </t>
    </r>
    <r>
      <rPr>
        <b/>
        <sz val="14"/>
        <rFont val="Arial"/>
        <family val="2"/>
      </rPr>
      <t>=    
P</t>
    </r>
    <r>
      <rPr>
        <b/>
        <vertAlign val="subscript"/>
        <sz val="14"/>
        <rFont val="Arial"/>
        <family val="2"/>
      </rPr>
      <t>Ach 6</t>
    </r>
    <r>
      <rPr>
        <b/>
        <i/>
        <vertAlign val="subscript"/>
        <sz val="14"/>
        <rFont val="Arial"/>
        <family val="2"/>
      </rPr>
      <t xml:space="preserve"> </t>
    </r>
    <r>
      <rPr>
        <b/>
        <vertAlign val="subscript"/>
        <sz val="14"/>
        <rFont val="Arial"/>
        <family val="2"/>
      </rPr>
      <t>SP</t>
    </r>
    <r>
      <rPr>
        <sz val="14"/>
        <rFont val="Arial"/>
        <family val="2"/>
      </rPr>
      <t xml:space="preserve">
+ </t>
    </r>
    <r>
      <rPr>
        <b/>
        <sz val="14"/>
        <rFont val="Arial"/>
        <family val="2"/>
      </rPr>
      <t>L</t>
    </r>
    <r>
      <rPr>
        <b/>
        <vertAlign val="subscript"/>
        <sz val="14"/>
        <rFont val="Arial"/>
        <family val="2"/>
      </rPr>
      <t>6 SP</t>
    </r>
    <r>
      <rPr>
        <b/>
        <i/>
        <vertAlign val="subscript"/>
        <sz val="14"/>
        <rFont val="Arial"/>
        <family val="2"/>
      </rPr>
      <t>_</t>
    </r>
    <r>
      <rPr>
        <b/>
        <vertAlign val="subscript"/>
        <sz val="14"/>
        <rFont val="Arial"/>
        <family val="2"/>
      </rPr>
      <t>DDP</t>
    </r>
  </si>
  <si>
    <r>
      <t>Prix de facturation</t>
    </r>
    <r>
      <rPr>
        <b/>
        <u/>
        <sz val="12"/>
        <rFont val="Arial"/>
        <family val="2"/>
      </rPr>
      <t xml:space="preserve"> en exonération totale</t>
    </r>
    <r>
      <rPr>
        <b/>
        <sz val="12"/>
        <rFont val="Arial"/>
        <family val="2"/>
      </rPr>
      <t xml:space="preserve"> de taxes  </t>
    </r>
  </si>
  <si>
    <t>ANNEXE 5.2 A L'ACTE D'ENGAGEMENT</t>
  </si>
  <si>
    <r>
      <t xml:space="preserve">PRIX INITIAL D'ACHAT DES SUPERCARBURANTS SANS PLOMB, 
SP 95 (code OTAN F-67),  SP 98 (code OTAN XF-68)
et SP 95 à usage maritime (code OTAN XF-67) .
Lots </t>
    </r>
    <r>
      <rPr>
        <b/>
        <sz val="12"/>
        <color theme="8"/>
        <rFont val="Arial"/>
        <family val="2"/>
      </rPr>
      <t>3, 4, et 5</t>
    </r>
    <r>
      <rPr>
        <b/>
        <sz val="12"/>
        <rFont val="Arial"/>
        <family val="2"/>
      </rPr>
      <t>.</t>
    </r>
  </si>
  <si>
    <t>Approvisionnement en gazoles et supercarburants sans plomb au profit du Service de l’énergie opérationnelle (SEO) et de ses clients en France hexagonale et en Corse.</t>
  </si>
  <si>
    <r>
      <t>Approvisionnement en gazoles et supercarburants sans plomb au profit du Service de l’énergie opérationnelle (SEO) et de ses clients en France hexagonale</t>
    </r>
    <r>
      <rPr>
        <sz val="14"/>
        <color rgb="FFFF0000"/>
        <rFont val="Arial"/>
        <family val="2"/>
      </rPr>
      <t xml:space="preserve"> </t>
    </r>
    <r>
      <rPr>
        <sz val="14"/>
        <rFont val="Arial"/>
        <family val="2"/>
      </rPr>
      <t>et en Corse.</t>
    </r>
  </si>
  <si>
    <t xml:space="preserve">Points d'enlèvement du GAZOLE EXEMPT DE BIOCARBURANT(B0), dit biofree.
Lot 2 </t>
  </si>
  <si>
    <t xml:space="preserve">MODALITÉS DE CONVERSION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</si>
</sst>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,##0.00\ _€;[Red]\-#,##0.00\ _€"/>
    <numFmt numFmtId="166" formatCode="#,##0.00\ _€"/>
    <numFmt numFmtId="167" formatCode="#,##0.000"/>
    <numFmt numFmtId="168" formatCode="[$-40C]mmm\-yy;@"/>
  </numFmts>
  <fonts count="168" x14ac:knownFonts="1"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  <font>
      <b/>
      <u/>
      <sz val="12"/>
      <name val="Times New Roman"/>
      <family val="1"/>
    </font>
    <font>
      <b/>
      <u/>
      <sz val="22"/>
      <name val="Times New Roman"/>
      <family val="1"/>
    </font>
    <font>
      <b/>
      <i/>
      <sz val="12"/>
      <color theme="9" tint="-0.249977111117893"/>
      <name val="Times New Roman"/>
      <family val="1"/>
    </font>
    <font>
      <i/>
      <sz val="12"/>
      <name val="Times New Roman"/>
      <family val="1"/>
    </font>
    <font>
      <b/>
      <sz val="12"/>
      <color theme="5" tint="-0.249977111117893"/>
      <name val="Times New Roman"/>
      <family val="1"/>
    </font>
    <font>
      <b/>
      <sz val="12"/>
      <color theme="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sz val="20"/>
      <name val="Times New Roman"/>
      <family val="1"/>
    </font>
    <font>
      <sz val="22"/>
      <name val="Times New Roman"/>
      <family val="1"/>
    </font>
    <font>
      <b/>
      <sz val="22"/>
      <name val="Times New Roman"/>
      <family val="1"/>
    </font>
    <font>
      <b/>
      <sz val="24"/>
      <color theme="9" tint="-0.499984740745262"/>
      <name val="Times New Roman"/>
      <family val="1"/>
    </font>
    <font>
      <b/>
      <u/>
      <sz val="24"/>
      <color theme="9" tint="-0.499984740745262"/>
      <name val="Times New Roman"/>
      <family val="1"/>
    </font>
    <font>
      <b/>
      <sz val="18"/>
      <name val="Times New Roman"/>
      <family val="1"/>
    </font>
    <font>
      <sz val="12"/>
      <color theme="9" tint="-0.249977111117893"/>
      <name val="Times New Roman"/>
      <family val="1"/>
    </font>
    <font>
      <b/>
      <sz val="12"/>
      <color theme="9" tint="-0.249977111117893"/>
      <name val="Times New Roman"/>
      <family val="1"/>
    </font>
    <font>
      <b/>
      <sz val="12"/>
      <color indexed="57"/>
      <name val="Times New Roman"/>
      <family val="1"/>
    </font>
    <font>
      <sz val="12"/>
      <color indexed="57"/>
      <name val="Times New Roman"/>
      <family val="1"/>
    </font>
    <font>
      <sz val="12"/>
      <color rgb="FFFF0000"/>
      <name val="Times New Roman"/>
      <family val="1"/>
    </font>
    <font>
      <b/>
      <vertAlign val="subscript"/>
      <sz val="16"/>
      <name val="Times New Roman"/>
      <family val="1"/>
    </font>
    <font>
      <b/>
      <vertAlign val="subscript"/>
      <sz val="12"/>
      <name val="Times New Roman"/>
      <family val="1"/>
    </font>
    <font>
      <vertAlign val="subscript"/>
      <sz val="12"/>
      <name val="Times New Roman"/>
      <family val="1"/>
    </font>
    <font>
      <b/>
      <vertAlign val="subscript"/>
      <sz val="12"/>
      <color theme="9" tint="-0.249977111117893"/>
      <name val="Times New Roman"/>
      <family val="1"/>
    </font>
    <font>
      <sz val="12"/>
      <color theme="9"/>
      <name val="Times New Roman"/>
      <family val="1"/>
    </font>
    <font>
      <i/>
      <sz val="14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theme="9" tint="-0.249977111117893"/>
      <name val="Times New Roman"/>
      <family val="1"/>
    </font>
    <font>
      <sz val="11"/>
      <color theme="9"/>
      <name val="Times New Roman"/>
      <family val="1"/>
    </font>
    <font>
      <u/>
      <sz val="14"/>
      <name val="Times New Roman"/>
      <family val="1"/>
    </font>
    <font>
      <b/>
      <sz val="12"/>
      <color theme="9" tint="-0.499984740745262"/>
      <name val="Times New Roman"/>
      <family val="1"/>
    </font>
    <font>
      <sz val="12"/>
      <color theme="9" tint="-0.499984740745262"/>
      <name val="Times New Roman"/>
      <family val="1"/>
    </font>
    <font>
      <sz val="10"/>
      <color theme="9" tint="-0.499984740745262"/>
      <name val="Times New Roman"/>
      <family val="1"/>
    </font>
    <font>
      <b/>
      <u/>
      <sz val="11"/>
      <name val="Times New Roman"/>
      <family val="1"/>
    </font>
    <font>
      <b/>
      <sz val="24"/>
      <color theme="1"/>
      <name val="Times New Roman"/>
      <family val="1"/>
    </font>
    <font>
      <b/>
      <u/>
      <sz val="24"/>
      <color theme="1"/>
      <name val="Times New Roman"/>
      <family val="1"/>
    </font>
    <font>
      <b/>
      <vertAlign val="subscript"/>
      <sz val="16"/>
      <color theme="8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8"/>
      <name val="Arial"/>
      <family val="2"/>
    </font>
    <font>
      <b/>
      <u/>
      <sz val="12"/>
      <name val="Arial"/>
      <family val="2"/>
    </font>
    <font>
      <b/>
      <sz val="14"/>
      <name val="Arial"/>
      <family val="2"/>
    </font>
    <font>
      <b/>
      <vertAlign val="subscript"/>
      <sz val="11"/>
      <name val="Arial"/>
      <family val="2"/>
    </font>
    <font>
      <sz val="11"/>
      <color theme="1"/>
      <name val="Arial"/>
      <family val="2"/>
    </font>
    <font>
      <sz val="11"/>
      <color theme="8"/>
      <name val="Arial"/>
      <family val="2"/>
    </font>
    <font>
      <u/>
      <sz val="11"/>
      <name val="Arial"/>
      <family val="2"/>
    </font>
    <font>
      <sz val="11"/>
      <color theme="8" tint="-0.249977111117893"/>
      <name val="Arial"/>
      <family val="2"/>
    </font>
    <font>
      <i/>
      <sz val="11"/>
      <color theme="8"/>
      <name val="Arial"/>
      <family val="2"/>
    </font>
    <font>
      <i/>
      <sz val="11"/>
      <name val="Arial"/>
      <family val="2"/>
    </font>
    <font>
      <b/>
      <sz val="11"/>
      <color theme="9" tint="-0.249977111117893"/>
      <name val="Arial"/>
      <family val="2"/>
    </font>
    <font>
      <vertAlign val="superscript"/>
      <sz val="11"/>
      <name val="Arial"/>
      <family val="2"/>
    </font>
    <font>
      <sz val="11"/>
      <color rgb="FFFF0000"/>
      <name val="Arial"/>
      <family val="2"/>
    </font>
    <font>
      <b/>
      <sz val="11"/>
      <color indexed="57"/>
      <name val="Arial"/>
      <family val="2"/>
    </font>
    <font>
      <b/>
      <sz val="11"/>
      <color theme="8"/>
      <name val="Arial"/>
      <family val="2"/>
    </font>
    <font>
      <b/>
      <vertAlign val="subscript"/>
      <sz val="11"/>
      <color theme="8"/>
      <name val="Arial"/>
      <family val="2"/>
    </font>
    <font>
      <b/>
      <sz val="12"/>
      <color rgb="FFFF0000"/>
      <name val="Arial"/>
      <family val="2"/>
    </font>
    <font>
      <b/>
      <sz val="11"/>
      <color theme="5" tint="-0.249977111117893"/>
      <name val="Arial"/>
      <family val="2"/>
    </font>
    <font>
      <sz val="14"/>
      <name val="Arial"/>
      <family val="2"/>
    </font>
    <font>
      <b/>
      <sz val="12"/>
      <color theme="5" tint="-0.249977111117893"/>
      <name val="Arial"/>
      <family val="2"/>
    </font>
    <font>
      <b/>
      <u/>
      <sz val="11"/>
      <color theme="9" tint="-0.249977111117893"/>
      <name val="Arial"/>
      <family val="2"/>
    </font>
    <font>
      <b/>
      <vertAlign val="subscript"/>
      <sz val="11"/>
      <color theme="5" tint="-0.249977111117893"/>
      <name val="Arial"/>
      <family val="2"/>
    </font>
    <font>
      <b/>
      <vertAlign val="subscript"/>
      <sz val="11"/>
      <color theme="9" tint="-0.249977111117893"/>
      <name val="Arial"/>
      <family val="2"/>
    </font>
    <font>
      <b/>
      <sz val="20"/>
      <name val="Arial"/>
      <family val="2"/>
    </font>
    <font>
      <b/>
      <sz val="22"/>
      <name val="Arial"/>
      <family val="2"/>
    </font>
    <font>
      <b/>
      <u/>
      <sz val="22"/>
      <name val="Arial"/>
      <family val="2"/>
    </font>
    <font>
      <b/>
      <i/>
      <sz val="22"/>
      <name val="Arial"/>
      <family val="2"/>
    </font>
    <font>
      <sz val="18"/>
      <name val="Arial"/>
      <family val="2"/>
    </font>
    <font>
      <b/>
      <sz val="18"/>
      <color theme="8"/>
      <name val="Arial"/>
      <family val="2"/>
    </font>
    <font>
      <sz val="11"/>
      <color theme="9"/>
      <name val="Arial"/>
      <family val="2"/>
    </font>
    <font>
      <sz val="11"/>
      <color theme="9" tint="-0.499984740745262"/>
      <name val="Arial"/>
      <family val="2"/>
    </font>
    <font>
      <sz val="11"/>
      <color theme="4" tint="-0.249977111117893"/>
      <name val="Arial"/>
      <family val="2"/>
    </font>
    <font>
      <b/>
      <u/>
      <sz val="11"/>
      <color theme="1"/>
      <name val="Arial"/>
      <family val="2"/>
    </font>
    <font>
      <b/>
      <sz val="18"/>
      <name val="Arial"/>
      <family val="2"/>
    </font>
    <font>
      <sz val="11"/>
      <color theme="5" tint="-0.249977111117893"/>
      <name val="Arial"/>
      <family val="2"/>
    </font>
    <font>
      <b/>
      <sz val="16"/>
      <name val="Arial"/>
      <family val="2"/>
    </font>
    <font>
      <b/>
      <vertAlign val="subscript"/>
      <sz val="16"/>
      <name val="Arial"/>
      <family val="2"/>
    </font>
    <font>
      <b/>
      <vertAlign val="subscript"/>
      <sz val="16"/>
      <color theme="8"/>
      <name val="Arial"/>
      <family val="2"/>
    </font>
    <font>
      <b/>
      <sz val="16"/>
      <color theme="9" tint="-0.249977111117893"/>
      <name val="Arial"/>
      <family val="2"/>
    </font>
    <font>
      <b/>
      <sz val="12"/>
      <color theme="9" tint="-0.249977111117893"/>
      <name val="Arial"/>
      <family val="2"/>
    </font>
    <font>
      <b/>
      <sz val="12"/>
      <color indexed="57"/>
      <name val="Arial"/>
      <family val="2"/>
    </font>
    <font>
      <b/>
      <sz val="12"/>
      <color rgb="FF62983E"/>
      <name val="Arial"/>
      <family val="2"/>
    </font>
    <font>
      <b/>
      <sz val="16"/>
      <color theme="9" tint="-0.499984740745262"/>
      <name val="Arial"/>
      <family val="2"/>
    </font>
    <font>
      <b/>
      <vertAlign val="subscript"/>
      <sz val="12"/>
      <name val="Arial"/>
      <family val="2"/>
    </font>
    <font>
      <b/>
      <vertAlign val="subscript"/>
      <sz val="14"/>
      <name val="Arial"/>
      <family val="2"/>
    </font>
    <font>
      <vertAlign val="subscript"/>
      <sz val="14"/>
      <name val="Arial"/>
      <family val="2"/>
    </font>
    <font>
      <b/>
      <sz val="14"/>
      <color rgb="FFFF0000"/>
      <name val="Arial"/>
      <family val="2"/>
    </font>
    <font>
      <i/>
      <sz val="12"/>
      <name val="Arial"/>
      <family val="2"/>
    </font>
    <font>
      <b/>
      <vertAlign val="subscript"/>
      <sz val="16"/>
      <color theme="9" tint="-0.249977111117893"/>
      <name val="Arial"/>
      <family val="2"/>
    </font>
    <font>
      <b/>
      <vertAlign val="subscript"/>
      <sz val="16"/>
      <color theme="5" tint="-0.249977111117893"/>
      <name val="Arial"/>
      <family val="2"/>
    </font>
    <font>
      <sz val="16"/>
      <name val="Arial"/>
      <family val="2"/>
    </font>
    <font>
      <i/>
      <sz val="14"/>
      <color theme="8"/>
      <name val="Arial"/>
      <family val="2"/>
    </font>
    <font>
      <vertAlign val="subscript"/>
      <sz val="14"/>
      <color rgb="FFC00000"/>
      <name val="Arial"/>
      <family val="2"/>
    </font>
    <font>
      <b/>
      <vertAlign val="subscript"/>
      <sz val="11"/>
      <color theme="8" tint="-0.249977111117893"/>
      <name val="Arial"/>
      <family val="2"/>
    </font>
    <font>
      <sz val="14"/>
      <color rgb="FFFF0000"/>
      <name val="Arial"/>
      <family val="2"/>
    </font>
    <font>
      <b/>
      <sz val="20"/>
      <color theme="9" tint="-0.499984740745262"/>
      <name val="Arial"/>
      <family val="2"/>
    </font>
    <font>
      <sz val="20"/>
      <color theme="9" tint="-0.499984740745262"/>
      <name val="Arial"/>
      <family val="2"/>
    </font>
    <font>
      <sz val="16"/>
      <color theme="9" tint="-0.499984740745262"/>
      <name val="Arial"/>
      <family val="2"/>
    </font>
    <font>
      <b/>
      <u/>
      <sz val="16"/>
      <name val="Arial"/>
      <family val="2"/>
    </font>
    <font>
      <b/>
      <sz val="10"/>
      <name val="Arial"/>
      <family val="2"/>
    </font>
    <font>
      <sz val="11"/>
      <color rgb="FFFF0066"/>
      <name val="Arial"/>
      <family val="2"/>
    </font>
    <font>
      <i/>
      <sz val="11"/>
      <color theme="5" tint="-0.249977111117893"/>
      <name val="Arial"/>
      <family val="2"/>
    </font>
    <font>
      <b/>
      <sz val="11"/>
      <color theme="1"/>
      <name val="Arial"/>
      <family val="2"/>
    </font>
    <font>
      <b/>
      <sz val="11"/>
      <color theme="7" tint="-0.499984740745262"/>
      <name val="Arial"/>
      <family val="2"/>
    </font>
    <font>
      <b/>
      <u/>
      <sz val="11"/>
      <color theme="7" tint="-0.499984740745262"/>
      <name val="Arial"/>
      <family val="2"/>
    </font>
    <font>
      <b/>
      <vertAlign val="subscript"/>
      <sz val="11"/>
      <color theme="7" tint="-0.499984740745262"/>
      <name val="Arial"/>
      <family val="2"/>
    </font>
    <font>
      <b/>
      <vertAlign val="subscript"/>
      <sz val="11"/>
      <color theme="4" tint="-0.249977111117893"/>
      <name val="Arial"/>
      <family val="2"/>
    </font>
    <font>
      <b/>
      <sz val="11"/>
      <color theme="4"/>
      <name val="Arial"/>
      <family val="2"/>
    </font>
    <font>
      <b/>
      <u/>
      <sz val="11"/>
      <name val="Arial"/>
      <family val="2"/>
    </font>
    <font>
      <sz val="20"/>
      <name val="Arial"/>
      <family val="2"/>
    </font>
    <font>
      <b/>
      <sz val="20"/>
      <color theme="7" tint="-0.499984740745262"/>
      <name val="Arial"/>
      <family val="2"/>
    </font>
    <font>
      <b/>
      <sz val="12"/>
      <color theme="1"/>
      <name val="Arial"/>
      <family val="2"/>
    </font>
    <font>
      <sz val="10"/>
      <color theme="9" tint="-0.249977111117893"/>
      <name val="Arial"/>
      <family val="2"/>
    </font>
    <font>
      <sz val="10"/>
      <color theme="9"/>
      <name val="Arial"/>
      <family val="2"/>
    </font>
    <font>
      <b/>
      <sz val="11"/>
      <color rgb="FFFF0000"/>
      <name val="Arial"/>
      <family val="2"/>
    </font>
    <font>
      <vertAlign val="subscript"/>
      <sz val="11"/>
      <name val="Arial"/>
      <family val="2"/>
    </font>
    <font>
      <sz val="11"/>
      <color theme="9" tint="-0.249977111117893"/>
      <name val="Arial"/>
      <family val="2"/>
    </font>
    <font>
      <vertAlign val="subscript"/>
      <sz val="11"/>
      <color theme="8"/>
      <name val="Arial"/>
      <family val="2"/>
    </font>
    <font>
      <b/>
      <u/>
      <sz val="20"/>
      <name val="Arial"/>
      <family val="2"/>
    </font>
    <font>
      <sz val="20"/>
      <color theme="7" tint="-0.499984740745262"/>
      <name val="Arial"/>
      <family val="2"/>
    </font>
    <font>
      <vertAlign val="subscript"/>
      <sz val="14"/>
      <color theme="8"/>
      <name val="Arial"/>
      <family val="2"/>
    </font>
    <font>
      <sz val="14"/>
      <color theme="8"/>
      <name val="Arial"/>
      <family val="2"/>
    </font>
    <font>
      <b/>
      <vertAlign val="subscript"/>
      <sz val="11"/>
      <color theme="5" tint="-0.499984740745262"/>
      <name val="Arial"/>
      <family val="2"/>
    </font>
    <font>
      <vertAlign val="subscript"/>
      <sz val="11"/>
      <color rgb="FFC00000"/>
      <name val="Arial"/>
      <family val="2"/>
    </font>
    <font>
      <b/>
      <sz val="11"/>
      <color theme="5" tint="-0.499984740745262"/>
      <name val="Arial"/>
      <family val="2"/>
    </font>
    <font>
      <b/>
      <sz val="20"/>
      <color theme="5" tint="-0.499984740745262"/>
      <name val="Arial"/>
      <family val="2"/>
    </font>
    <font>
      <sz val="20"/>
      <color theme="5" tint="-0.499984740745262"/>
      <name val="Arial"/>
      <family val="2"/>
    </font>
    <font>
      <b/>
      <sz val="14"/>
      <color theme="5" tint="-0.499984740745262"/>
      <name val="Arial"/>
      <family val="2"/>
    </font>
    <font>
      <b/>
      <sz val="11"/>
      <color theme="9"/>
      <name val="Arial"/>
      <family val="2"/>
    </font>
    <font>
      <b/>
      <sz val="20"/>
      <color theme="9" tint="-0.249977111117893"/>
      <name val="Arial"/>
      <family val="2"/>
    </font>
    <font>
      <b/>
      <sz val="10"/>
      <color theme="5" tint="-0.249977111117893"/>
      <name val="Arial"/>
      <family val="2"/>
    </font>
    <font>
      <b/>
      <i/>
      <vertAlign val="subscript"/>
      <sz val="16"/>
      <name val="Arial"/>
      <family val="2"/>
    </font>
    <font>
      <b/>
      <sz val="12"/>
      <color theme="7" tint="-0.499984740745262"/>
      <name val="Arial"/>
      <family val="2"/>
    </font>
    <font>
      <b/>
      <sz val="14"/>
      <color theme="7" tint="-0.499984740745262"/>
      <name val="Arial"/>
      <family val="2"/>
    </font>
    <font>
      <b/>
      <i/>
      <vertAlign val="subscript"/>
      <sz val="14"/>
      <name val="Arial"/>
      <family val="2"/>
    </font>
    <font>
      <b/>
      <sz val="16"/>
      <color theme="1"/>
      <name val="Arial"/>
      <family val="2"/>
    </font>
    <font>
      <b/>
      <vertAlign val="subscript"/>
      <sz val="16"/>
      <color theme="1"/>
      <name val="Arial"/>
      <family val="2"/>
    </font>
    <font>
      <b/>
      <u/>
      <sz val="20"/>
      <color theme="7" tint="-0.499984740745262"/>
      <name val="Arial"/>
      <family val="2"/>
    </font>
    <font>
      <vertAlign val="subscript"/>
      <sz val="14"/>
      <color theme="5" tint="-0.249977111117893"/>
      <name val="Arial"/>
      <family val="2"/>
    </font>
    <font>
      <b/>
      <vertAlign val="subscript"/>
      <sz val="14"/>
      <color theme="5" tint="-0.249977111117893"/>
      <name val="Arial"/>
      <family val="2"/>
    </font>
    <font>
      <b/>
      <sz val="20"/>
      <color theme="8" tint="-0.249977111117893"/>
      <name val="Arial"/>
      <family val="2"/>
    </font>
    <font>
      <b/>
      <u/>
      <sz val="20"/>
      <color theme="9" tint="-0.499984740745262"/>
      <name val="Arial"/>
      <family val="2"/>
    </font>
    <font>
      <sz val="20"/>
      <color theme="8" tint="-0.249977111117893"/>
      <name val="Arial"/>
      <family val="2"/>
    </font>
    <font>
      <b/>
      <u/>
      <sz val="20"/>
      <color theme="8" tint="-0.249977111117893"/>
      <name val="Arial"/>
      <family val="2"/>
    </font>
    <font>
      <b/>
      <sz val="20"/>
      <color rgb="FF002060"/>
      <name val="Arial"/>
      <family val="2"/>
    </font>
    <font>
      <b/>
      <u/>
      <sz val="20"/>
      <color rgb="FF002060"/>
      <name val="Arial"/>
      <family val="2"/>
    </font>
    <font>
      <b/>
      <u/>
      <sz val="20"/>
      <color theme="5" tint="-0.499984740745262"/>
      <name val="Arial"/>
      <family val="2"/>
    </font>
    <font>
      <vertAlign val="superscript"/>
      <sz val="14"/>
      <name val="Arial"/>
      <family val="2"/>
    </font>
    <font>
      <b/>
      <i/>
      <sz val="12"/>
      <name val="Arial"/>
      <family val="2"/>
    </font>
    <font>
      <sz val="20"/>
      <color theme="8" tint="-0.499984740745262"/>
      <name val="Arial"/>
      <family val="2"/>
    </font>
    <font>
      <b/>
      <i/>
      <sz val="14"/>
      <name val="Arial"/>
      <family val="2"/>
    </font>
    <font>
      <b/>
      <sz val="14"/>
      <color theme="8" tint="-0.499984740745262"/>
      <name val="Arial"/>
      <family val="2"/>
    </font>
    <font>
      <i/>
      <sz val="14"/>
      <name val="Arial"/>
      <family val="2"/>
    </font>
    <font>
      <sz val="22"/>
      <name val="Arial"/>
      <family val="2"/>
    </font>
    <font>
      <b/>
      <sz val="12"/>
      <color theme="8" tint="-0.499984740745262"/>
      <name val="Arial"/>
      <family val="2"/>
    </font>
    <font>
      <b/>
      <sz val="12"/>
      <color theme="9" tint="-0.499984740745262"/>
      <name val="Arial"/>
      <family val="2"/>
    </font>
    <font>
      <b/>
      <sz val="12"/>
      <color theme="5"/>
      <name val="Arial"/>
      <family val="2"/>
    </font>
    <font>
      <b/>
      <sz val="12"/>
      <color theme="8" tint="-0.249977111117893"/>
      <name val="Arial"/>
      <family val="2"/>
    </font>
    <font>
      <b/>
      <sz val="11"/>
      <color theme="9" tint="-0.499984740745262"/>
      <name val="Arial"/>
      <family val="2"/>
    </font>
    <font>
      <i/>
      <vertAlign val="subscript"/>
      <sz val="14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7B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F4E4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6E9C9"/>
        <bgColor indexed="64"/>
      </patternFill>
    </fill>
    <fill>
      <patternFill patternType="solid">
        <fgColor rgb="FFD6DFF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CC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DB3"/>
        <bgColor indexed="64"/>
      </patternFill>
    </fill>
    <fill>
      <patternFill patternType="solid">
        <fgColor theme="5" tint="0.79998168889431442"/>
        <bgColor indexed="42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5D8"/>
        <bgColor indexed="64"/>
      </patternFill>
    </fill>
    <fill>
      <patternFill patternType="solid">
        <fgColor rgb="FFFDECE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4F9F1"/>
        <bgColor indexed="64"/>
      </patternFill>
    </fill>
    <fill>
      <patternFill patternType="solid">
        <fgColor rgb="FFE6EBF6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DEFE7"/>
        <bgColor indexed="64"/>
      </patternFill>
    </fill>
    <fill>
      <patternFill patternType="solid">
        <fgColor rgb="FFFFF6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9EDF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0F3FA"/>
        <bgColor indexed="64"/>
      </patternFill>
    </fill>
    <fill>
      <patternFill patternType="solid">
        <fgColor rgb="FFEAF4E4"/>
        <bgColor indexed="64"/>
      </patternFill>
    </fill>
    <fill>
      <patternFill patternType="solid">
        <fgColor rgb="FFECF5E7"/>
        <bgColor indexed="64"/>
      </patternFill>
    </fill>
    <fill>
      <patternFill patternType="solid">
        <fgColor rgb="FFFBFDF9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EF2E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rgb="FFFFFFF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BEFF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BEF"/>
        <bgColor indexed="64"/>
      </patternFill>
    </fill>
    <fill>
      <patternFill patternType="solid">
        <fgColor rgb="FFFFF3D1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AD9C2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rgb="FFCAD7EE"/>
        <bgColor indexed="64"/>
      </patternFill>
    </fill>
    <fill>
      <patternFill patternType="solid">
        <fgColor theme="7" tint="0.59999389629810485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02">
    <xf numFmtId="0" fontId="0" fillId="0" borderId="0" xfId="0"/>
    <xf numFmtId="0" fontId="2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3" fillId="2" borderId="0" xfId="1" applyFont="1" applyFill="1" applyBorder="1" applyAlignment="1">
      <alignment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2" borderId="0" xfId="1" applyFont="1" applyFill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4" fillId="0" borderId="0" xfId="1" applyFont="1" applyBorder="1" applyAlignment="1">
      <alignment vertical="center" wrapText="1"/>
    </xf>
    <xf numFmtId="0" fontId="0" fillId="0" borderId="0" xfId="0" applyBorder="1"/>
    <xf numFmtId="0" fontId="0" fillId="0" borderId="2" xfId="0" applyBorder="1"/>
    <xf numFmtId="0" fontId="21" fillId="7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4" fontId="2" fillId="13" borderId="19" xfId="0" applyNumberFormat="1" applyFont="1" applyFill="1" applyBorder="1" applyAlignment="1">
      <alignment horizontal="center" vertical="center" wrapText="1"/>
    </xf>
    <xf numFmtId="0" fontId="20" fillId="7" borderId="12" xfId="0" applyFont="1" applyFill="1" applyBorder="1" applyAlignment="1">
      <alignment horizontal="center" vertical="center" wrapText="1"/>
    </xf>
    <xf numFmtId="4" fontId="38" fillId="9" borderId="27" xfId="0" applyNumberFormat="1" applyFont="1" applyFill="1" applyBorder="1" applyAlignment="1">
      <alignment horizontal="center" vertical="center" wrapText="1"/>
    </xf>
    <xf numFmtId="4" fontId="38" fillId="15" borderId="7" xfId="0" applyNumberFormat="1" applyFont="1" applyFill="1" applyBorder="1" applyAlignment="1">
      <alignment horizontal="center" vertical="center"/>
    </xf>
    <xf numFmtId="4" fontId="38" fillId="9" borderId="7" xfId="0" applyNumberFormat="1" applyFont="1" applyFill="1" applyBorder="1" applyAlignment="1">
      <alignment horizontal="center" vertical="center" wrapText="1"/>
    </xf>
    <xf numFmtId="4" fontId="2" fillId="22" borderId="7" xfId="0" applyNumberFormat="1" applyFont="1" applyFill="1" applyBorder="1" applyAlignment="1">
      <alignment horizontal="center" vertical="center" wrapText="1"/>
    </xf>
    <xf numFmtId="4" fontId="29" fillId="22" borderId="12" xfId="0" applyNumberFormat="1" applyFont="1" applyFill="1" applyBorder="1" applyAlignment="1">
      <alignment horizontal="center" vertical="center" wrapText="1"/>
    </xf>
    <xf numFmtId="4" fontId="2" fillId="22" borderId="12" xfId="0" applyNumberFormat="1" applyFont="1" applyFill="1" applyBorder="1" applyAlignment="1">
      <alignment horizontal="center" vertical="center" wrapText="1"/>
    </xf>
    <xf numFmtId="4" fontId="29" fillId="23" borderId="7" xfId="0" applyNumberFormat="1" applyFont="1" applyFill="1" applyBorder="1" applyAlignment="1">
      <alignment horizontal="center" vertical="center"/>
    </xf>
    <xf numFmtId="4" fontId="2" fillId="23" borderId="7" xfId="0" applyNumberFormat="1" applyFont="1" applyFill="1" applyBorder="1" applyAlignment="1">
      <alignment horizontal="center" vertical="center"/>
    </xf>
    <xf numFmtId="4" fontId="3" fillId="23" borderId="7" xfId="0" applyNumberFormat="1" applyFont="1" applyFill="1" applyBorder="1" applyAlignment="1">
      <alignment horizontal="center" vertical="center"/>
    </xf>
    <xf numFmtId="0" fontId="3" fillId="23" borderId="12" xfId="0" applyFont="1" applyFill="1" applyBorder="1" applyAlignment="1">
      <alignment horizontal="center" vertical="center"/>
    </xf>
    <xf numFmtId="4" fontId="29" fillId="23" borderId="12" xfId="0" applyNumberFormat="1" applyFont="1" applyFill="1" applyBorder="1" applyAlignment="1">
      <alignment horizontal="center" vertical="center"/>
    </xf>
    <xf numFmtId="4" fontId="2" fillId="23" borderId="12" xfId="0" applyNumberFormat="1" applyFont="1" applyFill="1" applyBorder="1" applyAlignment="1">
      <alignment horizontal="center" vertical="center"/>
    </xf>
    <xf numFmtId="4" fontId="3" fillId="23" borderId="12" xfId="0" applyNumberFormat="1" applyFont="1" applyFill="1" applyBorder="1" applyAlignment="1">
      <alignment horizontal="center" vertical="center"/>
    </xf>
    <xf numFmtId="4" fontId="29" fillId="23" borderId="19" xfId="0" applyNumberFormat="1" applyFont="1" applyFill="1" applyBorder="1" applyAlignment="1">
      <alignment horizontal="center" vertical="center"/>
    </xf>
    <xf numFmtId="4" fontId="2" fillId="23" borderId="19" xfId="0" applyNumberFormat="1" applyFont="1" applyFill="1" applyBorder="1" applyAlignment="1">
      <alignment horizontal="center" vertical="center"/>
    </xf>
    <xf numFmtId="4" fontId="3" fillId="23" borderId="19" xfId="0" applyNumberFormat="1" applyFont="1" applyFill="1" applyBorder="1" applyAlignment="1">
      <alignment horizontal="center" vertical="center"/>
    </xf>
    <xf numFmtId="4" fontId="38" fillId="24" borderId="7" xfId="0" applyNumberFormat="1" applyFont="1" applyFill="1" applyBorder="1" applyAlignment="1">
      <alignment horizontal="center" vertical="center"/>
    </xf>
    <xf numFmtId="4" fontId="38" fillId="24" borderId="12" xfId="0" applyNumberFormat="1" applyFont="1" applyFill="1" applyBorder="1" applyAlignment="1">
      <alignment horizontal="center" vertical="center"/>
    </xf>
    <xf numFmtId="4" fontId="38" fillId="24" borderId="19" xfId="0" applyNumberFormat="1" applyFont="1" applyFill="1" applyBorder="1" applyAlignment="1">
      <alignment horizontal="center" vertical="center"/>
    </xf>
    <xf numFmtId="4" fontId="29" fillId="26" borderId="12" xfId="0" applyNumberFormat="1" applyFont="1" applyFill="1" applyBorder="1" applyAlignment="1">
      <alignment horizontal="center" vertical="center"/>
    </xf>
    <xf numFmtId="4" fontId="2" fillId="26" borderId="12" xfId="0" applyNumberFormat="1" applyFont="1" applyFill="1" applyBorder="1" applyAlignment="1">
      <alignment horizontal="center" vertical="center"/>
    </xf>
    <xf numFmtId="4" fontId="29" fillId="26" borderId="7" xfId="0" applyNumberFormat="1" applyFont="1" applyFill="1" applyBorder="1" applyAlignment="1">
      <alignment horizontal="center" vertical="center"/>
    </xf>
    <xf numFmtId="4" fontId="2" fillId="26" borderId="7" xfId="0" applyNumberFormat="1" applyFont="1" applyFill="1" applyBorder="1" applyAlignment="1">
      <alignment horizontal="center" vertical="center"/>
    </xf>
    <xf numFmtId="4" fontId="3" fillId="26" borderId="7" xfId="0" applyNumberFormat="1" applyFont="1" applyFill="1" applyBorder="1" applyAlignment="1">
      <alignment horizontal="center" vertical="center"/>
    </xf>
    <xf numFmtId="0" fontId="3" fillId="26" borderId="19" xfId="0" applyFont="1" applyFill="1" applyBorder="1" applyAlignment="1">
      <alignment horizontal="center" vertical="center"/>
    </xf>
    <xf numFmtId="4" fontId="35" fillId="4" borderId="19" xfId="0" applyNumberFormat="1" applyFont="1" applyFill="1" applyBorder="1" applyAlignment="1">
      <alignment horizontal="center" vertical="center"/>
    </xf>
    <xf numFmtId="4" fontId="32" fillId="4" borderId="19" xfId="0" applyNumberFormat="1" applyFont="1" applyFill="1" applyBorder="1" applyAlignment="1">
      <alignment horizontal="center" vertical="center"/>
    </xf>
    <xf numFmtId="4" fontId="39" fillId="27" borderId="19" xfId="0" applyNumberFormat="1" applyFont="1" applyFill="1" applyBorder="1" applyAlignment="1">
      <alignment horizontal="center" vertical="center"/>
    </xf>
    <xf numFmtId="4" fontId="3" fillId="14" borderId="16" xfId="0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22" borderId="19" xfId="0" applyFont="1" applyFill="1" applyBorder="1" applyAlignment="1">
      <alignment horizontal="center" vertical="center"/>
    </xf>
    <xf numFmtId="4" fontId="29" fillId="22" borderId="19" xfId="0" applyNumberFormat="1" applyFont="1" applyFill="1" applyBorder="1" applyAlignment="1">
      <alignment horizontal="center" vertical="center"/>
    </xf>
    <xf numFmtId="4" fontId="38" fillId="9" borderId="19" xfId="0" applyNumberFormat="1" applyFont="1" applyFill="1" applyBorder="1" applyAlignment="1">
      <alignment horizontal="center" vertical="center" wrapText="1"/>
    </xf>
    <xf numFmtId="0" fontId="3" fillId="22" borderId="27" xfId="0" applyFont="1" applyFill="1" applyBorder="1" applyAlignment="1">
      <alignment horizontal="center" vertical="center"/>
    </xf>
    <xf numFmtId="4" fontId="29" fillId="26" borderId="19" xfId="0" applyNumberFormat="1" applyFont="1" applyFill="1" applyBorder="1" applyAlignment="1">
      <alignment horizontal="center" vertical="center"/>
    </xf>
    <xf numFmtId="4" fontId="2" fillId="26" borderId="19" xfId="0" applyNumberFormat="1" applyFont="1" applyFill="1" applyBorder="1" applyAlignment="1">
      <alignment horizontal="center" vertical="center"/>
    </xf>
    <xf numFmtId="4" fontId="3" fillId="26" borderId="12" xfId="0" applyNumberFormat="1" applyFont="1" applyFill="1" applyBorder="1" applyAlignment="1">
      <alignment horizontal="center" vertical="center"/>
    </xf>
    <xf numFmtId="4" fontId="3" fillId="26" borderId="19" xfId="0" applyNumberFormat="1" applyFont="1" applyFill="1" applyBorder="1" applyAlignment="1">
      <alignment horizontal="center" vertical="center"/>
    </xf>
    <xf numFmtId="4" fontId="33" fillId="4" borderId="19" xfId="0" applyNumberFormat="1" applyFont="1" applyFill="1" applyBorder="1" applyAlignment="1">
      <alignment horizontal="center" vertical="center"/>
    </xf>
    <xf numFmtId="0" fontId="2" fillId="23" borderId="12" xfId="0" applyFont="1" applyFill="1" applyBorder="1" applyAlignment="1">
      <alignment horizontal="center" vertical="center"/>
    </xf>
    <xf numFmtId="0" fontId="32" fillId="0" borderId="0" xfId="1" applyFont="1" applyAlignment="1">
      <alignment vertical="center"/>
    </xf>
    <xf numFmtId="0" fontId="33" fillId="2" borderId="0" xfId="1" applyFont="1" applyFill="1" applyBorder="1" applyAlignment="1">
      <alignment vertical="center"/>
    </xf>
    <xf numFmtId="0" fontId="40" fillId="0" borderId="0" xfId="1" applyFont="1" applyBorder="1" applyAlignment="1">
      <alignment horizontal="center" vertical="center" wrapText="1"/>
    </xf>
    <xf numFmtId="0" fontId="2" fillId="23" borderId="19" xfId="0" applyFont="1" applyFill="1" applyBorder="1" applyAlignment="1">
      <alignment horizontal="center" vertical="center"/>
    </xf>
    <xf numFmtId="0" fontId="2" fillId="22" borderId="12" xfId="0" applyFont="1" applyFill="1" applyBorder="1" applyAlignment="1">
      <alignment horizontal="center" vertical="center" wrapText="1"/>
    </xf>
    <xf numFmtId="4" fontId="38" fillId="9" borderId="12" xfId="0" applyNumberFormat="1" applyFont="1" applyFill="1" applyBorder="1" applyAlignment="1">
      <alignment horizontal="center" vertical="center" wrapText="1"/>
    </xf>
    <xf numFmtId="4" fontId="3" fillId="28" borderId="12" xfId="0" applyNumberFormat="1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 wrapText="1"/>
    </xf>
    <xf numFmtId="0" fontId="2" fillId="22" borderId="7" xfId="0" applyFont="1" applyFill="1" applyBorder="1" applyAlignment="1">
      <alignment horizontal="center" vertical="center" wrapText="1"/>
    </xf>
    <xf numFmtId="4" fontId="3" fillId="7" borderId="8" xfId="0" applyNumberFormat="1" applyFont="1" applyFill="1" applyBorder="1" applyAlignment="1">
      <alignment horizontal="center" vertical="center" wrapText="1"/>
    </xf>
    <xf numFmtId="4" fontId="3" fillId="7" borderId="15" xfId="0" applyNumberFormat="1" applyFont="1" applyFill="1" applyBorder="1" applyAlignment="1">
      <alignment horizontal="center" vertical="center" wrapText="1"/>
    </xf>
    <xf numFmtId="4" fontId="2" fillId="22" borderId="19" xfId="0" applyNumberFormat="1" applyFont="1" applyFill="1" applyBorder="1" applyAlignment="1">
      <alignment horizontal="center" vertical="center" wrapText="1"/>
    </xf>
    <xf numFmtId="4" fontId="3" fillId="28" borderId="19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45" xfId="0" applyNumberFormat="1" applyFont="1" applyFill="1" applyBorder="1" applyAlignment="1">
      <alignment horizontal="center" vertical="center" wrapText="1"/>
    </xf>
    <xf numFmtId="4" fontId="38" fillId="15" borderId="12" xfId="0" applyNumberFormat="1" applyFont="1" applyFill="1" applyBorder="1" applyAlignment="1">
      <alignment horizontal="center" vertical="center"/>
    </xf>
    <xf numFmtId="0" fontId="2" fillId="26" borderId="7" xfId="0" applyFont="1" applyFill="1" applyBorder="1" applyAlignment="1">
      <alignment horizontal="center" vertical="center" wrapText="1"/>
    </xf>
    <xf numFmtId="0" fontId="2" fillId="26" borderId="19" xfId="0" applyFont="1" applyFill="1" applyBorder="1" applyAlignment="1">
      <alignment horizontal="center" vertical="center" wrapText="1"/>
    </xf>
    <xf numFmtId="4" fontId="38" fillId="15" borderId="19" xfId="0" applyNumberFormat="1" applyFont="1" applyFill="1" applyBorder="1" applyAlignment="1">
      <alignment horizontal="center" vertical="center"/>
    </xf>
    <xf numFmtId="4" fontId="29" fillId="22" borderId="27" xfId="0" applyNumberFormat="1" applyFont="1" applyFill="1" applyBorder="1" applyAlignment="1">
      <alignment horizontal="center" vertical="center" wrapText="1"/>
    </xf>
    <xf numFmtId="4" fontId="2" fillId="22" borderId="27" xfId="0" applyNumberFormat="1" applyFont="1" applyFill="1" applyBorder="1" applyAlignment="1">
      <alignment horizontal="center" vertical="center" wrapText="1"/>
    </xf>
    <xf numFmtId="0" fontId="21" fillId="7" borderId="15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4" fontId="35" fillId="4" borderId="26" xfId="0" applyNumberFormat="1" applyFont="1" applyFill="1" applyBorder="1" applyAlignment="1">
      <alignment horizontal="center" vertical="center"/>
    </xf>
    <xf numFmtId="4" fontId="32" fillId="4" borderId="26" xfId="0" applyNumberFormat="1" applyFont="1" applyFill="1" applyBorder="1" applyAlignment="1">
      <alignment horizontal="center" vertical="center"/>
    </xf>
    <xf numFmtId="0" fontId="3" fillId="21" borderId="7" xfId="0" applyFont="1" applyFill="1" applyBorder="1" applyAlignment="1">
      <alignment horizontal="center" vertical="center"/>
    </xf>
    <xf numFmtId="0" fontId="3" fillId="21" borderId="12" xfId="0" applyFont="1" applyFill="1" applyBorder="1" applyAlignment="1">
      <alignment horizontal="center" vertical="center"/>
    </xf>
    <xf numFmtId="0" fontId="0" fillId="0" borderId="12" xfId="0" applyBorder="1"/>
    <xf numFmtId="0" fontId="0" fillId="0" borderId="15" xfId="0" applyBorder="1"/>
    <xf numFmtId="0" fontId="0" fillId="0" borderId="19" xfId="0" applyBorder="1"/>
    <xf numFmtId="0" fontId="0" fillId="0" borderId="16" xfId="0" applyBorder="1"/>
    <xf numFmtId="0" fontId="2" fillId="26" borderId="26" xfId="0" applyFont="1" applyFill="1" applyBorder="1" applyAlignment="1">
      <alignment horizontal="center" vertical="center" wrapText="1"/>
    </xf>
    <xf numFmtId="0" fontId="2" fillId="23" borderId="26" xfId="0" applyFont="1" applyFill="1" applyBorder="1" applyAlignment="1">
      <alignment horizontal="center" vertical="center"/>
    </xf>
    <xf numFmtId="0" fontId="3" fillId="23" borderId="19" xfId="0" applyFont="1" applyFill="1" applyBorder="1" applyAlignment="1">
      <alignment horizontal="center" vertical="center" wrapText="1"/>
    </xf>
    <xf numFmtId="4" fontId="33" fillId="4" borderId="26" xfId="0" applyNumberFormat="1" applyFont="1" applyFill="1" applyBorder="1" applyAlignment="1">
      <alignment horizontal="center" vertical="center"/>
    </xf>
    <xf numFmtId="4" fontId="39" fillId="27" borderId="26" xfId="0" applyNumberFormat="1" applyFont="1" applyFill="1" applyBorder="1" applyAlignment="1">
      <alignment horizontal="center" vertical="center"/>
    </xf>
    <xf numFmtId="4" fontId="37" fillId="34" borderId="7" xfId="0" applyNumberFormat="1" applyFont="1" applyFill="1" applyBorder="1" applyAlignment="1">
      <alignment horizontal="center" vertical="center"/>
    </xf>
    <xf numFmtId="4" fontId="37" fillId="34" borderId="12" xfId="0" applyNumberFormat="1" applyFont="1" applyFill="1" applyBorder="1" applyAlignment="1">
      <alignment horizontal="center" vertical="center"/>
    </xf>
    <xf numFmtId="4" fontId="38" fillId="34" borderId="12" xfId="0" applyNumberFormat="1" applyFont="1" applyFill="1" applyBorder="1" applyAlignment="1">
      <alignment horizontal="center" vertical="center"/>
    </xf>
    <xf numFmtId="4" fontId="37" fillId="34" borderId="19" xfId="0" applyNumberFormat="1" applyFont="1" applyFill="1" applyBorder="1" applyAlignment="1">
      <alignment horizontal="center" vertical="center"/>
    </xf>
    <xf numFmtId="0" fontId="2" fillId="35" borderId="7" xfId="0" applyFont="1" applyFill="1" applyBorder="1" applyAlignment="1">
      <alignment horizontal="center" vertical="center"/>
    </xf>
    <xf numFmtId="4" fontId="29" fillId="35" borderId="7" xfId="0" applyNumberFormat="1" applyFont="1" applyFill="1" applyBorder="1" applyAlignment="1">
      <alignment horizontal="center" vertical="center"/>
    </xf>
    <xf numFmtId="4" fontId="2" fillId="35" borderId="7" xfId="0" applyNumberFormat="1" applyFont="1" applyFill="1" applyBorder="1" applyAlignment="1">
      <alignment horizontal="center" vertical="center"/>
    </xf>
    <xf numFmtId="4" fontId="3" fillId="35" borderId="7" xfId="0" applyNumberFormat="1" applyFont="1" applyFill="1" applyBorder="1" applyAlignment="1">
      <alignment horizontal="center" vertical="center"/>
    </xf>
    <xf numFmtId="0" fontId="2" fillId="35" borderId="12" xfId="0" applyFont="1" applyFill="1" applyBorder="1" applyAlignment="1">
      <alignment horizontal="center" vertical="center"/>
    </xf>
    <xf numFmtId="4" fontId="29" fillId="35" borderId="12" xfId="0" applyNumberFormat="1" applyFont="1" applyFill="1" applyBorder="1" applyAlignment="1">
      <alignment horizontal="center" vertical="center"/>
    </xf>
    <xf numFmtId="4" fontId="2" fillId="35" borderId="12" xfId="0" applyNumberFormat="1" applyFont="1" applyFill="1" applyBorder="1" applyAlignment="1">
      <alignment horizontal="center" vertical="center"/>
    </xf>
    <xf numFmtId="4" fontId="3" fillId="35" borderId="12" xfId="0" applyNumberFormat="1" applyFont="1" applyFill="1" applyBorder="1" applyAlignment="1">
      <alignment horizontal="center" vertical="center"/>
    </xf>
    <xf numFmtId="0" fontId="2" fillId="35" borderId="19" xfId="0" applyFont="1" applyFill="1" applyBorder="1" applyAlignment="1">
      <alignment horizontal="center" vertical="center"/>
    </xf>
    <xf numFmtId="4" fontId="29" fillId="35" borderId="19" xfId="0" applyNumberFormat="1" applyFont="1" applyFill="1" applyBorder="1" applyAlignment="1">
      <alignment horizontal="center" vertical="center"/>
    </xf>
    <xf numFmtId="4" fontId="2" fillId="35" borderId="19" xfId="0" applyNumberFormat="1" applyFont="1" applyFill="1" applyBorder="1" applyAlignment="1">
      <alignment horizontal="center" vertical="center"/>
    </xf>
    <xf numFmtId="4" fontId="3" fillId="35" borderId="19" xfId="0" applyNumberFormat="1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/>
    </xf>
    <xf numFmtId="0" fontId="2" fillId="23" borderId="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23" borderId="19" xfId="0" applyFont="1" applyFill="1" applyBorder="1" applyAlignment="1">
      <alignment horizontal="center" vertical="center"/>
    </xf>
    <xf numFmtId="4" fontId="3" fillId="7" borderId="28" xfId="0" applyNumberFormat="1" applyFont="1" applyFill="1" applyBorder="1" applyAlignment="1">
      <alignment horizontal="center" vertical="center" wrapText="1"/>
    </xf>
    <xf numFmtId="0" fontId="3" fillId="26" borderId="7" xfId="0" applyFont="1" applyFill="1" applyBorder="1" applyAlignment="1">
      <alignment horizontal="center" vertical="center"/>
    </xf>
    <xf numFmtId="0" fontId="2" fillId="26" borderId="3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0" borderId="18" xfId="0" applyBorder="1"/>
    <xf numFmtId="0" fontId="3" fillId="22" borderId="12" xfId="0" applyFont="1" applyFill="1" applyBorder="1" applyAlignment="1">
      <alignment horizontal="center" vertical="center"/>
    </xf>
    <xf numFmtId="0" fontId="3" fillId="21" borderId="18" xfId="0" applyFont="1" applyFill="1" applyBorder="1" applyAlignment="1">
      <alignment horizontal="center" vertical="center" wrapText="1"/>
    </xf>
    <xf numFmtId="0" fontId="3" fillId="22" borderId="19" xfId="0" applyFont="1" applyFill="1" applyBorder="1" applyAlignment="1">
      <alignment horizontal="center" vertical="center"/>
    </xf>
    <xf numFmtId="4" fontId="29" fillId="22" borderId="7" xfId="0" applyNumberFormat="1" applyFont="1" applyFill="1" applyBorder="1" applyAlignment="1">
      <alignment horizontal="center" vertical="center" wrapText="1"/>
    </xf>
    <xf numFmtId="4" fontId="3" fillId="28" borderId="7" xfId="0" applyNumberFormat="1" applyFont="1" applyFill="1" applyBorder="1" applyAlignment="1">
      <alignment horizontal="center" vertical="center"/>
    </xf>
    <xf numFmtId="0" fontId="2" fillId="22" borderId="55" xfId="0" applyFont="1" applyFill="1" applyBorder="1" applyAlignment="1">
      <alignment horizontal="center" vertical="center" wrapText="1"/>
    </xf>
    <xf numFmtId="0" fontId="3" fillId="21" borderId="19" xfId="0" applyFont="1" applyFill="1" applyBorder="1" applyAlignment="1">
      <alignment horizontal="center" vertical="center"/>
    </xf>
    <xf numFmtId="0" fontId="47" fillId="4" borderId="6" xfId="1" applyFont="1" applyFill="1" applyBorder="1" applyAlignment="1">
      <alignment horizontal="center" vertical="center" wrapText="1"/>
    </xf>
    <xf numFmtId="0" fontId="47" fillId="4" borderId="7" xfId="1" applyFont="1" applyFill="1" applyBorder="1" applyAlignment="1">
      <alignment horizontal="center" vertical="center" wrapText="1"/>
    </xf>
    <xf numFmtId="0" fontId="47" fillId="4" borderId="8" xfId="1" applyFont="1" applyFill="1" applyBorder="1" applyAlignment="1">
      <alignment horizontal="center" vertical="center" wrapText="1"/>
    </xf>
    <xf numFmtId="0" fontId="47" fillId="4" borderId="14" xfId="1" applyFont="1" applyFill="1" applyBorder="1" applyAlignment="1">
      <alignment horizontal="center" vertical="center" wrapText="1"/>
    </xf>
    <xf numFmtId="0" fontId="46" fillId="0" borderId="12" xfId="1" applyFont="1" applyBorder="1" applyAlignment="1">
      <alignment horizontal="center" vertical="center"/>
    </xf>
    <xf numFmtId="0" fontId="47" fillId="4" borderId="14" xfId="1" applyFont="1" applyFill="1" applyBorder="1" applyAlignment="1">
      <alignment horizontal="center" vertical="center"/>
    </xf>
    <xf numFmtId="164" fontId="46" fillId="0" borderId="15" xfId="1" applyNumberFormat="1" applyFont="1" applyFill="1" applyBorder="1" applyAlignment="1">
      <alignment horizontal="center" vertical="center"/>
    </xf>
    <xf numFmtId="0" fontId="46" fillId="0" borderId="12" xfId="1" applyFont="1" applyFill="1" applyBorder="1" applyAlignment="1">
      <alignment horizontal="center" vertical="center"/>
    </xf>
    <xf numFmtId="0" fontId="46" fillId="0" borderId="0" xfId="1" applyFont="1" applyAlignment="1">
      <alignment vertical="center"/>
    </xf>
    <xf numFmtId="167" fontId="62" fillId="7" borderId="15" xfId="1" applyNumberFormat="1" applyFont="1" applyFill="1" applyBorder="1" applyAlignment="1">
      <alignment horizontal="center" vertical="center"/>
    </xf>
    <xf numFmtId="0" fontId="65" fillId="0" borderId="15" xfId="1" applyFont="1" applyFill="1" applyBorder="1" applyAlignment="1">
      <alignment horizontal="center" vertical="center"/>
    </xf>
    <xf numFmtId="0" fontId="47" fillId="4" borderId="18" xfId="1" applyFont="1" applyFill="1" applyBorder="1" applyAlignment="1">
      <alignment horizontal="center" vertical="center"/>
    </xf>
    <xf numFmtId="167" fontId="65" fillId="7" borderId="15" xfId="1" applyNumberFormat="1" applyFont="1" applyFill="1" applyBorder="1" applyAlignment="1">
      <alignment horizontal="center" vertical="center"/>
    </xf>
    <xf numFmtId="4" fontId="77" fillId="26" borderId="12" xfId="0" applyNumberFormat="1" applyFont="1" applyFill="1" applyBorder="1" applyAlignment="1">
      <alignment horizontal="center" vertical="center"/>
    </xf>
    <xf numFmtId="4" fontId="46" fillId="26" borderId="12" xfId="0" applyNumberFormat="1" applyFont="1" applyFill="1" applyBorder="1" applyAlignment="1">
      <alignment horizontal="center" vertical="center"/>
    </xf>
    <xf numFmtId="4" fontId="77" fillId="23" borderId="12" xfId="0" applyNumberFormat="1" applyFont="1" applyFill="1" applyBorder="1" applyAlignment="1">
      <alignment horizontal="center" vertical="center"/>
    </xf>
    <xf numFmtId="4" fontId="46" fillId="23" borderId="12" xfId="0" applyNumberFormat="1" applyFont="1" applyFill="1" applyBorder="1" applyAlignment="1">
      <alignment horizontal="center" vertical="center"/>
    </xf>
    <xf numFmtId="4" fontId="78" fillId="23" borderId="12" xfId="0" applyNumberFormat="1" applyFont="1" applyFill="1" applyBorder="1" applyAlignment="1">
      <alignment horizontal="center" vertical="center"/>
    </xf>
    <xf numFmtId="4" fontId="47" fillId="7" borderId="12" xfId="0" applyNumberFormat="1" applyFont="1" applyFill="1" applyBorder="1" applyAlignment="1">
      <alignment horizontal="center" vertical="center" wrapText="1"/>
    </xf>
    <xf numFmtId="4" fontId="46" fillId="13" borderId="12" xfId="0" applyNumberFormat="1" applyFont="1" applyFill="1" applyBorder="1" applyAlignment="1">
      <alignment horizontal="center" vertical="center" wrapText="1"/>
    </xf>
    <xf numFmtId="4" fontId="77" fillId="4" borderId="12" xfId="0" applyNumberFormat="1" applyFont="1" applyFill="1" applyBorder="1" applyAlignment="1">
      <alignment horizontal="center" vertical="center"/>
    </xf>
    <xf numFmtId="4" fontId="46" fillId="4" borderId="12" xfId="0" applyNumberFormat="1" applyFont="1" applyFill="1" applyBorder="1" applyAlignment="1">
      <alignment horizontal="center" vertical="center"/>
    </xf>
    <xf numFmtId="4" fontId="78" fillId="4" borderId="12" xfId="0" applyNumberFormat="1" applyFont="1" applyFill="1" applyBorder="1" applyAlignment="1">
      <alignment horizontal="center" vertical="center"/>
    </xf>
    <xf numFmtId="4" fontId="77" fillId="22" borderId="12" xfId="0" applyNumberFormat="1" applyFont="1" applyFill="1" applyBorder="1" applyAlignment="1">
      <alignment horizontal="center" vertical="center" wrapText="1"/>
    </xf>
    <xf numFmtId="4" fontId="46" fillId="22" borderId="12" xfId="0" applyNumberFormat="1" applyFont="1" applyFill="1" applyBorder="1" applyAlignment="1">
      <alignment horizontal="center" vertical="center" wrapText="1"/>
    </xf>
    <xf numFmtId="4" fontId="78" fillId="22" borderId="12" xfId="0" applyNumberFormat="1" applyFont="1" applyFill="1" applyBorder="1" applyAlignment="1">
      <alignment horizontal="center" vertical="center" wrapText="1"/>
    </xf>
    <xf numFmtId="4" fontId="77" fillId="22" borderId="12" xfId="0" applyNumberFormat="1" applyFont="1" applyFill="1" applyBorder="1" applyAlignment="1">
      <alignment horizontal="center" vertical="center"/>
    </xf>
    <xf numFmtId="4" fontId="78" fillId="26" borderId="12" xfId="0" applyNumberFormat="1" applyFont="1" applyFill="1" applyBorder="1" applyAlignment="1">
      <alignment horizontal="center" vertical="center"/>
    </xf>
    <xf numFmtId="4" fontId="77" fillId="21" borderId="12" xfId="0" applyNumberFormat="1" applyFont="1" applyFill="1" applyBorder="1" applyAlignment="1">
      <alignment horizontal="center" vertical="center"/>
    </xf>
    <xf numFmtId="4" fontId="46" fillId="21" borderId="12" xfId="0" applyNumberFormat="1" applyFont="1" applyFill="1" applyBorder="1" applyAlignment="1">
      <alignment horizontal="center" vertical="center"/>
    </xf>
    <xf numFmtId="4" fontId="78" fillId="21" borderId="12" xfId="0" applyNumberFormat="1" applyFont="1" applyFill="1" applyBorder="1" applyAlignment="1">
      <alignment horizontal="center" vertical="center"/>
    </xf>
    <xf numFmtId="0" fontId="47" fillId="13" borderId="12" xfId="0" applyFont="1" applyFill="1" applyBorder="1" applyAlignment="1">
      <alignment horizontal="center" vertical="center"/>
    </xf>
    <xf numFmtId="0" fontId="47" fillId="13" borderId="12" xfId="0" applyFont="1" applyFill="1" applyBorder="1" applyAlignment="1">
      <alignment horizontal="center" vertical="center" wrapText="1"/>
    </xf>
    <xf numFmtId="0" fontId="47" fillId="4" borderId="7" xfId="1" applyFont="1" applyFill="1" applyBorder="1" applyAlignment="1">
      <alignment horizontal="center" vertical="center" wrapText="1"/>
    </xf>
    <xf numFmtId="0" fontId="45" fillId="10" borderId="12" xfId="0" applyFont="1" applyFill="1" applyBorder="1" applyAlignment="1">
      <alignment horizontal="center" vertical="center" wrapText="1"/>
    </xf>
    <xf numFmtId="0" fontId="64" fillId="25" borderId="12" xfId="0" applyFont="1" applyFill="1" applyBorder="1" applyAlignment="1">
      <alignment horizontal="center" vertical="center" wrapText="1"/>
    </xf>
    <xf numFmtId="0" fontId="64" fillId="25" borderId="15" xfId="0" applyFont="1" applyFill="1" applyBorder="1" applyAlignment="1">
      <alignment horizontal="center" vertical="center" wrapText="1"/>
    </xf>
    <xf numFmtId="0" fontId="50" fillId="7" borderId="12" xfId="0" applyFont="1" applyFill="1" applyBorder="1" applyAlignment="1">
      <alignment horizontal="center" vertical="center" wrapText="1"/>
    </xf>
    <xf numFmtId="0" fontId="62" fillId="4" borderId="14" xfId="1" applyFont="1" applyFill="1" applyBorder="1" applyAlignment="1">
      <alignment horizontal="center" vertical="center"/>
    </xf>
    <xf numFmtId="0" fontId="47" fillId="4" borderId="24" xfId="0" applyFont="1" applyFill="1" applyBorder="1" applyAlignment="1">
      <alignment horizontal="center" vertical="center" wrapText="1"/>
    </xf>
    <xf numFmtId="0" fontId="47" fillId="22" borderId="24" xfId="0" applyFont="1" applyFill="1" applyBorder="1" applyAlignment="1">
      <alignment horizontal="center" vertical="center"/>
    </xf>
    <xf numFmtId="0" fontId="47" fillId="22" borderId="24" xfId="0" applyFont="1" applyFill="1" applyBorder="1" applyAlignment="1">
      <alignment horizontal="center" vertical="center" wrapText="1"/>
    </xf>
    <xf numFmtId="0" fontId="47" fillId="26" borderId="24" xfId="0" applyFont="1" applyFill="1" applyBorder="1" applyAlignment="1">
      <alignment horizontal="center" vertical="center" wrapText="1"/>
    </xf>
    <xf numFmtId="0" fontId="47" fillId="23" borderId="24" xfId="0" applyFont="1" applyFill="1" applyBorder="1" applyAlignment="1">
      <alignment horizontal="center" vertical="center" wrapText="1"/>
    </xf>
    <xf numFmtId="0" fontId="47" fillId="21" borderId="24" xfId="0" applyFont="1" applyFill="1" applyBorder="1" applyAlignment="1">
      <alignment horizontal="center" vertical="center"/>
    </xf>
    <xf numFmtId="0" fontId="47" fillId="21" borderId="24" xfId="0" applyFont="1" applyFill="1" applyBorder="1" applyAlignment="1">
      <alignment horizontal="center" vertical="center" wrapText="1"/>
    </xf>
    <xf numFmtId="0" fontId="50" fillId="25" borderId="15" xfId="0" applyFont="1" applyFill="1" applyBorder="1" applyAlignment="1">
      <alignment horizontal="center" vertical="center" wrapText="1"/>
    </xf>
    <xf numFmtId="2" fontId="62" fillId="41" borderId="14" xfId="0" applyNumberFormat="1" applyFont="1" applyFill="1" applyBorder="1" applyAlignment="1">
      <alignment horizontal="center" vertical="center"/>
    </xf>
    <xf numFmtId="4" fontId="47" fillId="25" borderId="15" xfId="0" applyNumberFormat="1" applyFont="1" applyFill="1" applyBorder="1" applyAlignment="1">
      <alignment horizontal="center" vertical="center" wrapText="1"/>
    </xf>
    <xf numFmtId="2" fontId="62" fillId="41" borderId="14" xfId="0" applyNumberFormat="1" applyFont="1" applyFill="1" applyBorder="1" applyAlignment="1">
      <alignment horizontal="center" vertical="center" wrapText="1"/>
    </xf>
    <xf numFmtId="2" fontId="65" fillId="41" borderId="14" xfId="0" applyNumberFormat="1" applyFont="1" applyFill="1" applyBorder="1" applyAlignment="1">
      <alignment horizontal="center" vertical="center"/>
    </xf>
    <xf numFmtId="2" fontId="62" fillId="41" borderId="18" xfId="0" applyNumberFormat="1" applyFont="1" applyFill="1" applyBorder="1" applyAlignment="1">
      <alignment horizontal="center" vertical="center"/>
    </xf>
    <xf numFmtId="4" fontId="77" fillId="21" borderId="19" xfId="0" applyNumberFormat="1" applyFont="1" applyFill="1" applyBorder="1" applyAlignment="1">
      <alignment horizontal="center" vertical="center"/>
    </xf>
    <xf numFmtId="4" fontId="46" fillId="21" borderId="19" xfId="0" applyNumberFormat="1" applyFont="1" applyFill="1" applyBorder="1" applyAlignment="1">
      <alignment horizontal="center" vertical="center"/>
    </xf>
    <xf numFmtId="4" fontId="78" fillId="21" borderId="19" xfId="0" applyNumberFormat="1" applyFont="1" applyFill="1" applyBorder="1" applyAlignment="1">
      <alignment horizontal="center" vertical="center"/>
    </xf>
    <xf numFmtId="4" fontId="47" fillId="7" borderId="19" xfId="0" applyNumberFormat="1" applyFont="1" applyFill="1" applyBorder="1" applyAlignment="1">
      <alignment horizontal="center" vertical="center" wrapText="1"/>
    </xf>
    <xf numFmtId="4" fontId="46" fillId="13" borderId="19" xfId="0" applyNumberFormat="1" applyFont="1" applyFill="1" applyBorder="1" applyAlignment="1">
      <alignment horizontal="center" vertical="center" wrapText="1"/>
    </xf>
    <xf numFmtId="4" fontId="47" fillId="25" borderId="16" xfId="0" applyNumberFormat="1" applyFont="1" applyFill="1" applyBorder="1" applyAlignment="1">
      <alignment horizontal="center" vertical="center" wrapText="1"/>
    </xf>
    <xf numFmtId="2" fontId="62" fillId="41" borderId="35" xfId="0" applyNumberFormat="1" applyFont="1" applyFill="1" applyBorder="1" applyAlignment="1">
      <alignment horizontal="center" vertical="center"/>
    </xf>
    <xf numFmtId="4" fontId="77" fillId="4" borderId="26" xfId="0" applyNumberFormat="1" applyFont="1" applyFill="1" applyBorder="1" applyAlignment="1">
      <alignment horizontal="center" vertical="center"/>
    </xf>
    <xf numFmtId="4" fontId="46" fillId="4" borderId="26" xfId="0" applyNumberFormat="1" applyFont="1" applyFill="1" applyBorder="1" applyAlignment="1">
      <alignment horizontal="center" vertical="center"/>
    </xf>
    <xf numFmtId="4" fontId="78" fillId="4" borderId="26" xfId="0" applyNumberFormat="1" applyFont="1" applyFill="1" applyBorder="1" applyAlignment="1">
      <alignment horizontal="center" vertical="center"/>
    </xf>
    <xf numFmtId="4" fontId="47" fillId="7" borderId="26" xfId="0" applyNumberFormat="1" applyFont="1" applyFill="1" applyBorder="1" applyAlignment="1">
      <alignment horizontal="center" vertical="center" wrapText="1"/>
    </xf>
    <xf numFmtId="4" fontId="46" fillId="13" borderId="26" xfId="0" applyNumberFormat="1" applyFont="1" applyFill="1" applyBorder="1" applyAlignment="1">
      <alignment horizontal="center" vertical="center" wrapText="1"/>
    </xf>
    <xf numFmtId="4" fontId="46" fillId="13" borderId="4" xfId="0" applyNumberFormat="1" applyFont="1" applyFill="1" applyBorder="1" applyAlignment="1">
      <alignment horizontal="center" vertical="center" wrapText="1"/>
    </xf>
    <xf numFmtId="4" fontId="46" fillId="13" borderId="24" xfId="0" applyNumberFormat="1" applyFont="1" applyFill="1" applyBorder="1" applyAlignment="1">
      <alignment horizontal="center" vertical="center" wrapText="1"/>
    </xf>
    <xf numFmtId="4" fontId="46" fillId="13" borderId="20" xfId="0" applyNumberFormat="1" applyFont="1" applyFill="1" applyBorder="1" applyAlignment="1">
      <alignment horizontal="center" vertical="center" wrapText="1"/>
    </xf>
    <xf numFmtId="4" fontId="78" fillId="27" borderId="5" xfId="0" applyNumberFormat="1" applyFont="1" applyFill="1" applyBorder="1" applyAlignment="1">
      <alignment horizontal="center" vertical="center"/>
    </xf>
    <xf numFmtId="4" fontId="78" fillId="27" borderId="17" xfId="0" applyNumberFormat="1" applyFont="1" applyFill="1" applyBorder="1" applyAlignment="1">
      <alignment horizontal="center" vertical="center"/>
    </xf>
    <xf numFmtId="4" fontId="78" fillId="9" borderId="17" xfId="0" applyNumberFormat="1" applyFont="1" applyFill="1" applyBorder="1" applyAlignment="1">
      <alignment horizontal="center" vertical="center" wrapText="1"/>
    </xf>
    <xf numFmtId="4" fontId="78" fillId="15" borderId="17" xfId="0" applyNumberFormat="1" applyFont="1" applyFill="1" applyBorder="1" applyAlignment="1">
      <alignment horizontal="center" vertical="center"/>
    </xf>
    <xf numFmtId="4" fontId="78" fillId="24" borderId="17" xfId="0" applyNumberFormat="1" applyFont="1" applyFill="1" applyBorder="1" applyAlignment="1">
      <alignment horizontal="center" vertical="center"/>
    </xf>
    <xf numFmtId="4" fontId="78" fillId="7" borderId="17" xfId="0" applyNumberFormat="1" applyFont="1" applyFill="1" applyBorder="1" applyAlignment="1">
      <alignment horizontal="center" vertical="center"/>
    </xf>
    <xf numFmtId="4" fontId="78" fillId="7" borderId="58" xfId="0" applyNumberFormat="1" applyFont="1" applyFill="1" applyBorder="1" applyAlignment="1">
      <alignment horizontal="center" vertical="center"/>
    </xf>
    <xf numFmtId="165" fontId="47" fillId="25" borderId="51" xfId="0" applyNumberFormat="1" applyFont="1" applyFill="1" applyBorder="1" applyAlignment="1">
      <alignment horizontal="center" vertical="center" wrapText="1"/>
    </xf>
    <xf numFmtId="4" fontId="47" fillId="25" borderId="52" xfId="0" applyNumberFormat="1" applyFont="1" applyFill="1" applyBorder="1" applyAlignment="1">
      <alignment horizontal="center" vertical="center" wrapText="1"/>
    </xf>
    <xf numFmtId="4" fontId="47" fillId="25" borderId="53" xfId="0" applyNumberFormat="1" applyFont="1" applyFill="1" applyBorder="1" applyAlignment="1">
      <alignment horizontal="center" vertical="center" wrapText="1"/>
    </xf>
    <xf numFmtId="4" fontId="47" fillId="7" borderId="4" xfId="0" applyNumberFormat="1" applyFont="1" applyFill="1" applyBorder="1" applyAlignment="1">
      <alignment horizontal="center" vertical="center" wrapText="1"/>
    </xf>
    <xf numFmtId="4" fontId="47" fillId="7" borderId="24" xfId="0" applyNumberFormat="1" applyFont="1" applyFill="1" applyBorder="1" applyAlignment="1">
      <alignment horizontal="center" vertical="center" wrapText="1"/>
    </xf>
    <xf numFmtId="4" fontId="47" fillId="7" borderId="20" xfId="0" applyNumberFormat="1" applyFont="1" applyFill="1" applyBorder="1" applyAlignment="1">
      <alignment horizontal="center" vertical="center" wrapText="1"/>
    </xf>
    <xf numFmtId="4" fontId="47" fillId="25" borderId="51" xfId="0" applyNumberFormat="1" applyFont="1" applyFill="1" applyBorder="1" applyAlignment="1">
      <alignment horizontal="center" vertical="center" wrapText="1"/>
    </xf>
    <xf numFmtId="0" fontId="45" fillId="0" borderId="25" xfId="0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71" fillId="0" borderId="0" xfId="1" applyFont="1" applyBorder="1" applyAlignment="1">
      <alignment vertical="center" wrapText="1"/>
    </xf>
    <xf numFmtId="0" fontId="1" fillId="0" borderId="12" xfId="0" applyFont="1" applyBorder="1"/>
    <xf numFmtId="0" fontId="1" fillId="0" borderId="15" xfId="0" applyFont="1" applyBorder="1"/>
    <xf numFmtId="0" fontId="1" fillId="0" borderId="14" xfId="0" applyFont="1" applyBorder="1"/>
    <xf numFmtId="0" fontId="0" fillId="0" borderId="14" xfId="0" applyBorder="1"/>
    <xf numFmtId="0" fontId="12" fillId="0" borderId="19" xfId="0" applyFont="1" applyBorder="1" applyAlignment="1">
      <alignment vertical="center"/>
    </xf>
    <xf numFmtId="0" fontId="47" fillId="4" borderId="4" xfId="0" applyFont="1" applyFill="1" applyBorder="1" applyAlignment="1">
      <alignment horizontal="center" vertical="center" wrapText="1"/>
    </xf>
    <xf numFmtId="0" fontId="98" fillId="0" borderId="35" xfId="0" applyFont="1" applyBorder="1" applyAlignment="1">
      <alignment horizontal="center" vertical="center"/>
    </xf>
    <xf numFmtId="0" fontId="98" fillId="0" borderId="26" xfId="0" applyFont="1" applyBorder="1" applyAlignment="1">
      <alignment horizontal="center" vertical="center"/>
    </xf>
    <xf numFmtId="0" fontId="98" fillId="0" borderId="28" xfId="0" applyFont="1" applyBorder="1" applyAlignment="1">
      <alignment horizontal="center" vertical="center"/>
    </xf>
    <xf numFmtId="0" fontId="98" fillId="27" borderId="19" xfId="0" applyFont="1" applyFill="1" applyBorder="1" applyAlignment="1">
      <alignment horizontal="center" vertical="center"/>
    </xf>
    <xf numFmtId="0" fontId="98" fillId="27" borderId="16" xfId="0" applyFont="1" applyFill="1" applyBorder="1" applyAlignment="1">
      <alignment horizontal="center" vertical="center"/>
    </xf>
    <xf numFmtId="0" fontId="98" fillId="27" borderId="58" xfId="0" applyFont="1" applyFill="1" applyBorder="1" applyAlignment="1">
      <alignment horizontal="center" vertical="center"/>
    </xf>
    <xf numFmtId="0" fontId="45" fillId="0" borderId="53" xfId="0" applyFont="1" applyBorder="1" applyAlignment="1">
      <alignment horizontal="center" vertical="center" wrapText="1"/>
    </xf>
    <xf numFmtId="0" fontId="45" fillId="0" borderId="31" xfId="0" applyFont="1" applyFill="1" applyBorder="1" applyAlignment="1">
      <alignment horizontal="center" vertical="center" wrapText="1"/>
    </xf>
    <xf numFmtId="0" fontId="47" fillId="13" borderId="14" xfId="0" applyFont="1" applyFill="1" applyBorder="1" applyAlignment="1">
      <alignment horizontal="center" vertical="center"/>
    </xf>
    <xf numFmtId="0" fontId="47" fillId="13" borderId="14" xfId="0" applyFont="1" applyFill="1" applyBorder="1" applyAlignment="1">
      <alignment horizontal="center" vertical="center" wrapText="1"/>
    </xf>
    <xf numFmtId="0" fontId="47" fillId="13" borderId="26" xfId="0" applyFont="1" applyFill="1" applyBorder="1" applyAlignment="1">
      <alignment horizontal="center" vertical="center"/>
    </xf>
    <xf numFmtId="0" fontId="50" fillId="25" borderId="27" xfId="0" applyFont="1" applyFill="1" applyBorder="1" applyAlignment="1">
      <alignment horizontal="center" vertical="center" wrapText="1"/>
    </xf>
    <xf numFmtId="0" fontId="45" fillId="0" borderId="56" xfId="0" applyFont="1" applyFill="1" applyBorder="1" applyAlignment="1">
      <alignment horizontal="center" vertical="center" wrapText="1"/>
    </xf>
    <xf numFmtId="0" fontId="45" fillId="0" borderId="55" xfId="0" applyFont="1" applyBorder="1" applyAlignment="1">
      <alignment horizontal="center" vertical="center" wrapText="1"/>
    </xf>
    <xf numFmtId="0" fontId="44" fillId="4" borderId="55" xfId="0" applyFont="1" applyFill="1" applyBorder="1" applyAlignment="1">
      <alignment horizontal="center" vertical="center" wrapText="1"/>
    </xf>
    <xf numFmtId="0" fontId="45" fillId="0" borderId="57" xfId="0" applyFont="1" applyBorder="1" applyAlignment="1">
      <alignment horizontal="center" vertical="center" wrapText="1"/>
    </xf>
    <xf numFmtId="0" fontId="45" fillId="0" borderId="62" xfId="0" applyFont="1" applyBorder="1" applyAlignment="1">
      <alignment horizontal="center" vertical="center" wrapText="1"/>
    </xf>
    <xf numFmtId="0" fontId="50" fillId="7" borderId="3" xfId="0" applyFont="1" applyFill="1" applyBorder="1" applyAlignment="1">
      <alignment horizontal="center" vertical="center" wrapText="1"/>
    </xf>
    <xf numFmtId="0" fontId="44" fillId="0" borderId="63" xfId="0" applyFont="1" applyBorder="1" applyAlignment="1">
      <alignment horizontal="center" vertical="center" wrapText="1"/>
    </xf>
    <xf numFmtId="0" fontId="50" fillId="10" borderId="34" xfId="0" applyFont="1" applyFill="1" applyBorder="1" applyAlignment="1">
      <alignment horizontal="center" vertical="center" wrapText="1"/>
    </xf>
    <xf numFmtId="0" fontId="50" fillId="25" borderId="45" xfId="0" applyFont="1" applyFill="1" applyBorder="1" applyAlignment="1">
      <alignment horizontal="center" vertical="center" wrapText="1"/>
    </xf>
    <xf numFmtId="0" fontId="44" fillId="0" borderId="56" xfId="0" applyFont="1" applyBorder="1" applyAlignment="1">
      <alignment horizontal="center" vertical="center" wrapText="1"/>
    </xf>
    <xf numFmtId="4" fontId="47" fillId="7" borderId="35" xfId="0" applyNumberFormat="1" applyFont="1" applyFill="1" applyBorder="1" applyAlignment="1">
      <alignment horizontal="center" vertical="center" wrapText="1"/>
    </xf>
    <xf numFmtId="165" fontId="47" fillId="25" borderId="28" xfId="0" applyNumberFormat="1" applyFont="1" applyFill="1" applyBorder="1" applyAlignment="1">
      <alignment horizontal="center" vertical="center" wrapText="1"/>
    </xf>
    <xf numFmtId="4" fontId="47" fillId="7" borderId="14" xfId="0" applyNumberFormat="1" applyFont="1" applyFill="1" applyBorder="1" applyAlignment="1">
      <alignment horizontal="center" vertical="center" wrapText="1"/>
    </xf>
    <xf numFmtId="4" fontId="47" fillId="7" borderId="18" xfId="0" applyNumberFormat="1" applyFont="1" applyFill="1" applyBorder="1" applyAlignment="1">
      <alignment horizontal="center" vertical="center" wrapText="1"/>
    </xf>
    <xf numFmtId="4" fontId="47" fillId="7" borderId="6" xfId="0" applyNumberFormat="1" applyFont="1" applyFill="1" applyBorder="1" applyAlignment="1">
      <alignment horizontal="center" vertical="center" wrapText="1"/>
    </xf>
    <xf numFmtId="4" fontId="47" fillId="25" borderId="8" xfId="0" applyNumberFormat="1" applyFont="1" applyFill="1" applyBorder="1" applyAlignment="1">
      <alignment horizontal="center" vertical="center" wrapText="1"/>
    </xf>
    <xf numFmtId="4" fontId="78" fillId="9" borderId="14" xfId="0" applyNumberFormat="1" applyFont="1" applyFill="1" applyBorder="1" applyAlignment="1">
      <alignment horizontal="center" vertical="center" wrapText="1"/>
    </xf>
    <xf numFmtId="4" fontId="78" fillId="24" borderId="14" xfId="0" applyNumberFormat="1" applyFont="1" applyFill="1" applyBorder="1" applyAlignment="1">
      <alignment horizontal="center" vertical="center"/>
    </xf>
    <xf numFmtId="4" fontId="78" fillId="7" borderId="18" xfId="0" applyNumberFormat="1" applyFont="1" applyFill="1" applyBorder="1" applyAlignment="1">
      <alignment horizontal="center" vertical="center"/>
    </xf>
    <xf numFmtId="4" fontId="78" fillId="22" borderId="14" xfId="0" applyNumberFormat="1" applyFont="1" applyFill="1" applyBorder="1" applyAlignment="1">
      <alignment horizontal="center" vertical="center" wrapText="1"/>
    </xf>
    <xf numFmtId="4" fontId="78" fillId="23" borderId="14" xfId="0" applyNumberFormat="1" applyFont="1" applyFill="1" applyBorder="1" applyAlignment="1">
      <alignment horizontal="center" vertical="center"/>
    </xf>
    <xf numFmtId="4" fontId="78" fillId="21" borderId="18" xfId="0" applyNumberFormat="1" applyFont="1" applyFill="1" applyBorder="1" applyAlignment="1">
      <alignment horizontal="center" vertical="center"/>
    </xf>
    <xf numFmtId="0" fontId="45" fillId="0" borderId="64" xfId="0" applyFont="1" applyBorder="1" applyAlignment="1">
      <alignment horizontal="center" vertical="center" wrapText="1"/>
    </xf>
    <xf numFmtId="0" fontId="47" fillId="4" borderId="15" xfId="0" applyFont="1" applyFill="1" applyBorder="1" applyAlignment="1">
      <alignment horizontal="center" vertical="center" wrapText="1"/>
    </xf>
    <xf numFmtId="0" fontId="47" fillId="22" borderId="15" xfId="0" applyFont="1" applyFill="1" applyBorder="1" applyAlignment="1">
      <alignment horizontal="center" vertical="center"/>
    </xf>
    <xf numFmtId="0" fontId="47" fillId="22" borderId="15" xfId="0" applyFont="1" applyFill="1" applyBorder="1" applyAlignment="1">
      <alignment horizontal="center" vertical="center" wrapText="1"/>
    </xf>
    <xf numFmtId="0" fontId="47" fillId="26" borderId="15" xfId="0" applyFont="1" applyFill="1" applyBorder="1" applyAlignment="1">
      <alignment horizontal="center" vertical="center" wrapText="1"/>
    </xf>
    <xf numFmtId="0" fontId="47" fillId="23" borderId="15" xfId="0" applyFont="1" applyFill="1" applyBorder="1" applyAlignment="1">
      <alignment horizontal="center" vertical="center" wrapText="1"/>
    </xf>
    <xf numFmtId="0" fontId="47" fillId="21" borderId="15" xfId="0" applyFont="1" applyFill="1" applyBorder="1" applyAlignment="1">
      <alignment horizontal="center" vertical="center"/>
    </xf>
    <xf numFmtId="0" fontId="47" fillId="21" borderId="16" xfId="0" applyFont="1" applyFill="1" applyBorder="1" applyAlignment="1">
      <alignment horizontal="center" vertical="center" wrapText="1"/>
    </xf>
    <xf numFmtId="0" fontId="45" fillId="20" borderId="14" xfId="0" applyFont="1" applyFill="1" applyBorder="1" applyAlignment="1">
      <alignment horizontal="center" vertical="center" wrapText="1"/>
    </xf>
    <xf numFmtId="0" fontId="45" fillId="11" borderId="14" xfId="0" applyFont="1" applyFill="1" applyBorder="1" applyAlignment="1">
      <alignment horizontal="center" vertical="center" wrapText="1"/>
    </xf>
    <xf numFmtId="4" fontId="47" fillId="11" borderId="12" xfId="0" applyNumberFormat="1" applyFont="1" applyFill="1" applyBorder="1" applyAlignment="1">
      <alignment horizontal="center" vertical="center" wrapText="1"/>
    </xf>
    <xf numFmtId="4" fontId="47" fillId="11" borderId="19" xfId="0" applyNumberFormat="1" applyFont="1" applyFill="1" applyBorder="1" applyAlignment="1">
      <alignment horizontal="center" vertical="center" wrapText="1"/>
    </xf>
    <xf numFmtId="4" fontId="47" fillId="20" borderId="24" xfId="0" applyNumberFormat="1" applyFont="1" applyFill="1" applyBorder="1" applyAlignment="1">
      <alignment horizontal="center" vertical="center" wrapText="1"/>
    </xf>
    <xf numFmtId="4" fontId="47" fillId="20" borderId="20" xfId="0" applyNumberFormat="1" applyFont="1" applyFill="1" applyBorder="1" applyAlignment="1">
      <alignment horizontal="center" vertical="center" wrapText="1"/>
    </xf>
    <xf numFmtId="0" fontId="47" fillId="4" borderId="65" xfId="0" applyFont="1" applyFill="1" applyBorder="1" applyAlignment="1">
      <alignment horizontal="center" vertical="center" wrapText="1"/>
    </xf>
    <xf numFmtId="0" fontId="47" fillId="4" borderId="52" xfId="0" applyFont="1" applyFill="1" applyBorder="1" applyAlignment="1">
      <alignment horizontal="center" vertical="center" wrapText="1"/>
    </xf>
    <xf numFmtId="0" fontId="47" fillId="22" borderId="52" xfId="0" applyFont="1" applyFill="1" applyBorder="1" applyAlignment="1">
      <alignment horizontal="center" vertical="center"/>
    </xf>
    <xf numFmtId="0" fontId="47" fillId="22" borderId="52" xfId="0" applyFont="1" applyFill="1" applyBorder="1" applyAlignment="1">
      <alignment horizontal="center" vertical="center" wrapText="1"/>
    </xf>
    <xf numFmtId="0" fontId="47" fillId="26" borderId="52" xfId="0" applyFont="1" applyFill="1" applyBorder="1" applyAlignment="1">
      <alignment horizontal="center" vertical="center" wrapText="1"/>
    </xf>
    <xf numFmtId="0" fontId="47" fillId="23" borderId="52" xfId="0" applyFont="1" applyFill="1" applyBorder="1" applyAlignment="1">
      <alignment horizontal="center" vertical="center" wrapText="1"/>
    </xf>
    <xf numFmtId="0" fontId="47" fillId="21" borderId="52" xfId="0" applyFont="1" applyFill="1" applyBorder="1" applyAlignment="1">
      <alignment horizontal="center" vertical="center"/>
    </xf>
    <xf numFmtId="0" fontId="47" fillId="21" borderId="53" xfId="0" applyFont="1" applyFill="1" applyBorder="1" applyAlignment="1">
      <alignment horizontal="center" vertical="center" wrapText="1"/>
    </xf>
    <xf numFmtId="0" fontId="45" fillId="2" borderId="0" xfId="1" applyFont="1" applyFill="1" applyBorder="1" applyAlignment="1">
      <alignment vertical="center"/>
    </xf>
    <xf numFmtId="0" fontId="49" fillId="0" borderId="0" xfId="1" applyFont="1" applyBorder="1" applyAlignment="1">
      <alignment horizontal="center" vertical="center"/>
    </xf>
    <xf numFmtId="164" fontId="46" fillId="2" borderId="15" xfId="1" applyNumberFormat="1" applyFont="1" applyFill="1" applyBorder="1" applyAlignment="1">
      <alignment horizontal="center" vertical="center"/>
    </xf>
    <xf numFmtId="167" fontId="115" fillId="0" borderId="16" xfId="1" applyNumberFormat="1" applyFont="1" applyBorder="1" applyAlignment="1">
      <alignment horizontal="center" vertical="center"/>
    </xf>
    <xf numFmtId="167" fontId="62" fillId="6" borderId="15" xfId="1" applyNumberFormat="1" applyFont="1" applyFill="1" applyBorder="1" applyAlignment="1">
      <alignment horizontal="center" vertical="center"/>
    </xf>
    <xf numFmtId="0" fontId="62" fillId="6" borderId="15" xfId="1" applyFont="1" applyFill="1" applyBorder="1" applyAlignment="1">
      <alignment horizontal="center" vertical="center"/>
    </xf>
    <xf numFmtId="0" fontId="47" fillId="2" borderId="0" xfId="1" applyFont="1" applyFill="1" applyBorder="1" applyAlignment="1">
      <alignment vertical="center"/>
    </xf>
    <xf numFmtId="0" fontId="116" fillId="0" borderId="0" xfId="1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0" xfId="1" applyFont="1" applyFill="1" applyBorder="1" applyAlignment="1">
      <alignment horizontal="center" vertical="center"/>
    </xf>
    <xf numFmtId="0" fontId="47" fillId="0" borderId="0" xfId="1" applyFont="1" applyBorder="1" applyAlignment="1">
      <alignment horizontal="center" vertical="center" wrapText="1"/>
    </xf>
    <xf numFmtId="0" fontId="46" fillId="0" borderId="0" xfId="1" applyFont="1" applyBorder="1" applyAlignment="1">
      <alignment horizontal="center" vertical="center"/>
    </xf>
    <xf numFmtId="2" fontId="46" fillId="0" borderId="0" xfId="1" applyNumberFormat="1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167" fontId="65" fillId="0" borderId="66" xfId="1" applyNumberFormat="1" applyFont="1" applyBorder="1" applyAlignment="1">
      <alignment horizontal="center" vertical="center"/>
    </xf>
    <xf numFmtId="167" fontId="65" fillId="0" borderId="15" xfId="1" applyNumberFormat="1" applyFont="1" applyFill="1" applyBorder="1" applyAlignment="1">
      <alignment horizontal="center" vertical="center"/>
    </xf>
    <xf numFmtId="0" fontId="46" fillId="0" borderId="19" xfId="1" applyFont="1" applyFill="1" applyBorder="1" applyAlignment="1">
      <alignment horizontal="center" vertical="center"/>
    </xf>
    <xf numFmtId="4" fontId="44" fillId="13" borderId="12" xfId="0" applyNumberFormat="1" applyFont="1" applyFill="1" applyBorder="1" applyAlignment="1">
      <alignment horizontal="center" vertical="center" wrapText="1"/>
    </xf>
    <xf numFmtId="4" fontId="45" fillId="14" borderId="15" xfId="0" applyNumberFormat="1" applyFont="1" applyFill="1" applyBorder="1" applyAlignment="1">
      <alignment horizontal="center" vertical="center" wrapText="1"/>
    </xf>
    <xf numFmtId="4" fontId="77" fillId="4" borderId="19" xfId="0" applyNumberFormat="1" applyFont="1" applyFill="1" applyBorder="1" applyAlignment="1">
      <alignment horizontal="center" vertical="center"/>
    </xf>
    <xf numFmtId="4" fontId="46" fillId="4" borderId="19" xfId="0" applyNumberFormat="1" applyFont="1" applyFill="1" applyBorder="1" applyAlignment="1">
      <alignment horizontal="center" vertical="center"/>
    </xf>
    <xf numFmtId="4" fontId="45" fillId="14" borderId="16" xfId="0" applyNumberFormat="1" applyFont="1" applyFill="1" applyBorder="1" applyAlignment="1">
      <alignment horizontal="center" vertical="center" wrapText="1"/>
    </xf>
    <xf numFmtId="0" fontId="122" fillId="12" borderId="15" xfId="0" applyFont="1" applyFill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 wrapText="1"/>
    </xf>
    <xf numFmtId="4" fontId="47" fillId="14" borderId="28" xfId="0" applyNumberFormat="1" applyFont="1" applyFill="1" applyBorder="1" applyAlignment="1">
      <alignment horizontal="center" vertical="center" wrapText="1"/>
    </xf>
    <xf numFmtId="4" fontId="47" fillId="14" borderId="15" xfId="0" applyNumberFormat="1" applyFont="1" applyFill="1" applyBorder="1" applyAlignment="1">
      <alignment horizontal="center" vertical="center" wrapText="1"/>
    </xf>
    <xf numFmtId="0" fontId="46" fillId="12" borderId="15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/>
    </xf>
    <xf numFmtId="0" fontId="47" fillId="4" borderId="12" xfId="0" applyFont="1" applyFill="1" applyBorder="1" applyAlignment="1">
      <alignment horizontal="center" vertical="center" wrapText="1"/>
    </xf>
    <xf numFmtId="0" fontId="47" fillId="0" borderId="35" xfId="0" applyFont="1" applyBorder="1" applyAlignment="1">
      <alignment horizontal="center" vertical="center"/>
    </xf>
    <xf numFmtId="0" fontId="47" fillId="4" borderId="26" xfId="0" applyFont="1" applyFill="1" applyBorder="1" applyAlignment="1">
      <alignment horizontal="center" vertical="center" wrapText="1"/>
    </xf>
    <xf numFmtId="0" fontId="107" fillId="0" borderId="14" xfId="0" applyFont="1" applyBorder="1" applyAlignment="1">
      <alignment horizontal="center" vertical="center" wrapText="1"/>
    </xf>
    <xf numFmtId="0" fontId="107" fillId="0" borderId="14" xfId="0" applyFont="1" applyBorder="1" applyAlignment="1">
      <alignment horizontal="center" vertical="center" wrapText="1"/>
    </xf>
    <xf numFmtId="0" fontId="45" fillId="22" borderId="12" xfId="0" applyFont="1" applyFill="1" applyBorder="1" applyAlignment="1">
      <alignment horizontal="center" vertical="center"/>
    </xf>
    <xf numFmtId="0" fontId="45" fillId="22" borderId="12" xfId="0" applyFont="1" applyFill="1" applyBorder="1" applyAlignment="1">
      <alignment horizontal="center" vertical="center" wrapText="1"/>
    </xf>
    <xf numFmtId="0" fontId="45" fillId="26" borderId="12" xfId="0" applyFont="1" applyFill="1" applyBorder="1" applyAlignment="1">
      <alignment horizontal="center" vertical="center" wrapText="1"/>
    </xf>
    <xf numFmtId="0" fontId="45" fillId="23" borderId="12" xfId="0" applyFont="1" applyFill="1" applyBorder="1" applyAlignment="1">
      <alignment horizontal="center" vertical="center" wrapText="1"/>
    </xf>
    <xf numFmtId="0" fontId="45" fillId="21" borderId="12" xfId="0" applyFont="1" applyFill="1" applyBorder="1" applyAlignment="1">
      <alignment horizontal="center" vertical="center"/>
    </xf>
    <xf numFmtId="0" fontId="45" fillId="21" borderId="19" xfId="0" applyFont="1" applyFill="1" applyBorder="1" applyAlignment="1">
      <alignment horizontal="center" vertical="center" wrapText="1"/>
    </xf>
    <xf numFmtId="0" fontId="46" fillId="4" borderId="19" xfId="0" applyFont="1" applyFill="1" applyBorder="1" applyAlignment="1">
      <alignment horizontal="center" vertical="center" wrapText="1"/>
    </xf>
    <xf numFmtId="0" fontId="46" fillId="0" borderId="16" xfId="0" applyFont="1" applyBorder="1" applyAlignment="1">
      <alignment horizontal="center" vertical="center" wrapText="1"/>
    </xf>
    <xf numFmtId="0" fontId="47" fillId="0" borderId="29" xfId="0" applyFont="1" applyBorder="1" applyAlignment="1">
      <alignment horizontal="center" vertical="center" wrapText="1"/>
    </xf>
    <xf numFmtId="0" fontId="47" fillId="0" borderId="30" xfId="0" applyFont="1" applyBorder="1" applyAlignment="1">
      <alignment horizontal="center" vertical="center" wrapText="1"/>
    </xf>
    <xf numFmtId="0" fontId="47" fillId="19" borderId="14" xfId="0" applyFont="1" applyFill="1" applyBorder="1" applyAlignment="1">
      <alignment horizontal="center" vertical="center" wrapText="1"/>
    </xf>
    <xf numFmtId="4" fontId="124" fillId="4" borderId="35" xfId="0" applyNumberFormat="1" applyFont="1" applyFill="1" applyBorder="1" applyAlignment="1">
      <alignment horizontal="center" vertical="center"/>
    </xf>
    <xf numFmtId="4" fontId="124" fillId="4" borderId="14" xfId="0" applyNumberFormat="1" applyFont="1" applyFill="1" applyBorder="1" applyAlignment="1">
      <alignment horizontal="center" vertical="center"/>
    </xf>
    <xf numFmtId="4" fontId="120" fillId="4" borderId="14" xfId="0" applyNumberFormat="1" applyFont="1" applyFill="1" applyBorder="1" applyAlignment="1">
      <alignment horizontal="center" vertical="center"/>
    </xf>
    <xf numFmtId="4" fontId="34" fillId="4" borderId="18" xfId="0" applyNumberFormat="1" applyFont="1" applyFill="1" applyBorder="1" applyAlignment="1">
      <alignment horizontal="center" vertical="center"/>
    </xf>
    <xf numFmtId="4" fontId="77" fillId="4" borderId="35" xfId="0" applyNumberFormat="1" applyFont="1" applyFill="1" applyBorder="1" applyAlignment="1">
      <alignment horizontal="center" vertical="center"/>
    </xf>
    <xf numFmtId="4" fontId="77" fillId="4" borderId="14" xfId="0" applyNumberFormat="1" applyFont="1" applyFill="1" applyBorder="1" applyAlignment="1">
      <alignment horizontal="center" vertical="center"/>
    </xf>
    <xf numFmtId="4" fontId="121" fillId="4" borderId="14" xfId="0" applyNumberFormat="1" applyFont="1" applyFill="1" applyBorder="1" applyAlignment="1">
      <alignment horizontal="center" vertical="center"/>
    </xf>
    <xf numFmtId="4" fontId="121" fillId="4" borderId="18" xfId="0" applyNumberFormat="1" applyFont="1" applyFill="1" applyBorder="1" applyAlignment="1">
      <alignment horizontal="center" vertical="center"/>
    </xf>
    <xf numFmtId="0" fontId="46" fillId="0" borderId="18" xfId="0" applyFont="1" applyBorder="1" applyAlignment="1">
      <alignment horizontal="center" vertical="center" wrapText="1"/>
    </xf>
    <xf numFmtId="4" fontId="110" fillId="4" borderId="28" xfId="0" applyNumberFormat="1" applyFont="1" applyFill="1" applyBorder="1" applyAlignment="1">
      <alignment horizontal="center" vertical="center"/>
    </xf>
    <xf numFmtId="4" fontId="110" fillId="4" borderId="15" xfId="0" applyNumberFormat="1" applyFont="1" applyFill="1" applyBorder="1" applyAlignment="1">
      <alignment horizontal="center" vertical="center"/>
    </xf>
    <xf numFmtId="4" fontId="119" fillId="4" borderId="15" xfId="0" applyNumberFormat="1" applyFont="1" applyFill="1" applyBorder="1" applyAlignment="1">
      <alignment horizontal="center" vertical="center"/>
    </xf>
    <xf numFmtId="4" fontId="119" fillId="4" borderId="16" xfId="0" applyNumberFormat="1" applyFont="1" applyFill="1" applyBorder="1" applyAlignment="1">
      <alignment horizontal="center" vertical="center"/>
    </xf>
    <xf numFmtId="2" fontId="48" fillId="41" borderId="14" xfId="0" applyNumberFormat="1" applyFont="1" applyFill="1" applyBorder="1" applyAlignment="1">
      <alignment horizontal="center" vertical="center"/>
    </xf>
    <xf numFmtId="2" fontId="67" fillId="41" borderId="14" xfId="0" applyNumberFormat="1" applyFont="1" applyFill="1" applyBorder="1" applyAlignment="1">
      <alignment horizontal="center" vertical="center"/>
    </xf>
    <xf numFmtId="4" fontId="65" fillId="41" borderId="14" xfId="0" applyNumberFormat="1" applyFont="1" applyFill="1" applyBorder="1" applyAlignment="1">
      <alignment horizontal="center" vertical="center"/>
    </xf>
    <xf numFmtId="2" fontId="48" fillId="41" borderId="18" xfId="0" applyNumberFormat="1" applyFont="1" applyFill="1" applyBorder="1" applyAlignment="1">
      <alignment horizontal="center" vertical="center"/>
    </xf>
    <xf numFmtId="0" fontId="46" fillId="0" borderId="37" xfId="0" applyFont="1" applyBorder="1" applyAlignment="1"/>
    <xf numFmtId="0" fontId="0" fillId="0" borderId="46" xfId="0" applyBorder="1" applyAlignment="1"/>
    <xf numFmtId="0" fontId="0" fillId="0" borderId="37" xfId="0" applyBorder="1" applyAlignment="1"/>
    <xf numFmtId="168" fontId="47" fillId="0" borderId="66" xfId="0" applyNumberFormat="1" applyFont="1" applyBorder="1" applyAlignment="1">
      <alignment horizontal="center" vertical="center"/>
    </xf>
    <xf numFmtId="168" fontId="44" fillId="0" borderId="66" xfId="1" applyNumberFormat="1" applyFont="1" applyBorder="1" applyAlignment="1">
      <alignment horizontal="center" vertical="center"/>
    </xf>
    <xf numFmtId="0" fontId="47" fillId="0" borderId="36" xfId="0" applyFont="1" applyBorder="1" applyAlignment="1">
      <alignment horizontal="center" vertical="center" wrapText="1"/>
    </xf>
    <xf numFmtId="0" fontId="45" fillId="22" borderId="24" xfId="0" applyFont="1" applyFill="1" applyBorder="1" applyAlignment="1">
      <alignment horizontal="center" vertical="center"/>
    </xf>
    <xf numFmtId="0" fontId="45" fillId="22" borderId="24" xfId="0" applyFont="1" applyFill="1" applyBorder="1" applyAlignment="1">
      <alignment horizontal="center" vertical="center" wrapText="1"/>
    </xf>
    <xf numFmtId="0" fontId="45" fillId="26" borderId="24" xfId="0" applyFont="1" applyFill="1" applyBorder="1" applyAlignment="1">
      <alignment horizontal="center" vertical="center" wrapText="1"/>
    </xf>
    <xf numFmtId="0" fontId="45" fillId="23" borderId="24" xfId="0" applyFont="1" applyFill="1" applyBorder="1" applyAlignment="1">
      <alignment horizontal="center" vertical="center" wrapText="1"/>
    </xf>
    <xf numFmtId="0" fontId="45" fillId="21" borderId="24" xfId="0" applyFont="1" applyFill="1" applyBorder="1" applyAlignment="1">
      <alignment horizontal="center" vertical="center"/>
    </xf>
    <xf numFmtId="0" fontId="45" fillId="21" borderId="20" xfId="0" applyFont="1" applyFill="1" applyBorder="1" applyAlignment="1">
      <alignment horizontal="center" vertical="center" wrapText="1"/>
    </xf>
    <xf numFmtId="4" fontId="47" fillId="19" borderId="35" xfId="0" applyNumberFormat="1" applyFont="1" applyFill="1" applyBorder="1" applyAlignment="1">
      <alignment horizontal="center" vertical="center" wrapText="1"/>
    </xf>
    <xf numFmtId="4" fontId="47" fillId="19" borderId="29" xfId="0" applyNumberFormat="1" applyFont="1" applyFill="1" applyBorder="1" applyAlignment="1">
      <alignment horizontal="center" vertical="center" wrapText="1"/>
    </xf>
    <xf numFmtId="4" fontId="47" fillId="18" borderId="35" xfId="0" applyNumberFormat="1" applyFont="1" applyFill="1" applyBorder="1" applyAlignment="1">
      <alignment horizontal="center" vertical="center" wrapText="1"/>
    </xf>
    <xf numFmtId="4" fontId="47" fillId="18" borderId="29" xfId="0" applyNumberFormat="1" applyFont="1" applyFill="1" applyBorder="1" applyAlignment="1">
      <alignment horizontal="center" vertical="center" wrapText="1"/>
    </xf>
    <xf numFmtId="0" fontId="47" fillId="31" borderId="14" xfId="0" applyFont="1" applyFill="1" applyBorder="1" applyAlignment="1">
      <alignment horizontal="center" vertical="center" wrapText="1"/>
    </xf>
    <xf numFmtId="4" fontId="44" fillId="13" borderId="19" xfId="0" applyNumberFormat="1" applyFont="1" applyFill="1" applyBorder="1" applyAlignment="1">
      <alignment horizontal="center" vertical="center" wrapText="1"/>
    </xf>
    <xf numFmtId="0" fontId="47" fillId="29" borderId="15" xfId="0" applyFont="1" applyFill="1" applyBorder="1" applyAlignment="1">
      <alignment horizontal="center" vertical="center" wrapText="1"/>
    </xf>
    <xf numFmtId="0" fontId="47" fillId="29" borderId="14" xfId="0" applyFont="1" applyFill="1" applyBorder="1" applyAlignment="1">
      <alignment horizontal="center" vertical="center" wrapText="1"/>
    </xf>
    <xf numFmtId="0" fontId="47" fillId="14" borderId="12" xfId="0" applyFont="1" applyFill="1" applyBorder="1" applyAlignment="1">
      <alignment horizontal="center" vertical="center" wrapText="1"/>
    </xf>
    <xf numFmtId="0" fontId="47" fillId="42" borderId="14" xfId="0" applyFont="1" applyFill="1" applyBorder="1" applyAlignment="1">
      <alignment horizontal="center" vertical="center" wrapText="1"/>
    </xf>
    <xf numFmtId="0" fontId="47" fillId="38" borderId="15" xfId="0" applyFont="1" applyFill="1" applyBorder="1" applyAlignment="1">
      <alignment horizontal="center" vertical="center" wrapText="1"/>
    </xf>
    <xf numFmtId="0" fontId="122" fillId="17" borderId="15" xfId="0" applyFont="1" applyFill="1" applyBorder="1" applyAlignment="1">
      <alignment horizontal="center" vertical="center" wrapText="1"/>
    </xf>
    <xf numFmtId="0" fontId="46" fillId="17" borderId="15" xfId="0" applyFont="1" applyFill="1" applyBorder="1" applyAlignment="1">
      <alignment horizontal="center" vertical="center" wrapText="1"/>
    </xf>
    <xf numFmtId="4" fontId="47" fillId="17" borderId="28" xfId="0" applyNumberFormat="1" applyFont="1" applyFill="1" applyBorder="1" applyAlignment="1">
      <alignment horizontal="center" vertical="center" wrapText="1"/>
    </xf>
    <xf numFmtId="4" fontId="47" fillId="17" borderId="15" xfId="0" applyNumberFormat="1" applyFont="1" applyFill="1" applyBorder="1" applyAlignment="1">
      <alignment horizontal="center" vertical="center" wrapText="1"/>
    </xf>
    <xf numFmtId="4" fontId="45" fillId="17" borderId="15" xfId="0" applyNumberFormat="1" applyFont="1" applyFill="1" applyBorder="1" applyAlignment="1">
      <alignment horizontal="center" vertical="center" wrapText="1"/>
    </xf>
    <xf numFmtId="4" fontId="3" fillId="17" borderId="16" xfId="0" applyNumberFormat="1" applyFont="1" applyFill="1" applyBorder="1" applyAlignment="1">
      <alignment horizontal="center" vertical="center" wrapText="1"/>
    </xf>
    <xf numFmtId="0" fontId="122" fillId="39" borderId="15" xfId="0" applyFont="1" applyFill="1" applyBorder="1" applyAlignment="1">
      <alignment horizontal="center" vertical="center" wrapText="1"/>
    </xf>
    <xf numFmtId="0" fontId="46" fillId="39" borderId="15" xfId="0" applyFont="1" applyFill="1" applyBorder="1" applyAlignment="1">
      <alignment horizontal="center" vertical="center" wrapText="1"/>
    </xf>
    <xf numFmtId="4" fontId="47" fillId="39" borderId="28" xfId="0" applyNumberFormat="1" applyFont="1" applyFill="1" applyBorder="1" applyAlignment="1">
      <alignment horizontal="center" vertical="center" wrapText="1"/>
    </xf>
    <xf numFmtId="4" fontId="47" fillId="39" borderId="15" xfId="0" applyNumberFormat="1" applyFont="1" applyFill="1" applyBorder="1" applyAlignment="1">
      <alignment horizontal="center" vertical="center" wrapText="1"/>
    </xf>
    <xf numFmtId="4" fontId="45" fillId="39" borderId="15" xfId="0" applyNumberFormat="1" applyFont="1" applyFill="1" applyBorder="1" applyAlignment="1">
      <alignment horizontal="center" vertical="center" wrapText="1"/>
    </xf>
    <xf numFmtId="4" fontId="3" fillId="39" borderId="16" xfId="0" applyNumberFormat="1" applyFont="1" applyFill="1" applyBorder="1" applyAlignment="1">
      <alignment horizontal="center" vertical="center" wrapText="1"/>
    </xf>
    <xf numFmtId="4" fontId="47" fillId="40" borderId="26" xfId="0" applyNumberFormat="1" applyFont="1" applyFill="1" applyBorder="1" applyAlignment="1">
      <alignment horizontal="center" vertical="center" wrapText="1"/>
    </xf>
    <xf numFmtId="4" fontId="47" fillId="40" borderId="12" xfId="0" applyNumberFormat="1" applyFont="1" applyFill="1" applyBorder="1" applyAlignment="1">
      <alignment horizontal="center" vertical="center" wrapText="1"/>
    </xf>
    <xf numFmtId="4" fontId="45" fillId="40" borderId="12" xfId="0" applyNumberFormat="1" applyFont="1" applyFill="1" applyBorder="1" applyAlignment="1">
      <alignment horizontal="center" vertical="center" wrapText="1"/>
    </xf>
    <xf numFmtId="4" fontId="3" fillId="40" borderId="19" xfId="0" applyNumberFormat="1" applyFont="1" applyFill="1" applyBorder="1" applyAlignment="1">
      <alignment horizontal="center" vertical="center" wrapText="1"/>
    </xf>
    <xf numFmtId="0" fontId="47" fillId="40" borderId="12" xfId="0" applyFont="1" applyFill="1" applyBorder="1" applyAlignment="1">
      <alignment horizontal="center" vertical="center" wrapText="1"/>
    </xf>
    <xf numFmtId="4" fontId="47" fillId="43" borderId="12" xfId="0" applyNumberFormat="1" applyFont="1" applyFill="1" applyBorder="1" applyAlignment="1">
      <alignment horizontal="center" vertical="center" wrapText="1"/>
    </xf>
    <xf numFmtId="4" fontId="45" fillId="43" borderId="12" xfId="0" applyNumberFormat="1" applyFont="1" applyFill="1" applyBorder="1" applyAlignment="1">
      <alignment horizontal="center" vertical="center" wrapText="1"/>
    </xf>
    <xf numFmtId="4" fontId="45" fillId="17" borderId="16" xfId="0" applyNumberFormat="1" applyFont="1" applyFill="1" applyBorder="1" applyAlignment="1">
      <alignment horizontal="center" vertical="center" wrapText="1"/>
    </xf>
    <xf numFmtId="4" fontId="47" fillId="43" borderId="26" xfId="0" applyNumberFormat="1" applyFont="1" applyFill="1" applyBorder="1" applyAlignment="1">
      <alignment horizontal="center" vertical="center" wrapText="1"/>
    </xf>
    <xf numFmtId="4" fontId="47" fillId="46" borderId="26" xfId="0" applyNumberFormat="1" applyFont="1" applyFill="1" applyBorder="1" applyAlignment="1">
      <alignment horizontal="center" vertical="center" wrapText="1"/>
    </xf>
    <xf numFmtId="4" fontId="47" fillId="46" borderId="12" xfId="0" applyNumberFormat="1" applyFont="1" applyFill="1" applyBorder="1" applyAlignment="1">
      <alignment horizontal="center" vertical="center" wrapText="1"/>
    </xf>
    <xf numFmtId="4" fontId="45" fillId="46" borderId="12" xfId="0" applyNumberFormat="1" applyFont="1" applyFill="1" applyBorder="1" applyAlignment="1">
      <alignment horizontal="center" vertical="center" wrapText="1"/>
    </xf>
    <xf numFmtId="4" fontId="3" fillId="46" borderId="19" xfId="0" applyNumberFormat="1" applyFont="1" applyFill="1" applyBorder="1" applyAlignment="1">
      <alignment horizontal="center" vertical="center" wrapText="1"/>
    </xf>
    <xf numFmtId="4" fontId="47" fillId="47" borderId="28" xfId="0" applyNumberFormat="1" applyFont="1" applyFill="1" applyBorder="1" applyAlignment="1">
      <alignment horizontal="center" vertical="center" wrapText="1"/>
    </xf>
    <xf numFmtId="4" fontId="47" fillId="47" borderId="15" xfId="0" applyNumberFormat="1" applyFont="1" applyFill="1" applyBorder="1" applyAlignment="1">
      <alignment horizontal="center" vertical="center" wrapText="1"/>
    </xf>
    <xf numFmtId="4" fontId="45" fillId="47" borderId="16" xfId="0" applyNumberFormat="1" applyFont="1" applyFill="1" applyBorder="1" applyAlignment="1">
      <alignment horizontal="center" vertical="center" wrapText="1"/>
    </xf>
    <xf numFmtId="4" fontId="45" fillId="39" borderId="16" xfId="0" applyNumberFormat="1" applyFont="1" applyFill="1" applyBorder="1" applyAlignment="1">
      <alignment horizontal="center" vertical="center" wrapText="1"/>
    </xf>
    <xf numFmtId="4" fontId="47" fillId="36" borderId="15" xfId="0" applyNumberFormat="1" applyFont="1" applyFill="1" applyBorder="1" applyAlignment="1">
      <alignment horizontal="center" vertical="center" wrapText="1"/>
    </xf>
    <xf numFmtId="4" fontId="45" fillId="36" borderId="15" xfId="0" applyNumberFormat="1" applyFont="1" applyFill="1" applyBorder="1" applyAlignment="1">
      <alignment horizontal="center" vertical="center" wrapText="1"/>
    </xf>
    <xf numFmtId="4" fontId="45" fillId="36" borderId="16" xfId="0" applyNumberFormat="1" applyFont="1" applyFill="1" applyBorder="1" applyAlignment="1">
      <alignment horizontal="center" vertical="center" wrapText="1"/>
    </xf>
    <xf numFmtId="4" fontId="47" fillId="43" borderId="28" xfId="0" applyNumberFormat="1" applyFont="1" applyFill="1" applyBorder="1" applyAlignment="1">
      <alignment horizontal="center" vertical="center" wrapText="1"/>
    </xf>
    <xf numFmtId="4" fontId="45" fillId="43" borderId="15" xfId="0" applyNumberFormat="1" applyFont="1" applyFill="1" applyBorder="1" applyAlignment="1">
      <alignment horizontal="center" vertical="center" wrapText="1"/>
    </xf>
    <xf numFmtId="4" fontId="47" fillId="31" borderId="28" xfId="0" applyNumberFormat="1" applyFont="1" applyFill="1" applyBorder="1" applyAlignment="1">
      <alignment horizontal="center" vertical="center" wrapText="1"/>
    </xf>
    <xf numFmtId="4" fontId="47" fillId="31" borderId="15" xfId="0" applyNumberFormat="1" applyFont="1" applyFill="1" applyBorder="1" applyAlignment="1">
      <alignment horizontal="center" vertical="center" wrapText="1"/>
    </xf>
    <xf numFmtId="4" fontId="45" fillId="31" borderId="15" xfId="0" applyNumberFormat="1" applyFont="1" applyFill="1" applyBorder="1" applyAlignment="1">
      <alignment horizontal="center" vertical="center" wrapText="1"/>
    </xf>
    <xf numFmtId="4" fontId="45" fillId="31" borderId="16" xfId="0" applyNumberFormat="1" applyFont="1" applyFill="1" applyBorder="1" applyAlignment="1">
      <alignment horizontal="center" vertical="center" wrapText="1"/>
    </xf>
    <xf numFmtId="0" fontId="122" fillId="36" borderId="15" xfId="0" applyFont="1" applyFill="1" applyBorder="1" applyAlignment="1">
      <alignment horizontal="center" vertical="center" wrapText="1"/>
    </xf>
    <xf numFmtId="0" fontId="46" fillId="36" borderId="15" xfId="0" applyFont="1" applyFill="1" applyBorder="1" applyAlignment="1">
      <alignment horizontal="center" vertical="center" wrapText="1"/>
    </xf>
    <xf numFmtId="4" fontId="47" fillId="14" borderId="12" xfId="0" applyNumberFormat="1" applyFont="1" applyFill="1" applyBorder="1" applyAlignment="1">
      <alignment horizontal="center" vertical="center" wrapText="1"/>
    </xf>
    <xf numFmtId="4" fontId="45" fillId="14" borderId="12" xfId="0" applyNumberFormat="1" applyFont="1" applyFill="1" applyBorder="1" applyAlignment="1">
      <alignment horizontal="center" vertical="center" wrapText="1"/>
    </xf>
    <xf numFmtId="0" fontId="46" fillId="12" borderId="14" xfId="0" applyFont="1" applyFill="1" applyBorder="1" applyAlignment="1">
      <alignment horizontal="center" vertical="center" wrapText="1"/>
    </xf>
    <xf numFmtId="4" fontId="47" fillId="14" borderId="14" xfId="0" applyNumberFormat="1" applyFont="1" applyFill="1" applyBorder="1" applyAlignment="1">
      <alignment horizontal="center" vertical="center" wrapText="1"/>
    </xf>
    <xf numFmtId="4" fontId="45" fillId="14" borderId="14" xfId="0" applyNumberFormat="1" applyFont="1" applyFill="1" applyBorder="1" applyAlignment="1">
      <alignment horizontal="center" vertical="center" wrapText="1"/>
    </xf>
    <xf numFmtId="4" fontId="45" fillId="14" borderId="18" xfId="0" applyNumberFormat="1" applyFont="1" applyFill="1" applyBorder="1" applyAlignment="1">
      <alignment horizontal="center" vertical="center" wrapText="1"/>
    </xf>
    <xf numFmtId="4" fontId="47" fillId="45" borderId="14" xfId="0" applyNumberFormat="1" applyFont="1" applyFill="1" applyBorder="1" applyAlignment="1">
      <alignment horizontal="center" vertical="center" wrapText="1"/>
    </xf>
    <xf numFmtId="4" fontId="45" fillId="45" borderId="14" xfId="0" applyNumberFormat="1" applyFont="1" applyFill="1" applyBorder="1" applyAlignment="1">
      <alignment horizontal="center" vertical="center" wrapText="1"/>
    </xf>
    <xf numFmtId="0" fontId="47" fillId="48" borderId="15" xfId="0" applyFont="1" applyFill="1" applyBorder="1" applyAlignment="1">
      <alignment horizontal="center" vertical="center" wrapText="1"/>
    </xf>
    <xf numFmtId="0" fontId="47" fillId="48" borderId="14" xfId="0" applyFont="1" applyFill="1" applyBorder="1" applyAlignment="1">
      <alignment horizontal="center" vertical="center" wrapText="1"/>
    </xf>
    <xf numFmtId="4" fontId="47" fillId="14" borderId="26" xfId="0" applyNumberFormat="1" applyFont="1" applyFill="1" applyBorder="1" applyAlignment="1">
      <alignment horizontal="center" vertical="center" wrapText="1"/>
    </xf>
    <xf numFmtId="4" fontId="45" fillId="14" borderId="19" xfId="0" applyNumberFormat="1" applyFont="1" applyFill="1" applyBorder="1" applyAlignment="1">
      <alignment horizontal="center" vertical="center" wrapText="1"/>
    </xf>
    <xf numFmtId="0" fontId="122" fillId="31" borderId="15" xfId="0" applyFont="1" applyFill="1" applyBorder="1" applyAlignment="1">
      <alignment horizontal="center" vertical="center" wrapText="1"/>
    </xf>
    <xf numFmtId="0" fontId="46" fillId="31" borderId="15" xfId="0" applyFont="1" applyFill="1" applyBorder="1" applyAlignment="1">
      <alignment horizontal="center" vertical="center" wrapText="1"/>
    </xf>
    <xf numFmtId="0" fontId="47" fillId="47" borderId="12" xfId="0" applyFont="1" applyFill="1" applyBorder="1" applyAlignment="1">
      <alignment horizontal="center" vertical="center" wrapText="1"/>
    </xf>
    <xf numFmtId="0" fontId="47" fillId="17" borderId="14" xfId="0" applyFont="1" applyFill="1" applyBorder="1" applyAlignment="1">
      <alignment horizontal="center" vertical="center" wrapText="1"/>
    </xf>
    <xf numFmtId="4" fontId="47" fillId="49" borderId="26" xfId="0" applyNumberFormat="1" applyFont="1" applyFill="1" applyBorder="1" applyAlignment="1">
      <alignment horizontal="center" vertical="center" wrapText="1"/>
    </xf>
    <xf numFmtId="4" fontId="47" fillId="49" borderId="12" xfId="0" applyNumberFormat="1" applyFont="1" applyFill="1" applyBorder="1" applyAlignment="1">
      <alignment horizontal="center" vertical="center" wrapText="1"/>
    </xf>
    <xf numFmtId="4" fontId="45" fillId="49" borderId="12" xfId="0" applyNumberFormat="1" applyFont="1" applyFill="1" applyBorder="1" applyAlignment="1">
      <alignment horizontal="center" vertical="center" wrapText="1"/>
    </xf>
    <xf numFmtId="4" fontId="47" fillId="50" borderId="28" xfId="0" applyNumberFormat="1" applyFont="1" applyFill="1" applyBorder="1" applyAlignment="1">
      <alignment horizontal="center" vertical="center" wrapText="1"/>
    </xf>
    <xf numFmtId="4" fontId="45" fillId="50" borderId="15" xfId="0" applyNumberFormat="1" applyFont="1" applyFill="1" applyBorder="1" applyAlignment="1">
      <alignment horizontal="center" vertical="center" wrapText="1"/>
    </xf>
    <xf numFmtId="4" fontId="58" fillId="2" borderId="5" xfId="0" applyNumberFormat="1" applyFont="1" applyFill="1" applyBorder="1" applyAlignment="1">
      <alignment horizontal="center" vertical="center"/>
    </xf>
    <xf numFmtId="4" fontId="136" fillId="2" borderId="5" xfId="0" applyNumberFormat="1" applyFont="1" applyFill="1" applyBorder="1" applyAlignment="1">
      <alignment horizontal="center" vertical="center"/>
    </xf>
    <xf numFmtId="4" fontId="124" fillId="4" borderId="6" xfId="0" applyNumberFormat="1" applyFont="1" applyFill="1" applyBorder="1" applyAlignment="1">
      <alignment horizontal="center" vertical="center"/>
    </xf>
    <xf numFmtId="4" fontId="58" fillId="2" borderId="59" xfId="0" applyNumberFormat="1" applyFont="1" applyFill="1" applyBorder="1" applyAlignment="1">
      <alignment horizontal="center" vertical="center"/>
    </xf>
    <xf numFmtId="4" fontId="47" fillId="49" borderId="7" xfId="0" applyNumberFormat="1" applyFont="1" applyFill="1" applyBorder="1" applyAlignment="1">
      <alignment horizontal="center" vertical="center" wrapText="1"/>
    </xf>
    <xf numFmtId="4" fontId="46" fillId="13" borderId="7" xfId="0" applyNumberFormat="1" applyFont="1" applyFill="1" applyBorder="1" applyAlignment="1">
      <alignment horizontal="center" vertical="center" wrapText="1"/>
    </xf>
    <xf numFmtId="4" fontId="47" fillId="43" borderId="8" xfId="0" applyNumberFormat="1" applyFont="1" applyFill="1" applyBorder="1" applyAlignment="1">
      <alignment horizontal="center" vertical="center" wrapText="1"/>
    </xf>
    <xf numFmtId="4" fontId="77" fillId="4" borderId="6" xfId="0" applyNumberFormat="1" applyFont="1" applyFill="1" applyBorder="1" applyAlignment="1">
      <alignment horizontal="center" vertical="center"/>
    </xf>
    <xf numFmtId="4" fontId="136" fillId="2" borderId="59" xfId="0" applyNumberFormat="1" applyFont="1" applyFill="1" applyBorder="1" applyAlignment="1">
      <alignment horizontal="center" vertical="center"/>
    </xf>
    <xf numFmtId="4" fontId="47" fillId="43" borderId="7" xfId="0" applyNumberFormat="1" applyFont="1" applyFill="1" applyBorder="1" applyAlignment="1">
      <alignment horizontal="center" vertical="center" wrapText="1"/>
    </xf>
    <xf numFmtId="4" fontId="47" fillId="50" borderId="8" xfId="0" applyNumberFormat="1" applyFont="1" applyFill="1" applyBorder="1" applyAlignment="1">
      <alignment horizontal="center" vertical="center" wrapText="1"/>
    </xf>
    <xf numFmtId="4" fontId="58" fillId="2" borderId="14" xfId="0" applyNumberFormat="1" applyFont="1" applyFill="1" applyBorder="1" applyAlignment="1">
      <alignment horizontal="center" vertical="center"/>
    </xf>
    <xf numFmtId="4" fontId="136" fillId="2" borderId="14" xfId="0" applyNumberFormat="1" applyFont="1" applyFill="1" applyBorder="1" applyAlignment="1">
      <alignment horizontal="center" vertical="center"/>
    </xf>
    <xf numFmtId="0" fontId="47" fillId="0" borderId="32" xfId="0" applyFont="1" applyBorder="1" applyAlignment="1">
      <alignment horizontal="center" vertical="center" wrapText="1"/>
    </xf>
    <xf numFmtId="0" fontId="47" fillId="0" borderId="69" xfId="0" applyFont="1" applyBorder="1" applyAlignment="1">
      <alignment horizontal="center" vertical="center" wrapText="1"/>
    </xf>
    <xf numFmtId="0" fontId="45" fillId="22" borderId="15" xfId="0" applyFont="1" applyFill="1" applyBorder="1" applyAlignment="1">
      <alignment horizontal="center" vertical="center"/>
    </xf>
    <xf numFmtId="0" fontId="45" fillId="26" borderId="15" xfId="0" applyFont="1" applyFill="1" applyBorder="1" applyAlignment="1">
      <alignment horizontal="center" vertical="center" wrapText="1"/>
    </xf>
    <xf numFmtId="0" fontId="45" fillId="23" borderId="15" xfId="0" applyFont="1" applyFill="1" applyBorder="1" applyAlignment="1">
      <alignment horizontal="center" vertical="center" wrapText="1"/>
    </xf>
    <xf numFmtId="0" fontId="47" fillId="49" borderId="12" xfId="0" applyFont="1" applyFill="1" applyBorder="1" applyAlignment="1">
      <alignment horizontal="center" vertical="center" wrapText="1"/>
    </xf>
    <xf numFmtId="0" fontId="47" fillId="43" borderId="12" xfId="0" applyFont="1" applyFill="1" applyBorder="1" applyAlignment="1">
      <alignment horizontal="center" vertical="center" wrapText="1"/>
    </xf>
    <xf numFmtId="0" fontId="122" fillId="29" borderId="15" xfId="0" applyFont="1" applyFill="1" applyBorder="1" applyAlignment="1">
      <alignment horizontal="center" vertical="center" wrapText="1"/>
    </xf>
    <xf numFmtId="0" fontId="46" fillId="29" borderId="15" xfId="0" applyFont="1" applyFill="1" applyBorder="1" applyAlignment="1">
      <alignment horizontal="center" vertical="center" wrapText="1"/>
    </xf>
    <xf numFmtId="0" fontId="122" fillId="42" borderId="15" xfId="0" applyFont="1" applyFill="1" applyBorder="1" applyAlignment="1">
      <alignment horizontal="center" vertical="center" wrapText="1"/>
    </xf>
    <xf numFmtId="0" fontId="46" fillId="42" borderId="15" xfId="0" applyFont="1" applyFill="1" applyBorder="1" applyAlignment="1">
      <alignment horizontal="center" vertical="center" wrapText="1"/>
    </xf>
    <xf numFmtId="0" fontId="122" fillId="43" borderId="15" xfId="0" applyFont="1" applyFill="1" applyBorder="1" applyAlignment="1">
      <alignment horizontal="center" vertical="center" wrapText="1"/>
    </xf>
    <xf numFmtId="4" fontId="58" fillId="2" borderId="35" xfId="0" applyNumberFormat="1" applyFont="1" applyFill="1" applyBorder="1" applyAlignment="1">
      <alignment horizontal="center" vertical="center"/>
    </xf>
    <xf numFmtId="4" fontId="136" fillId="2" borderId="35" xfId="0" applyNumberFormat="1" applyFont="1" applyFill="1" applyBorder="1" applyAlignment="1">
      <alignment horizontal="center" vertical="center"/>
    </xf>
    <xf numFmtId="4" fontId="45" fillId="25" borderId="16" xfId="0" applyNumberFormat="1" applyFont="1" applyFill="1" applyBorder="1" applyAlignment="1">
      <alignment horizontal="center" vertical="center" wrapText="1"/>
    </xf>
    <xf numFmtId="0" fontId="64" fillId="17" borderId="15" xfId="0" applyFont="1" applyFill="1" applyBorder="1" applyAlignment="1">
      <alignment horizontal="center" vertical="center" wrapText="1"/>
    </xf>
    <xf numFmtId="0" fontId="45" fillId="40" borderId="12" xfId="0" applyFont="1" applyFill="1" applyBorder="1" applyAlignment="1">
      <alignment horizontal="center" vertical="center" wrapText="1"/>
    </xf>
    <xf numFmtId="0" fontId="64" fillId="48" borderId="15" xfId="0" applyFont="1" applyFill="1" applyBorder="1" applyAlignment="1">
      <alignment horizontal="center" vertical="center" wrapText="1"/>
    </xf>
    <xf numFmtId="0" fontId="45" fillId="13" borderId="14" xfId="0" applyFont="1" applyFill="1" applyBorder="1" applyAlignment="1">
      <alignment horizontal="center" vertical="center" wrapText="1"/>
    </xf>
    <xf numFmtId="0" fontId="50" fillId="13" borderId="14" xfId="0" applyFont="1" applyFill="1" applyBorder="1" applyAlignment="1">
      <alignment horizontal="center" vertical="center" wrapText="1"/>
    </xf>
    <xf numFmtId="0" fontId="64" fillId="36" borderId="15" xfId="0" applyFont="1" applyFill="1" applyBorder="1" applyAlignment="1">
      <alignment horizontal="center" vertical="center" wrapText="1"/>
    </xf>
    <xf numFmtId="0" fontId="50" fillId="36" borderId="15" xfId="0" applyFont="1" applyFill="1" applyBorder="1" applyAlignment="1">
      <alignment horizontal="center" vertical="center" wrapText="1"/>
    </xf>
    <xf numFmtId="166" fontId="44" fillId="4" borderId="19" xfId="0" applyNumberFormat="1" applyFont="1" applyFill="1" applyBorder="1" applyAlignment="1">
      <alignment horizontal="center" vertical="center"/>
    </xf>
    <xf numFmtId="0" fontId="45" fillId="27" borderId="14" xfId="0" applyFont="1" applyFill="1" applyBorder="1" applyAlignment="1">
      <alignment horizontal="center" vertical="center" wrapText="1"/>
    </xf>
    <xf numFmtId="0" fontId="45" fillId="43" borderId="12" xfId="0" applyFont="1" applyFill="1" applyBorder="1" applyAlignment="1">
      <alignment horizontal="center" vertical="center" wrapText="1"/>
    </xf>
    <xf numFmtId="0" fontId="45" fillId="44" borderId="14" xfId="0" applyFont="1" applyFill="1" applyBorder="1" applyAlignment="1">
      <alignment horizontal="center" vertical="center" wrapText="1"/>
    </xf>
    <xf numFmtId="0" fontId="47" fillId="0" borderId="53" xfId="0" applyFont="1" applyBorder="1" applyAlignment="1">
      <alignment horizontal="center" vertical="center" wrapText="1"/>
    </xf>
    <xf numFmtId="0" fontId="46" fillId="2" borderId="12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7" fillId="22" borderId="12" xfId="0" applyFont="1" applyFill="1" applyBorder="1" applyAlignment="1">
      <alignment horizontal="center" vertical="center" wrapText="1"/>
    </xf>
    <xf numFmtId="0" fontId="47" fillId="23" borderId="12" xfId="0" applyFont="1" applyFill="1" applyBorder="1" applyAlignment="1">
      <alignment horizontal="center" vertical="center" wrapText="1"/>
    </xf>
    <xf numFmtId="0" fontId="47" fillId="21" borderId="12" xfId="0" applyFont="1" applyFill="1" applyBorder="1" applyAlignment="1">
      <alignment horizontal="center" vertical="center"/>
    </xf>
    <xf numFmtId="0" fontId="45" fillId="22" borderId="7" xfId="0" applyFont="1" applyFill="1" applyBorder="1" applyAlignment="1">
      <alignment horizontal="center" vertical="center" wrapText="1"/>
    </xf>
    <xf numFmtId="4" fontId="77" fillId="21" borderId="27" xfId="0" applyNumberFormat="1" applyFont="1" applyFill="1" applyBorder="1" applyAlignment="1">
      <alignment horizontal="center" vertical="center"/>
    </xf>
    <xf numFmtId="4" fontId="46" fillId="21" borderId="27" xfId="0" applyNumberFormat="1" applyFont="1" applyFill="1" applyBorder="1" applyAlignment="1">
      <alignment horizontal="center" vertical="center"/>
    </xf>
    <xf numFmtId="4" fontId="78" fillId="21" borderId="34" xfId="0" applyNumberFormat="1" applyFont="1" applyFill="1" applyBorder="1" applyAlignment="1">
      <alignment horizontal="center" vertical="center"/>
    </xf>
    <xf numFmtId="4" fontId="47" fillId="25" borderId="72" xfId="0" applyNumberFormat="1" applyFont="1" applyFill="1" applyBorder="1" applyAlignment="1">
      <alignment horizontal="center" vertical="center" wrapText="1"/>
    </xf>
    <xf numFmtId="4" fontId="78" fillId="7" borderId="34" xfId="0" applyNumberFormat="1" applyFont="1" applyFill="1" applyBorder="1" applyAlignment="1">
      <alignment horizontal="center" vertical="center"/>
    </xf>
    <xf numFmtId="0" fontId="47" fillId="21" borderId="26" xfId="0" applyFont="1" applyFill="1" applyBorder="1" applyAlignment="1">
      <alignment horizontal="center" vertical="center"/>
    </xf>
    <xf numFmtId="0" fontId="47" fillId="13" borderId="56" xfId="0" applyFont="1" applyFill="1" applyBorder="1" applyAlignment="1">
      <alignment horizontal="center" vertical="center"/>
    </xf>
    <xf numFmtId="0" fontId="47" fillId="4" borderId="55" xfId="0" applyFont="1" applyFill="1" applyBorder="1" applyAlignment="1">
      <alignment horizontal="center" vertical="center" wrapText="1"/>
    </xf>
    <xf numFmtId="4" fontId="77" fillId="4" borderId="55" xfId="0" applyNumberFormat="1" applyFont="1" applyFill="1" applyBorder="1" applyAlignment="1">
      <alignment horizontal="center" vertical="center"/>
    </xf>
    <xf numFmtId="4" fontId="46" fillId="4" borderId="55" xfId="0" applyNumberFormat="1" applyFont="1" applyFill="1" applyBorder="1" applyAlignment="1">
      <alignment horizontal="center" vertical="center"/>
    </xf>
    <xf numFmtId="4" fontId="78" fillId="4" borderId="56" xfId="0" applyNumberFormat="1" applyFont="1" applyFill="1" applyBorder="1" applyAlignment="1">
      <alignment horizontal="center" vertical="center"/>
    </xf>
    <xf numFmtId="4" fontId="47" fillId="11" borderId="55" xfId="0" applyNumberFormat="1" applyFont="1" applyFill="1" applyBorder="1" applyAlignment="1">
      <alignment horizontal="center" vertical="center" wrapText="1"/>
    </xf>
    <xf numFmtId="4" fontId="46" fillId="13" borderId="62" xfId="0" applyNumberFormat="1" applyFont="1" applyFill="1" applyBorder="1" applyAlignment="1">
      <alignment horizontal="center" vertical="center" wrapText="1"/>
    </xf>
    <xf numFmtId="4" fontId="47" fillId="25" borderId="66" xfId="0" applyNumberFormat="1" applyFont="1" applyFill="1" applyBorder="1" applyAlignment="1">
      <alignment horizontal="center" vertical="center" wrapText="1"/>
    </xf>
    <xf numFmtId="4" fontId="78" fillId="27" borderId="56" xfId="0" applyNumberFormat="1" applyFont="1" applyFill="1" applyBorder="1" applyAlignment="1">
      <alignment horizontal="center" vertical="center"/>
    </xf>
    <xf numFmtId="4" fontId="47" fillId="20" borderId="62" xfId="0" applyNumberFormat="1" applyFont="1" applyFill="1" applyBorder="1" applyAlignment="1">
      <alignment horizontal="center" vertical="center" wrapText="1"/>
    </xf>
    <xf numFmtId="0" fontId="47" fillId="22" borderId="7" xfId="0" applyFont="1" applyFill="1" applyBorder="1" applyAlignment="1">
      <alignment horizontal="center" vertical="center"/>
    </xf>
    <xf numFmtId="4" fontId="77" fillId="22" borderId="7" xfId="0" applyNumberFormat="1" applyFont="1" applyFill="1" applyBorder="1" applyAlignment="1">
      <alignment horizontal="center" vertical="center" wrapText="1"/>
    </xf>
    <xf numFmtId="4" fontId="46" fillId="22" borderId="7" xfId="0" applyNumberFormat="1" applyFont="1" applyFill="1" applyBorder="1" applyAlignment="1">
      <alignment horizontal="center" vertical="center" wrapText="1"/>
    </xf>
    <xf numFmtId="0" fontId="47" fillId="22" borderId="19" xfId="0" applyFont="1" applyFill="1" applyBorder="1" applyAlignment="1">
      <alignment horizontal="center" vertical="center"/>
    </xf>
    <xf numFmtId="0" fontId="45" fillId="22" borderId="19" xfId="0" applyFont="1" applyFill="1" applyBorder="1" applyAlignment="1">
      <alignment horizontal="center" vertical="center" wrapText="1"/>
    </xf>
    <xf numFmtId="4" fontId="77" fillId="22" borderId="19" xfId="0" applyNumberFormat="1" applyFont="1" applyFill="1" applyBorder="1" applyAlignment="1">
      <alignment horizontal="center" vertical="center"/>
    </xf>
    <xf numFmtId="4" fontId="46" fillId="22" borderId="19" xfId="0" applyNumberFormat="1" applyFont="1" applyFill="1" applyBorder="1" applyAlignment="1">
      <alignment horizontal="center" vertical="center" wrapText="1"/>
    </xf>
    <xf numFmtId="4" fontId="78" fillId="22" borderId="6" xfId="0" applyNumberFormat="1" applyFont="1" applyFill="1" applyBorder="1" applyAlignment="1">
      <alignment horizontal="center" vertical="center" wrapText="1"/>
    </xf>
    <xf numFmtId="4" fontId="47" fillId="11" borderId="7" xfId="0" applyNumberFormat="1" applyFont="1" applyFill="1" applyBorder="1" applyAlignment="1">
      <alignment horizontal="center" vertical="center" wrapText="1"/>
    </xf>
    <xf numFmtId="4" fontId="46" fillId="13" borderId="73" xfId="0" applyNumberFormat="1" applyFont="1" applyFill="1" applyBorder="1" applyAlignment="1">
      <alignment horizontal="center" vertical="center" wrapText="1"/>
    </xf>
    <xf numFmtId="4" fontId="78" fillId="22" borderId="18" xfId="0" applyNumberFormat="1" applyFont="1" applyFill="1" applyBorder="1" applyAlignment="1">
      <alignment horizontal="center" vertical="center" wrapText="1"/>
    </xf>
    <xf numFmtId="4" fontId="78" fillId="9" borderId="6" xfId="0" applyNumberFormat="1" applyFont="1" applyFill="1" applyBorder="1" applyAlignment="1">
      <alignment horizontal="center" vertical="center" wrapText="1"/>
    </xf>
    <xf numFmtId="4" fontId="47" fillId="20" borderId="73" xfId="0" applyNumberFormat="1" applyFont="1" applyFill="1" applyBorder="1" applyAlignment="1">
      <alignment horizontal="center" vertical="center" wrapText="1"/>
    </xf>
    <xf numFmtId="4" fontId="78" fillId="9" borderId="18" xfId="0" applyNumberFormat="1" applyFont="1" applyFill="1" applyBorder="1" applyAlignment="1">
      <alignment horizontal="center" vertical="center" wrapText="1"/>
    </xf>
    <xf numFmtId="0" fontId="47" fillId="13" borderId="32" xfId="0" applyFont="1" applyFill="1" applyBorder="1" applyAlignment="1">
      <alignment horizontal="center" vertical="center"/>
    </xf>
    <xf numFmtId="0" fontId="47" fillId="26" borderId="7" xfId="0" applyFont="1" applyFill="1" applyBorder="1" applyAlignment="1">
      <alignment horizontal="center" vertical="center" wrapText="1"/>
    </xf>
    <xf numFmtId="4" fontId="77" fillId="26" borderId="7" xfId="0" applyNumberFormat="1" applyFont="1" applyFill="1" applyBorder="1" applyAlignment="1">
      <alignment horizontal="center" vertical="center"/>
    </xf>
    <xf numFmtId="4" fontId="46" fillId="26" borderId="7" xfId="0" applyNumberFormat="1" applyFont="1" applyFill="1" applyBorder="1" applyAlignment="1">
      <alignment horizontal="center" vertical="center"/>
    </xf>
    <xf numFmtId="4" fontId="78" fillId="26" borderId="6" xfId="0" applyNumberFormat="1" applyFont="1" applyFill="1" applyBorder="1" applyAlignment="1">
      <alignment horizontal="center" vertical="center"/>
    </xf>
    <xf numFmtId="4" fontId="78" fillId="15" borderId="6" xfId="0" applyNumberFormat="1" applyFont="1" applyFill="1" applyBorder="1" applyAlignment="1">
      <alignment horizontal="center" vertical="center"/>
    </xf>
    <xf numFmtId="0" fontId="47" fillId="23" borderId="7" xfId="0" applyFont="1" applyFill="1" applyBorder="1" applyAlignment="1">
      <alignment horizontal="center" vertical="center" wrapText="1"/>
    </xf>
    <xf numFmtId="4" fontId="77" fillId="23" borderId="7" xfId="0" applyNumberFormat="1" applyFont="1" applyFill="1" applyBorder="1" applyAlignment="1">
      <alignment horizontal="center" vertical="center"/>
    </xf>
    <xf numFmtId="4" fontId="46" fillId="23" borderId="7" xfId="0" applyNumberFormat="1" applyFont="1" applyFill="1" applyBorder="1" applyAlignment="1">
      <alignment horizontal="center" vertical="center"/>
    </xf>
    <xf numFmtId="0" fontId="47" fillId="23" borderId="31" xfId="0" applyFont="1" applyFill="1" applyBorder="1" applyAlignment="1">
      <alignment horizontal="center" vertical="center" wrapText="1"/>
    </xf>
    <xf numFmtId="0" fontId="47" fillId="23" borderId="19" xfId="0" applyFont="1" applyFill="1" applyBorder="1" applyAlignment="1">
      <alignment horizontal="center" vertical="center" wrapText="1"/>
    </xf>
    <xf numFmtId="4" fontId="77" fillId="23" borderId="19" xfId="0" applyNumberFormat="1" applyFont="1" applyFill="1" applyBorder="1" applyAlignment="1">
      <alignment horizontal="center" vertical="center"/>
    </xf>
    <xf numFmtId="4" fontId="46" fillId="23" borderId="19" xfId="0" applyNumberFormat="1" applyFont="1" applyFill="1" applyBorder="1" applyAlignment="1">
      <alignment horizontal="center" vertical="center"/>
    </xf>
    <xf numFmtId="4" fontId="78" fillId="23" borderId="6" xfId="0" applyNumberFormat="1" applyFont="1" applyFill="1" applyBorder="1" applyAlignment="1">
      <alignment horizontal="center" vertical="center"/>
    </xf>
    <xf numFmtId="4" fontId="78" fillId="23" borderId="18" xfId="0" applyNumberFormat="1" applyFont="1" applyFill="1" applyBorder="1" applyAlignment="1">
      <alignment horizontal="center" vertical="center"/>
    </xf>
    <xf numFmtId="4" fontId="78" fillId="24" borderId="6" xfId="0" applyNumberFormat="1" applyFont="1" applyFill="1" applyBorder="1" applyAlignment="1">
      <alignment horizontal="center" vertical="center"/>
    </xf>
    <xf numFmtId="4" fontId="78" fillId="24" borderId="18" xfId="0" applyNumberFormat="1" applyFont="1" applyFill="1" applyBorder="1" applyAlignment="1">
      <alignment horizontal="center" vertical="center"/>
    </xf>
    <xf numFmtId="0" fontId="47" fillId="23" borderId="56" xfId="0" applyFont="1" applyFill="1" applyBorder="1" applyAlignment="1">
      <alignment horizontal="center" vertical="center" wrapText="1"/>
    </xf>
    <xf numFmtId="0" fontId="47" fillId="21" borderId="7" xfId="0" applyFont="1" applyFill="1" applyBorder="1" applyAlignment="1">
      <alignment horizontal="center" vertical="center"/>
    </xf>
    <xf numFmtId="4" fontId="77" fillId="21" borderId="7" xfId="0" applyNumberFormat="1" applyFont="1" applyFill="1" applyBorder="1" applyAlignment="1">
      <alignment horizontal="center" vertical="center"/>
    </xf>
    <xf numFmtId="4" fontId="46" fillId="21" borderId="7" xfId="0" applyNumberFormat="1" applyFont="1" applyFill="1" applyBorder="1" applyAlignment="1">
      <alignment horizontal="center" vertical="center"/>
    </xf>
    <xf numFmtId="0" fontId="47" fillId="21" borderId="19" xfId="0" applyFont="1" applyFill="1" applyBorder="1" applyAlignment="1">
      <alignment horizontal="center" vertical="center" wrapText="1"/>
    </xf>
    <xf numFmtId="4" fontId="78" fillId="21" borderId="6" xfId="0" applyNumberFormat="1" applyFont="1" applyFill="1" applyBorder="1" applyAlignment="1">
      <alignment horizontal="center" vertical="center"/>
    </xf>
    <xf numFmtId="4" fontId="78" fillId="7" borderId="6" xfId="0" applyNumberFormat="1" applyFont="1" applyFill="1" applyBorder="1" applyAlignment="1">
      <alignment horizontal="center" vertical="center"/>
    </xf>
    <xf numFmtId="0" fontId="47" fillId="22" borderId="6" xfId="0" applyFont="1" applyFill="1" applyBorder="1" applyAlignment="1">
      <alignment horizontal="center" vertical="center"/>
    </xf>
    <xf numFmtId="0" fontId="47" fillId="22" borderId="14" xfId="0" applyFont="1" applyFill="1" applyBorder="1" applyAlignment="1">
      <alignment horizontal="center" vertical="center" wrapText="1"/>
    </xf>
    <xf numFmtId="0" fontId="47" fillId="22" borderId="18" xfId="0" applyFont="1" applyFill="1" applyBorder="1" applyAlignment="1">
      <alignment horizontal="center" vertical="center"/>
    </xf>
    <xf numFmtId="0" fontId="47" fillId="21" borderId="18" xfId="0" applyFont="1" applyFill="1" applyBorder="1" applyAlignment="1">
      <alignment horizontal="center" vertical="center" wrapText="1"/>
    </xf>
    <xf numFmtId="0" fontId="45" fillId="22" borderId="73" xfId="0" applyFont="1" applyFill="1" applyBorder="1" applyAlignment="1">
      <alignment horizontal="center" vertical="center" wrapText="1"/>
    </xf>
    <xf numFmtId="0" fontId="45" fillId="22" borderId="20" xfId="0" applyFont="1" applyFill="1" applyBorder="1" applyAlignment="1">
      <alignment horizontal="center" vertical="center" wrapText="1"/>
    </xf>
    <xf numFmtId="0" fontId="47" fillId="26" borderId="73" xfId="0" applyFont="1" applyFill="1" applyBorder="1" applyAlignment="1">
      <alignment horizontal="center" vertical="center" wrapText="1"/>
    </xf>
    <xf numFmtId="0" fontId="47" fillId="26" borderId="20" xfId="0" applyFont="1" applyFill="1" applyBorder="1" applyAlignment="1">
      <alignment horizontal="center" vertical="center" wrapText="1"/>
    </xf>
    <xf numFmtId="0" fontId="47" fillId="23" borderId="73" xfId="0" applyFont="1" applyFill="1" applyBorder="1" applyAlignment="1">
      <alignment horizontal="center" vertical="center" wrapText="1"/>
    </xf>
    <xf numFmtId="0" fontId="47" fillId="23" borderId="20" xfId="0" applyFont="1" applyFill="1" applyBorder="1" applyAlignment="1">
      <alignment horizontal="center" vertical="center" wrapText="1"/>
    </xf>
    <xf numFmtId="0" fontId="47" fillId="21" borderId="73" xfId="0" applyFont="1" applyFill="1" applyBorder="1" applyAlignment="1">
      <alignment horizontal="center" vertical="center"/>
    </xf>
    <xf numFmtId="0" fontId="47" fillId="21" borderId="20" xfId="0" applyFont="1" applyFill="1" applyBorder="1" applyAlignment="1">
      <alignment horizontal="center" vertical="center" wrapText="1"/>
    </xf>
    <xf numFmtId="0" fontId="98" fillId="27" borderId="3" xfId="0" applyFont="1" applyFill="1" applyBorder="1" applyAlignment="1">
      <alignment horizontal="center" vertical="center"/>
    </xf>
    <xf numFmtId="0" fontId="98" fillId="27" borderId="27" xfId="0" applyFont="1" applyFill="1" applyBorder="1" applyAlignment="1">
      <alignment horizontal="center" vertical="center"/>
    </xf>
    <xf numFmtId="0" fontId="98" fillId="27" borderId="45" xfId="0" applyFont="1" applyFill="1" applyBorder="1" applyAlignment="1">
      <alignment horizontal="center" vertical="center"/>
    </xf>
    <xf numFmtId="0" fontId="30" fillId="0" borderId="12" xfId="0" applyFont="1" applyBorder="1" applyAlignment="1">
      <alignment vertical="center"/>
    </xf>
    <xf numFmtId="0" fontId="1" fillId="0" borderId="7" xfId="0" applyFont="1" applyBorder="1"/>
    <xf numFmtId="0" fontId="1" fillId="0" borderId="8" xfId="0" applyFont="1" applyBorder="1"/>
    <xf numFmtId="0" fontId="1" fillId="0" borderId="19" xfId="0" applyFont="1" applyBorder="1"/>
    <xf numFmtId="0" fontId="1" fillId="0" borderId="16" xfId="0" applyFont="1" applyBorder="1"/>
    <xf numFmtId="0" fontId="45" fillId="0" borderId="34" xfId="0" applyFont="1" applyBorder="1" applyAlignment="1">
      <alignment horizontal="center" vertical="center" wrapText="1"/>
    </xf>
    <xf numFmtId="0" fontId="45" fillId="2" borderId="45" xfId="0" applyFont="1" applyFill="1" applyBorder="1" applyAlignment="1">
      <alignment horizontal="center" vertical="center" wrapText="1"/>
    </xf>
    <xf numFmtId="0" fontId="47" fillId="4" borderId="56" xfId="0" applyFont="1" applyFill="1" applyBorder="1" applyAlignment="1">
      <alignment horizontal="center" vertical="center" wrapText="1"/>
    </xf>
    <xf numFmtId="0" fontId="47" fillId="4" borderId="62" xfId="0" applyFont="1" applyFill="1" applyBorder="1" applyAlignment="1">
      <alignment horizontal="center" vertical="center" wrapText="1"/>
    </xf>
    <xf numFmtId="0" fontId="98" fillId="0" borderId="55" xfId="0" applyFont="1" applyBorder="1" applyAlignment="1">
      <alignment horizontal="center" vertical="center"/>
    </xf>
    <xf numFmtId="0" fontId="98" fillId="0" borderId="57" xfId="0" applyFont="1" applyBorder="1" applyAlignment="1">
      <alignment horizontal="center" vertical="center"/>
    </xf>
    <xf numFmtId="0" fontId="47" fillId="23" borderId="62" xfId="0" applyFont="1" applyFill="1" applyBorder="1" applyAlignment="1">
      <alignment horizontal="center" vertical="center" wrapText="1"/>
    </xf>
    <xf numFmtId="0" fontId="0" fillId="0" borderId="55" xfId="0" applyBorder="1"/>
    <xf numFmtId="0" fontId="0" fillId="0" borderId="57" xfId="0" applyBorder="1"/>
    <xf numFmtId="0" fontId="0" fillId="0" borderId="7" xfId="0" applyBorder="1"/>
    <xf numFmtId="0" fontId="12" fillId="0" borderId="7" xfId="0" applyFont="1" applyBorder="1" applyAlignment="1">
      <alignment vertical="center"/>
    </xf>
    <xf numFmtId="0" fontId="0" fillId="0" borderId="8" xfId="0" applyBorder="1"/>
    <xf numFmtId="4" fontId="47" fillId="11" borderId="27" xfId="0" applyNumberFormat="1" applyFont="1" applyFill="1" applyBorder="1" applyAlignment="1">
      <alignment horizontal="center" vertical="center" wrapText="1"/>
    </xf>
    <xf numFmtId="4" fontId="46" fillId="13" borderId="1" xfId="0" applyNumberFormat="1" applyFont="1" applyFill="1" applyBorder="1" applyAlignment="1">
      <alignment horizontal="center" vertical="center" wrapText="1"/>
    </xf>
    <xf numFmtId="4" fontId="47" fillId="20" borderId="1" xfId="0" applyNumberFormat="1" applyFont="1" applyFill="1" applyBorder="1" applyAlignment="1">
      <alignment horizontal="center" vertical="center" wrapText="1"/>
    </xf>
    <xf numFmtId="0" fontId="47" fillId="23" borderId="25" xfId="0" applyFont="1" applyFill="1" applyBorder="1" applyAlignment="1">
      <alignment horizontal="center" vertical="center" wrapText="1"/>
    </xf>
    <xf numFmtId="4" fontId="77" fillId="23" borderId="25" xfId="0" applyNumberFormat="1" applyFont="1" applyFill="1" applyBorder="1" applyAlignment="1">
      <alignment horizontal="center" vertical="center"/>
    </xf>
    <xf numFmtId="4" fontId="46" fillId="23" borderId="25" xfId="0" applyNumberFormat="1" applyFont="1" applyFill="1" applyBorder="1" applyAlignment="1">
      <alignment horizontal="center" vertical="center"/>
    </xf>
    <xf numFmtId="4" fontId="78" fillId="23" borderId="29" xfId="0" applyNumberFormat="1" applyFont="1" applyFill="1" applyBorder="1" applyAlignment="1">
      <alignment horizontal="center" vertical="center"/>
    </xf>
    <xf numFmtId="4" fontId="47" fillId="11" borderId="30" xfId="0" applyNumberFormat="1" applyFont="1" applyFill="1" applyBorder="1" applyAlignment="1">
      <alignment horizontal="center" vertical="center" wrapText="1"/>
    </xf>
    <xf numFmtId="4" fontId="47" fillId="25" borderId="74" xfId="0" applyNumberFormat="1" applyFont="1" applyFill="1" applyBorder="1" applyAlignment="1">
      <alignment horizontal="center" vertical="center" wrapText="1"/>
    </xf>
    <xf numFmtId="4" fontId="78" fillId="24" borderId="29" xfId="0" applyNumberFormat="1" applyFont="1" applyFill="1" applyBorder="1" applyAlignment="1">
      <alignment horizontal="center" vertical="center"/>
    </xf>
    <xf numFmtId="4" fontId="47" fillId="20" borderId="36" xfId="0" applyNumberFormat="1" applyFont="1" applyFill="1" applyBorder="1" applyAlignment="1">
      <alignment horizontal="center" vertical="center" wrapText="1"/>
    </xf>
    <xf numFmtId="0" fontId="47" fillId="26" borderId="27" xfId="0" applyFont="1" applyFill="1" applyBorder="1" applyAlignment="1">
      <alignment horizontal="center" vertical="center" wrapText="1"/>
    </xf>
    <xf numFmtId="4" fontId="77" fillId="26" borderId="27" xfId="0" applyNumberFormat="1" applyFont="1" applyFill="1" applyBorder="1" applyAlignment="1">
      <alignment horizontal="center" vertical="center"/>
    </xf>
    <xf numFmtId="4" fontId="46" fillId="26" borderId="27" xfId="0" applyNumberFormat="1" applyFont="1" applyFill="1" applyBorder="1" applyAlignment="1">
      <alignment horizontal="center" vertical="center"/>
    </xf>
    <xf numFmtId="4" fontId="78" fillId="26" borderId="34" xfId="0" applyNumberFormat="1" applyFont="1" applyFill="1" applyBorder="1" applyAlignment="1">
      <alignment horizontal="center" vertical="center"/>
    </xf>
    <xf numFmtId="4" fontId="78" fillId="15" borderId="34" xfId="0" applyNumberFormat="1" applyFont="1" applyFill="1" applyBorder="1" applyAlignment="1">
      <alignment horizontal="center" vertical="center"/>
    </xf>
    <xf numFmtId="4" fontId="47" fillId="25" borderId="12" xfId="0" applyNumberFormat="1" applyFont="1" applyFill="1" applyBorder="1" applyAlignment="1">
      <alignment horizontal="center" vertical="center" wrapText="1"/>
    </xf>
    <xf numFmtId="4" fontId="47" fillId="20" borderId="12" xfId="0" applyNumberFormat="1" applyFont="1" applyFill="1" applyBorder="1" applyAlignment="1">
      <alignment horizontal="center" vertical="center" wrapText="1"/>
    </xf>
    <xf numFmtId="4" fontId="47" fillId="20" borderId="7" xfId="0" applyNumberFormat="1" applyFont="1" applyFill="1" applyBorder="1" applyAlignment="1">
      <alignment horizontal="center" vertical="center" wrapText="1"/>
    </xf>
    <xf numFmtId="4" fontId="47" fillId="20" borderId="19" xfId="0" applyNumberFormat="1" applyFont="1" applyFill="1" applyBorder="1" applyAlignment="1">
      <alignment horizontal="center" vertical="center" wrapText="1"/>
    </xf>
    <xf numFmtId="0" fontId="47" fillId="4" borderId="33" xfId="0" applyFont="1" applyFill="1" applyBorder="1" applyAlignment="1">
      <alignment horizontal="center" vertical="center" wrapText="1"/>
    </xf>
    <xf numFmtId="4" fontId="47" fillId="11" borderId="33" xfId="0" applyNumberFormat="1" applyFont="1" applyFill="1" applyBorder="1" applyAlignment="1">
      <alignment horizontal="center" vertical="center" wrapText="1"/>
    </xf>
    <xf numFmtId="4" fontId="46" fillId="13" borderId="70" xfId="0" applyNumberFormat="1" applyFont="1" applyFill="1" applyBorder="1" applyAlignment="1">
      <alignment horizontal="center" vertical="center" wrapText="1"/>
    </xf>
    <xf numFmtId="4" fontId="47" fillId="25" borderId="75" xfId="0" applyNumberFormat="1" applyFont="1" applyFill="1" applyBorder="1" applyAlignment="1">
      <alignment horizontal="center" vertical="center" wrapText="1"/>
    </xf>
    <xf numFmtId="4" fontId="47" fillId="20" borderId="70" xfId="0" applyNumberFormat="1" applyFont="1" applyFill="1" applyBorder="1" applyAlignment="1">
      <alignment horizontal="center" vertical="center" wrapText="1"/>
    </xf>
    <xf numFmtId="4" fontId="47" fillId="25" borderId="7" xfId="0" applyNumberFormat="1" applyFont="1" applyFill="1" applyBorder="1" applyAlignment="1">
      <alignment horizontal="center" vertical="center" wrapText="1"/>
    </xf>
    <xf numFmtId="4" fontId="47" fillId="25" borderId="19" xfId="0" applyNumberFormat="1" applyFont="1" applyFill="1" applyBorder="1" applyAlignment="1">
      <alignment horizontal="center" vertical="center" wrapText="1"/>
    </xf>
    <xf numFmtId="0" fontId="47" fillId="22" borderId="27" xfId="0" applyFont="1" applyFill="1" applyBorder="1" applyAlignment="1">
      <alignment horizontal="center" vertical="center"/>
    </xf>
    <xf numFmtId="0" fontId="45" fillId="22" borderId="27" xfId="0" applyFont="1" applyFill="1" applyBorder="1" applyAlignment="1">
      <alignment horizontal="center" vertical="center" wrapText="1"/>
    </xf>
    <xf numFmtId="4" fontId="46" fillId="13" borderId="27" xfId="0" applyNumberFormat="1" applyFont="1" applyFill="1" applyBorder="1" applyAlignment="1">
      <alignment horizontal="center" vertical="center" wrapText="1"/>
    </xf>
    <xf numFmtId="4" fontId="47" fillId="25" borderId="27" xfId="0" applyNumberFormat="1" applyFont="1" applyFill="1" applyBorder="1" applyAlignment="1">
      <alignment horizontal="center" vertical="center" wrapText="1"/>
    </xf>
    <xf numFmtId="4" fontId="47" fillId="20" borderId="27" xfId="0" applyNumberFormat="1" applyFont="1" applyFill="1" applyBorder="1" applyAlignment="1">
      <alignment horizontal="center" vertical="center" wrapText="1"/>
    </xf>
    <xf numFmtId="4" fontId="47" fillId="25" borderId="45" xfId="0" applyNumberFormat="1" applyFont="1" applyFill="1" applyBorder="1" applyAlignment="1">
      <alignment horizontal="center" vertical="center" wrapText="1"/>
    </xf>
    <xf numFmtId="0" fontId="47" fillId="23" borderId="55" xfId="0" applyFont="1" applyFill="1" applyBorder="1" applyAlignment="1">
      <alignment horizontal="center" vertical="center" wrapText="1"/>
    </xf>
    <xf numFmtId="0" fontId="47" fillId="21" borderId="27" xfId="0" applyFont="1" applyFill="1" applyBorder="1" applyAlignment="1">
      <alignment horizontal="center" vertical="center"/>
    </xf>
    <xf numFmtId="0" fontId="47" fillId="21" borderId="56" xfId="0" applyFont="1" applyFill="1" applyBorder="1" applyAlignment="1">
      <alignment horizontal="center" vertical="center" wrapText="1"/>
    </xf>
    <xf numFmtId="0" fontId="47" fillId="21" borderId="55" xfId="0" applyFont="1" applyFill="1" applyBorder="1" applyAlignment="1">
      <alignment horizontal="center" vertical="center" wrapText="1"/>
    </xf>
    <xf numFmtId="4" fontId="46" fillId="13" borderId="55" xfId="0" applyNumberFormat="1" applyFont="1" applyFill="1" applyBorder="1" applyAlignment="1">
      <alignment horizontal="center" vertical="center" wrapText="1"/>
    </xf>
    <xf numFmtId="4" fontId="47" fillId="25" borderId="55" xfId="0" applyNumberFormat="1" applyFont="1" applyFill="1" applyBorder="1" applyAlignment="1">
      <alignment horizontal="center" vertical="center" wrapText="1"/>
    </xf>
    <xf numFmtId="4" fontId="47" fillId="20" borderId="55" xfId="0" applyNumberFormat="1" applyFont="1" applyFill="1" applyBorder="1" applyAlignment="1">
      <alignment horizontal="center" vertical="center" wrapText="1"/>
    </xf>
    <xf numFmtId="4" fontId="47" fillId="25" borderId="57" xfId="0" applyNumberFormat="1" applyFont="1" applyFill="1" applyBorder="1" applyAlignment="1">
      <alignment horizontal="center" vertical="center" wrapText="1"/>
    </xf>
    <xf numFmtId="4" fontId="47" fillId="11" borderId="26" xfId="0" applyNumberFormat="1" applyFont="1" applyFill="1" applyBorder="1" applyAlignment="1">
      <alignment horizontal="center" vertical="center" wrapText="1"/>
    </xf>
    <xf numFmtId="4" fontId="47" fillId="25" borderId="26" xfId="0" applyNumberFormat="1" applyFont="1" applyFill="1" applyBorder="1" applyAlignment="1">
      <alignment horizontal="center" vertical="center" wrapText="1"/>
    </xf>
    <xf numFmtId="4" fontId="47" fillId="20" borderId="26" xfId="0" applyNumberFormat="1" applyFont="1" applyFill="1" applyBorder="1" applyAlignment="1">
      <alignment horizontal="center" vertical="center" wrapText="1"/>
    </xf>
    <xf numFmtId="4" fontId="47" fillId="25" borderId="28" xfId="0" applyNumberFormat="1" applyFont="1" applyFill="1" applyBorder="1" applyAlignment="1">
      <alignment horizontal="center" vertical="center" wrapText="1"/>
    </xf>
    <xf numFmtId="0" fontId="47" fillId="4" borderId="7" xfId="1" applyFont="1" applyFill="1" applyBorder="1" applyAlignment="1">
      <alignment horizontal="center" vertical="center" wrapText="1"/>
    </xf>
    <xf numFmtId="0" fontId="45" fillId="7" borderId="12" xfId="0" applyFont="1" applyFill="1" applyBorder="1" applyAlignment="1">
      <alignment horizontal="center" vertical="center" wrapText="1"/>
    </xf>
    <xf numFmtId="0" fontId="46" fillId="0" borderId="12" xfId="1" applyFont="1" applyBorder="1" applyAlignment="1">
      <alignment horizontal="center" vertical="center"/>
    </xf>
    <xf numFmtId="0" fontId="46" fillId="38" borderId="12" xfId="0" applyFont="1" applyFill="1" applyBorder="1" applyAlignment="1">
      <alignment horizontal="center" vertical="center" wrapText="1"/>
    </xf>
    <xf numFmtId="0" fontId="46" fillId="48" borderId="12" xfId="0" applyFont="1" applyFill="1" applyBorder="1" applyAlignment="1">
      <alignment horizontal="center" vertical="center" wrapText="1"/>
    </xf>
    <xf numFmtId="0" fontId="46" fillId="29" borderId="12" xfId="0" applyFont="1" applyFill="1" applyBorder="1" applyAlignment="1">
      <alignment horizontal="center" vertical="center" wrapText="1"/>
    </xf>
    <xf numFmtId="0" fontId="66" fillId="21" borderId="15" xfId="0" applyFont="1" applyFill="1" applyBorder="1" applyAlignment="1">
      <alignment horizontal="center" vertical="center" wrapText="1"/>
    </xf>
    <xf numFmtId="4" fontId="46" fillId="4" borderId="57" xfId="0" applyNumberFormat="1" applyFont="1" applyFill="1" applyBorder="1" applyAlignment="1">
      <alignment horizontal="center" vertical="center"/>
    </xf>
    <xf numFmtId="4" fontId="46" fillId="22" borderId="8" xfId="0" applyNumberFormat="1" applyFont="1" applyFill="1" applyBorder="1" applyAlignment="1">
      <alignment horizontal="center" vertical="center" wrapText="1"/>
    </xf>
    <xf numFmtId="4" fontId="46" fillId="22" borderId="15" xfId="0" applyNumberFormat="1" applyFont="1" applyFill="1" applyBorder="1" applyAlignment="1">
      <alignment horizontal="center" vertical="center" wrapText="1"/>
    </xf>
    <xf numFmtId="4" fontId="46" fillId="22" borderId="16" xfId="0" applyNumberFormat="1" applyFont="1" applyFill="1" applyBorder="1" applyAlignment="1">
      <alignment horizontal="center" vertical="center" wrapText="1"/>
    </xf>
    <xf numFmtId="4" fontId="46" fillId="26" borderId="8" xfId="0" applyNumberFormat="1" applyFont="1" applyFill="1" applyBorder="1" applyAlignment="1">
      <alignment horizontal="center" vertical="center"/>
    </xf>
    <xf numFmtId="4" fontId="46" fillId="26" borderId="45" xfId="0" applyNumberFormat="1" applyFont="1" applyFill="1" applyBorder="1" applyAlignment="1">
      <alignment horizontal="center" vertical="center"/>
    </xf>
    <xf numFmtId="4" fontId="46" fillId="23" borderId="8" xfId="0" applyNumberFormat="1" applyFont="1" applyFill="1" applyBorder="1" applyAlignment="1">
      <alignment horizontal="center" vertical="center"/>
    </xf>
    <xf numFmtId="4" fontId="46" fillId="23" borderId="15" xfId="0" applyNumberFormat="1" applyFont="1" applyFill="1" applyBorder="1" applyAlignment="1">
      <alignment horizontal="center" vertical="center"/>
    </xf>
    <xf numFmtId="4" fontId="46" fillId="23" borderId="16" xfId="0" applyNumberFormat="1" applyFont="1" applyFill="1" applyBorder="1" applyAlignment="1">
      <alignment horizontal="center" vertical="center"/>
    </xf>
    <xf numFmtId="4" fontId="46" fillId="23" borderId="64" xfId="0" applyNumberFormat="1" applyFont="1" applyFill="1" applyBorder="1" applyAlignment="1">
      <alignment horizontal="center" vertical="center"/>
    </xf>
    <xf numFmtId="4" fontId="46" fillId="21" borderId="8" xfId="0" applyNumberFormat="1" applyFont="1" applyFill="1" applyBorder="1" applyAlignment="1">
      <alignment horizontal="center" vertical="center"/>
    </xf>
    <xf numFmtId="4" fontId="46" fillId="21" borderId="15" xfId="0" applyNumberFormat="1" applyFont="1" applyFill="1" applyBorder="1" applyAlignment="1">
      <alignment horizontal="center" vertical="center"/>
    </xf>
    <xf numFmtId="4" fontId="46" fillId="21" borderId="16" xfId="0" applyNumberFormat="1" applyFont="1" applyFill="1" applyBorder="1" applyAlignment="1">
      <alignment horizontal="center" vertical="center"/>
    </xf>
    <xf numFmtId="2" fontId="53" fillId="41" borderId="63" xfId="0" applyNumberFormat="1" applyFont="1" applyFill="1" applyBorder="1" applyAlignment="1">
      <alignment horizontal="center" vertical="center"/>
    </xf>
    <xf numFmtId="2" fontId="53" fillId="41" borderId="59" xfId="0" applyNumberFormat="1" applyFont="1" applyFill="1" applyBorder="1" applyAlignment="1">
      <alignment horizontal="center" vertical="center" wrapText="1"/>
    </xf>
    <xf numFmtId="2" fontId="53" fillId="41" borderId="17" xfId="0" applyNumberFormat="1" applyFont="1" applyFill="1" applyBorder="1" applyAlignment="1">
      <alignment horizontal="center" vertical="center" wrapText="1"/>
    </xf>
    <xf numFmtId="2" fontId="53" fillId="41" borderId="58" xfId="0" applyNumberFormat="1" applyFont="1" applyFill="1" applyBorder="1" applyAlignment="1">
      <alignment horizontal="center" vertical="center" wrapText="1"/>
    </xf>
    <xf numFmtId="2" fontId="53" fillId="41" borderId="59" xfId="0" applyNumberFormat="1" applyFont="1" applyFill="1" applyBorder="1" applyAlignment="1">
      <alignment horizontal="center" vertical="center"/>
    </xf>
    <xf numFmtId="2" fontId="53" fillId="41" borderId="3" xfId="0" applyNumberFormat="1" applyFont="1" applyFill="1" applyBorder="1" applyAlignment="1">
      <alignment horizontal="center" vertical="center"/>
    </xf>
    <xf numFmtId="2" fontId="82" fillId="41" borderId="7" xfId="0" applyNumberFormat="1" applyFont="1" applyFill="1" applyBorder="1" applyAlignment="1">
      <alignment horizontal="center" vertical="center"/>
    </xf>
    <xf numFmtId="2" fontId="82" fillId="41" borderId="12" xfId="0" applyNumberFormat="1" applyFont="1" applyFill="1" applyBorder="1" applyAlignment="1">
      <alignment horizontal="center" vertical="center"/>
    </xf>
    <xf numFmtId="2" fontId="82" fillId="41" borderId="19" xfId="0" applyNumberFormat="1" applyFont="1" applyFill="1" applyBorder="1" applyAlignment="1">
      <alignment horizontal="center" vertical="center"/>
    </xf>
    <xf numFmtId="2" fontId="82" fillId="41" borderId="44" xfId="0" applyNumberFormat="1" applyFont="1" applyFill="1" applyBorder="1" applyAlignment="1">
      <alignment horizontal="center" vertical="center"/>
    </xf>
    <xf numFmtId="2" fontId="53" fillId="41" borderId="58" xfId="0" applyNumberFormat="1" applyFont="1" applyFill="1" applyBorder="1" applyAlignment="1">
      <alignment horizontal="center" vertical="center"/>
    </xf>
    <xf numFmtId="0" fontId="44" fillId="0" borderId="31" xfId="0" applyFont="1" applyBorder="1" applyAlignment="1">
      <alignment horizontal="center" vertical="center" wrapText="1"/>
    </xf>
    <xf numFmtId="0" fontId="44" fillId="0" borderId="25" xfId="0" applyFont="1" applyBorder="1" applyAlignment="1">
      <alignment horizontal="center" vertical="center" wrapText="1"/>
    </xf>
    <xf numFmtId="0" fontId="44" fillId="0" borderId="64" xfId="0" applyFont="1" applyBorder="1" applyAlignment="1">
      <alignment horizontal="center" vertical="center" wrapText="1"/>
    </xf>
    <xf numFmtId="0" fontId="44" fillId="7" borderId="19" xfId="0" applyFont="1" applyFill="1" applyBorder="1" applyAlignment="1">
      <alignment horizontal="center" vertical="center" wrapText="1"/>
    </xf>
    <xf numFmtId="0" fontId="66" fillId="7" borderId="16" xfId="0" applyFont="1" applyFill="1" applyBorder="1" applyAlignment="1">
      <alignment horizontal="center" vertical="center" wrapText="1"/>
    </xf>
    <xf numFmtId="0" fontId="45" fillId="2" borderId="25" xfId="0" applyFont="1" applyFill="1" applyBorder="1" applyAlignment="1">
      <alignment horizontal="center" vertical="center" wrapText="1"/>
    </xf>
    <xf numFmtId="0" fontId="44" fillId="4" borderId="25" xfId="0" applyFont="1" applyFill="1" applyBorder="1" applyAlignment="1">
      <alignment horizontal="center" vertical="center" wrapText="1"/>
    </xf>
    <xf numFmtId="0" fontId="50" fillId="11" borderId="19" xfId="0" applyFont="1" applyFill="1" applyBorder="1" applyAlignment="1">
      <alignment horizontal="center" vertical="center" wrapText="1"/>
    </xf>
    <xf numFmtId="0" fontId="50" fillId="25" borderId="16" xfId="0" applyFont="1" applyFill="1" applyBorder="1" applyAlignment="1">
      <alignment horizontal="center" vertical="center" wrapText="1"/>
    </xf>
    <xf numFmtId="0" fontId="50" fillId="20" borderId="19" xfId="0" applyFont="1" applyFill="1" applyBorder="1" applyAlignment="1">
      <alignment horizontal="center" vertical="center" wrapText="1"/>
    </xf>
    <xf numFmtId="0" fontId="45" fillId="0" borderId="29" xfId="0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2" borderId="30" xfId="0" applyFont="1" applyFill="1" applyBorder="1" applyAlignment="1">
      <alignment horizontal="center" vertical="center" wrapText="1"/>
    </xf>
    <xf numFmtId="0" fontId="44" fillId="0" borderId="38" xfId="0" applyFont="1" applyBorder="1" applyAlignment="1">
      <alignment horizontal="center" vertical="center" wrapText="1"/>
    </xf>
    <xf numFmtId="0" fontId="44" fillId="4" borderId="30" xfId="0" applyFont="1" applyFill="1" applyBorder="1" applyAlignment="1">
      <alignment horizontal="center" vertical="center" wrapText="1"/>
    </xf>
    <xf numFmtId="0" fontId="45" fillId="0" borderId="76" xfId="0" applyFont="1" applyBorder="1" applyAlignment="1">
      <alignment horizontal="center" vertical="center" wrapText="1"/>
    </xf>
    <xf numFmtId="0" fontId="44" fillId="0" borderId="30" xfId="0" applyFont="1" applyBorder="1" applyAlignment="1">
      <alignment horizontal="center" vertical="center" wrapText="1"/>
    </xf>
    <xf numFmtId="0" fontId="50" fillId="11" borderId="18" xfId="0" applyFont="1" applyFill="1" applyBorder="1" applyAlignment="1">
      <alignment horizontal="center" vertical="center" wrapText="1"/>
    </xf>
    <xf numFmtId="0" fontId="47" fillId="4" borderId="34" xfId="1" applyFont="1" applyFill="1" applyBorder="1" applyAlignment="1">
      <alignment vertical="center" wrapText="1"/>
    </xf>
    <xf numFmtId="0" fontId="46" fillId="0" borderId="26" xfId="1" applyFont="1" applyBorder="1" applyAlignment="1">
      <alignment horizontal="center" vertical="center"/>
    </xf>
    <xf numFmtId="0" fontId="47" fillId="4" borderId="14" xfId="1" applyFont="1" applyFill="1" applyBorder="1" applyAlignment="1">
      <alignment vertical="center" wrapText="1"/>
    </xf>
    <xf numFmtId="0" fontId="45" fillId="10" borderId="14" xfId="0" applyFont="1" applyFill="1" applyBorder="1" applyAlignment="1">
      <alignment horizontal="center" vertical="center" wrapText="1"/>
    </xf>
    <xf numFmtId="0" fontId="45" fillId="7" borderId="17" xfId="0" applyFont="1" applyFill="1" applyBorder="1" applyAlignment="1">
      <alignment horizontal="center" vertical="center" wrapText="1"/>
    </xf>
    <xf numFmtId="0" fontId="45" fillId="11" borderId="12" xfId="0" applyFont="1" applyFill="1" applyBorder="1" applyAlignment="1">
      <alignment horizontal="center" vertical="center" wrapText="1"/>
    </xf>
    <xf numFmtId="0" fontId="66" fillId="11" borderId="18" xfId="0" applyFont="1" applyFill="1" applyBorder="1" applyAlignment="1">
      <alignment horizontal="center" vertical="center" wrapText="1"/>
    </xf>
    <xf numFmtId="0" fontId="45" fillId="20" borderId="12" xfId="0" applyFont="1" applyFill="1" applyBorder="1" applyAlignment="1">
      <alignment horizontal="center" vertical="center" wrapText="1"/>
    </xf>
    <xf numFmtId="0" fontId="66" fillId="20" borderId="18" xfId="0" applyFont="1" applyFill="1" applyBorder="1" applyAlignment="1">
      <alignment horizontal="center" vertical="center" wrapText="1"/>
    </xf>
    <xf numFmtId="0" fontId="47" fillId="2" borderId="12" xfId="0" applyFont="1" applyFill="1" applyBorder="1" applyAlignment="1">
      <alignment horizontal="center" vertical="center" wrapText="1"/>
    </xf>
    <xf numFmtId="0" fontId="47" fillId="2" borderId="17" xfId="0" applyFont="1" applyFill="1" applyBorder="1" applyAlignment="1">
      <alignment horizontal="center" vertical="center" wrapText="1"/>
    </xf>
    <xf numFmtId="0" fontId="47" fillId="0" borderId="16" xfId="0" applyFont="1" applyBorder="1" applyAlignment="1">
      <alignment horizontal="center" vertical="center" wrapText="1"/>
    </xf>
    <xf numFmtId="0" fontId="47" fillId="12" borderId="14" xfId="0" applyFont="1" applyFill="1" applyBorder="1" applyAlignment="1">
      <alignment horizontal="center" vertical="center" wrapText="1"/>
    </xf>
    <xf numFmtId="0" fontId="47" fillId="2" borderId="14" xfId="0" applyFont="1" applyFill="1" applyBorder="1" applyAlignment="1">
      <alignment horizontal="center" vertical="center" wrapText="1"/>
    </xf>
    <xf numFmtId="0" fontId="46" fillId="4" borderId="30" xfId="0" applyFont="1" applyFill="1" applyBorder="1" applyAlignment="1">
      <alignment horizontal="center" vertical="center" wrapText="1"/>
    </xf>
    <xf numFmtId="0" fontId="46" fillId="0" borderId="76" xfId="0" applyFont="1" applyBorder="1" applyAlignment="1">
      <alignment horizontal="center" vertical="center" wrapText="1"/>
    </xf>
    <xf numFmtId="0" fontId="47" fillId="2" borderId="18" xfId="0" applyFont="1" applyFill="1" applyBorder="1" applyAlignment="1">
      <alignment horizontal="center" vertical="center" wrapText="1"/>
    </xf>
    <xf numFmtId="0" fontId="47" fillId="49" borderId="19" xfId="0" applyFont="1" applyFill="1" applyBorder="1" applyAlignment="1">
      <alignment horizontal="center" vertical="center" wrapText="1"/>
    </xf>
    <xf numFmtId="0" fontId="46" fillId="43" borderId="16" xfId="0" applyFont="1" applyFill="1" applyBorder="1" applyAlignment="1">
      <alignment horizontal="center" vertical="center" wrapText="1"/>
    </xf>
    <xf numFmtId="0" fontId="47" fillId="43" borderId="19" xfId="0" applyFont="1" applyFill="1" applyBorder="1" applyAlignment="1">
      <alignment horizontal="center" vertical="center" wrapText="1"/>
    </xf>
    <xf numFmtId="0" fontId="46" fillId="42" borderId="16" xfId="0" applyFont="1" applyFill="1" applyBorder="1" applyAlignment="1">
      <alignment horizontal="center" vertical="center" wrapText="1"/>
    </xf>
    <xf numFmtId="0" fontId="50" fillId="27" borderId="14" xfId="0" applyFont="1" applyFill="1" applyBorder="1" applyAlignment="1">
      <alignment horizontal="center" vertical="center" wrapText="1"/>
    </xf>
    <xf numFmtId="0" fontId="45" fillId="14" borderId="12" xfId="0" applyFont="1" applyFill="1" applyBorder="1" applyAlignment="1">
      <alignment horizontal="center" vertical="center" wrapText="1"/>
    </xf>
    <xf numFmtId="0" fontId="45" fillId="29" borderId="12" xfId="0" applyFont="1" applyFill="1" applyBorder="1" applyAlignment="1">
      <alignment horizontal="center" vertical="center" wrapText="1"/>
    </xf>
    <xf numFmtId="4" fontId="45" fillId="11" borderId="18" xfId="0" applyNumberFormat="1" applyFont="1" applyFill="1" applyBorder="1" applyAlignment="1">
      <alignment horizontal="center" vertical="center" wrapText="1"/>
    </xf>
    <xf numFmtId="0" fontId="64" fillId="36" borderId="28" xfId="0" applyFont="1" applyFill="1" applyBorder="1" applyAlignment="1">
      <alignment horizontal="center" vertical="center" wrapText="1"/>
    </xf>
    <xf numFmtId="0" fontId="45" fillId="11" borderId="35" xfId="0" applyFont="1" applyFill="1" applyBorder="1" applyAlignment="1">
      <alignment horizontal="center" vertical="center" wrapText="1"/>
    </xf>
    <xf numFmtId="0" fontId="64" fillId="25" borderId="28" xfId="0" applyFont="1" applyFill="1" applyBorder="1" applyAlignment="1">
      <alignment horizontal="center" vertical="center" wrapText="1"/>
    </xf>
    <xf numFmtId="0" fontId="45" fillId="14" borderId="6" xfId="0" applyFont="1" applyFill="1" applyBorder="1" applyAlignment="1">
      <alignment horizontal="center" vertical="center" wrapText="1"/>
    </xf>
    <xf numFmtId="0" fontId="64" fillId="48" borderId="8" xfId="0" applyFont="1" applyFill="1" applyBorder="1" applyAlignment="1">
      <alignment horizontal="center" vertical="center" wrapText="1"/>
    </xf>
    <xf numFmtId="0" fontId="45" fillId="40" borderId="6" xfId="0" applyFont="1" applyFill="1" applyBorder="1" applyAlignment="1">
      <alignment horizontal="center" vertical="center" wrapText="1"/>
    </xf>
    <xf numFmtId="0" fontId="64" fillId="17" borderId="8" xfId="0" applyFont="1" applyFill="1" applyBorder="1" applyAlignment="1">
      <alignment horizontal="center" vertical="center" wrapText="1"/>
    </xf>
    <xf numFmtId="0" fontId="45" fillId="7" borderId="5" xfId="0" applyFont="1" applyFill="1" applyBorder="1" applyAlignment="1">
      <alignment horizontal="center" vertical="center" wrapText="1"/>
    </xf>
    <xf numFmtId="165" fontId="45" fillId="21" borderId="58" xfId="0" applyNumberFormat="1" applyFont="1" applyFill="1" applyBorder="1" applyAlignment="1">
      <alignment horizontal="center" vertical="center" wrapText="1"/>
    </xf>
    <xf numFmtId="0" fontId="44" fillId="0" borderId="29" xfId="0" applyFont="1" applyBorder="1" applyAlignment="1">
      <alignment horizontal="center" vertical="center" wrapText="1"/>
    </xf>
    <xf numFmtId="0" fontId="45" fillId="0" borderId="30" xfId="0" applyFont="1" applyBorder="1" applyAlignment="1">
      <alignment horizontal="center" vertical="center" wrapText="1"/>
    </xf>
    <xf numFmtId="0" fontId="66" fillId="7" borderId="19" xfId="0" applyFont="1" applyFill="1" applyBorder="1" applyAlignment="1">
      <alignment horizontal="center" vertical="center" wrapText="1"/>
    </xf>
    <xf numFmtId="0" fontId="66" fillId="10" borderId="19" xfId="0" applyFont="1" applyFill="1" applyBorder="1" applyAlignment="1">
      <alignment horizontal="center" vertical="center" wrapText="1"/>
    </xf>
    <xf numFmtId="0" fontId="50" fillId="10" borderId="19" xfId="0" applyFont="1" applyFill="1" applyBorder="1" applyAlignment="1">
      <alignment horizontal="center" vertical="center" wrapText="1"/>
    </xf>
    <xf numFmtId="0" fontId="50" fillId="25" borderId="19" xfId="0" applyFont="1" applyFill="1" applyBorder="1" applyAlignment="1">
      <alignment horizontal="center" vertical="center" wrapText="1"/>
    </xf>
    <xf numFmtId="0" fontId="50" fillId="7" borderId="19" xfId="0" applyFont="1" applyFill="1" applyBorder="1" applyAlignment="1">
      <alignment horizontal="center" vertical="center" wrapText="1"/>
    </xf>
    <xf numFmtId="0" fontId="45" fillId="25" borderId="16" xfId="0" applyFont="1" applyFill="1" applyBorder="1" applyAlignment="1">
      <alignment horizontal="center" vertical="center" wrapText="1"/>
    </xf>
    <xf numFmtId="0" fontId="45" fillId="0" borderId="74" xfId="0" applyFont="1" applyBorder="1" applyAlignment="1">
      <alignment horizontal="center" vertical="center" wrapText="1"/>
    </xf>
    <xf numFmtId="0" fontId="98" fillId="27" borderId="38" xfId="0" applyFont="1" applyFill="1" applyBorder="1" applyAlignment="1">
      <alignment horizontal="center" vertical="center"/>
    </xf>
    <xf numFmtId="0" fontId="98" fillId="27" borderId="30" xfId="0" applyFont="1" applyFill="1" applyBorder="1" applyAlignment="1">
      <alignment horizontal="center" vertical="center"/>
    </xf>
    <xf numFmtId="0" fontId="98" fillId="27" borderId="76" xfId="0" applyFont="1" applyFill="1" applyBorder="1" applyAlignment="1">
      <alignment horizontal="center" vertical="center"/>
    </xf>
    <xf numFmtId="0" fontId="66" fillId="0" borderId="0" xfId="0" applyFont="1" applyAlignment="1">
      <alignment vertical="center"/>
    </xf>
    <xf numFmtId="0" fontId="160" fillId="0" borderId="0" xfId="0" applyFont="1" applyAlignment="1">
      <alignment vertical="center"/>
    </xf>
    <xf numFmtId="0" fontId="163" fillId="7" borderId="26" xfId="0" applyFont="1" applyFill="1" applyBorder="1" applyAlignment="1">
      <alignment horizontal="center" vertical="center" wrapText="1"/>
    </xf>
    <xf numFmtId="0" fontId="164" fillId="38" borderId="12" xfId="0" applyFont="1" applyFill="1" applyBorder="1" applyAlignment="1">
      <alignment horizontal="center" vertical="center" wrapText="1"/>
    </xf>
    <xf numFmtId="0" fontId="98" fillId="0" borderId="12" xfId="0" applyFont="1" applyBorder="1" applyAlignment="1">
      <alignment horizontal="center" vertical="center"/>
    </xf>
    <xf numFmtId="0" fontId="165" fillId="37" borderId="12" xfId="0" applyFont="1" applyFill="1" applyBorder="1" applyAlignment="1">
      <alignment horizontal="center" vertical="center" wrapText="1"/>
    </xf>
    <xf numFmtId="0" fontId="45" fillId="27" borderId="29" xfId="0" applyFont="1" applyFill="1" applyBorder="1" applyAlignment="1">
      <alignment horizontal="center" vertical="center" wrapText="1"/>
    </xf>
    <xf numFmtId="0" fontId="45" fillId="27" borderId="30" xfId="0" applyFont="1" applyFill="1" applyBorder="1" applyAlignment="1">
      <alignment horizontal="center" vertical="center" wrapText="1"/>
    </xf>
    <xf numFmtId="0" fontId="163" fillId="7" borderId="7" xfId="0" applyFont="1" applyFill="1" applyBorder="1" applyAlignment="1">
      <alignment horizontal="center" vertical="center" wrapText="1"/>
    </xf>
    <xf numFmtId="0" fontId="98" fillId="0" borderId="7" xfId="0" applyFont="1" applyBorder="1" applyAlignment="1">
      <alignment horizontal="center" vertical="center"/>
    </xf>
    <xf numFmtId="0" fontId="98" fillId="0" borderId="8" xfId="0" applyFont="1" applyBorder="1" applyAlignment="1">
      <alignment horizontal="center" vertical="center"/>
    </xf>
    <xf numFmtId="0" fontId="98" fillId="0" borderId="15" xfId="0" applyFont="1" applyBorder="1" applyAlignment="1">
      <alignment horizontal="center" vertical="center"/>
    </xf>
    <xf numFmtId="0" fontId="165" fillId="37" borderId="19" xfId="0" applyFont="1" applyFill="1" applyBorder="1" applyAlignment="1">
      <alignment horizontal="center" vertical="center" wrapText="1"/>
    </xf>
    <xf numFmtId="0" fontId="45" fillId="7" borderId="12" xfId="0" applyFont="1" applyFill="1" applyBorder="1" applyAlignment="1">
      <alignment horizontal="center" vertical="center" wrapText="1"/>
    </xf>
    <xf numFmtId="0" fontId="107" fillId="0" borderId="14" xfId="0" applyFont="1" applyBorder="1" applyAlignment="1">
      <alignment horizontal="center" vertical="center" wrapText="1"/>
    </xf>
    <xf numFmtId="4" fontId="47" fillId="45" borderId="6" xfId="0" applyNumberFormat="1" applyFont="1" applyFill="1" applyBorder="1" applyAlignment="1">
      <alignment horizontal="center" vertical="center" wrapText="1"/>
    </xf>
    <xf numFmtId="0" fontId="44" fillId="21" borderId="12" xfId="0" applyFont="1" applyFill="1" applyBorder="1" applyAlignment="1">
      <alignment horizontal="center" vertical="center" wrapText="1"/>
    </xf>
    <xf numFmtId="0" fontId="166" fillId="0" borderId="15" xfId="1" applyFont="1" applyBorder="1" applyAlignment="1">
      <alignment horizontal="center" vertical="center"/>
    </xf>
    <xf numFmtId="0" fontId="47" fillId="0" borderId="74" xfId="0" applyFont="1" applyFill="1" applyBorder="1" applyAlignment="1">
      <alignment horizontal="center" vertical="center" wrapText="1"/>
    </xf>
    <xf numFmtId="4" fontId="47" fillId="40" borderId="29" xfId="0" applyNumberFormat="1" applyFont="1" applyFill="1" applyBorder="1" applyAlignment="1">
      <alignment horizontal="center" vertical="center" wrapText="1"/>
    </xf>
    <xf numFmtId="4" fontId="46" fillId="4" borderId="30" xfId="0" applyNumberFormat="1" applyFont="1" applyFill="1" applyBorder="1" applyAlignment="1">
      <alignment horizontal="center" vertical="center" wrapText="1"/>
    </xf>
    <xf numFmtId="4" fontId="47" fillId="17" borderId="76" xfId="0" applyNumberFormat="1" applyFont="1" applyFill="1" applyBorder="1" applyAlignment="1">
      <alignment horizontal="center" vertical="center" wrapText="1"/>
    </xf>
    <xf numFmtId="4" fontId="47" fillId="14" borderId="43" xfId="0" applyNumberFormat="1" applyFont="1" applyFill="1" applyBorder="1" applyAlignment="1">
      <alignment horizontal="center" vertical="center" wrapText="1"/>
    </xf>
    <xf numFmtId="4" fontId="47" fillId="48" borderId="74" xfId="0" applyNumberFormat="1" applyFont="1" applyFill="1" applyBorder="1" applyAlignment="1">
      <alignment horizontal="center" vertical="center" wrapText="1"/>
    </xf>
    <xf numFmtId="0" fontId="50" fillId="40" borderId="18" xfId="0" applyFont="1" applyFill="1" applyBorder="1" applyAlignment="1">
      <alignment horizontal="center" vertical="center" wrapText="1"/>
    </xf>
    <xf numFmtId="0" fontId="50" fillId="17" borderId="16" xfId="0" applyFont="1" applyFill="1" applyBorder="1" applyAlignment="1">
      <alignment horizontal="center" vertical="center" wrapText="1"/>
    </xf>
    <xf numFmtId="0" fontId="50" fillId="48" borderId="16" xfId="0" applyFont="1" applyFill="1" applyBorder="1" applyAlignment="1">
      <alignment horizontal="center" vertical="center" wrapText="1"/>
    </xf>
    <xf numFmtId="0" fontId="47" fillId="0" borderId="74" xfId="0" applyFont="1" applyBorder="1" applyAlignment="1">
      <alignment horizontal="center" vertical="center" wrapText="1"/>
    </xf>
    <xf numFmtId="4" fontId="47" fillId="43" borderId="30" xfId="0" applyNumberFormat="1" applyFont="1" applyFill="1" applyBorder="1" applyAlignment="1">
      <alignment horizontal="center" vertical="center" wrapText="1"/>
    </xf>
    <xf numFmtId="4" fontId="44" fillId="13" borderId="30" xfId="0" applyNumberFormat="1" applyFont="1" applyFill="1" applyBorder="1" applyAlignment="1">
      <alignment horizontal="center" vertical="center" wrapText="1"/>
    </xf>
    <xf numFmtId="4" fontId="45" fillId="17" borderId="76" xfId="0" applyNumberFormat="1" applyFont="1" applyFill="1" applyBorder="1" applyAlignment="1">
      <alignment horizontal="center" vertical="center" wrapText="1"/>
    </xf>
    <xf numFmtId="4" fontId="47" fillId="29" borderId="30" xfId="0" applyNumberFormat="1" applyFont="1" applyFill="1" applyBorder="1" applyAlignment="1">
      <alignment horizontal="center" vertical="center" wrapText="1"/>
    </xf>
    <xf numFmtId="4" fontId="45" fillId="48" borderId="76" xfId="0" applyNumberFormat="1" applyFont="1" applyFill="1" applyBorder="1" applyAlignment="1">
      <alignment horizontal="center" vertical="center" wrapText="1"/>
    </xf>
    <xf numFmtId="0" fontId="50" fillId="43" borderId="19" xfId="0" applyFont="1" applyFill="1" applyBorder="1" applyAlignment="1">
      <alignment horizontal="center" vertical="center" wrapText="1"/>
    </xf>
    <xf numFmtId="0" fontId="50" fillId="29" borderId="19" xfId="0" applyFont="1" applyFill="1" applyBorder="1" applyAlignment="1">
      <alignment horizontal="center" vertical="center" wrapText="1"/>
    </xf>
    <xf numFmtId="0" fontId="50" fillId="7" borderId="58" xfId="0" applyFont="1" applyFill="1" applyBorder="1" applyAlignment="1">
      <alignment horizontal="center" vertical="center" wrapText="1"/>
    </xf>
    <xf numFmtId="0" fontId="50" fillId="36" borderId="16" xfId="0" applyFont="1" applyFill="1" applyBorder="1" applyAlignment="1">
      <alignment horizontal="center" vertical="center" wrapText="1"/>
    </xf>
    <xf numFmtId="0" fontId="45" fillId="0" borderId="51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66" fillId="0" borderId="51" xfId="0" applyFont="1" applyBorder="1" applyAlignment="1">
      <alignment horizontal="center" vertical="center" wrapText="1"/>
    </xf>
    <xf numFmtId="4" fontId="120" fillId="4" borderId="18" xfId="0" applyNumberFormat="1" applyFont="1" applyFill="1" applyBorder="1" applyAlignment="1">
      <alignment horizontal="center" vertical="center"/>
    </xf>
    <xf numFmtId="4" fontId="58" fillId="2" borderId="38" xfId="0" applyNumberFormat="1" applyFont="1" applyFill="1" applyBorder="1" applyAlignment="1">
      <alignment horizontal="center" vertical="center"/>
    </xf>
    <xf numFmtId="4" fontId="45" fillId="49" borderId="19" xfId="0" applyNumberFormat="1" applyFont="1" applyFill="1" applyBorder="1" applyAlignment="1">
      <alignment horizontal="center" vertical="center" wrapText="1"/>
    </xf>
    <xf numFmtId="4" fontId="45" fillId="43" borderId="16" xfId="0" applyNumberFormat="1" applyFont="1" applyFill="1" applyBorder="1" applyAlignment="1">
      <alignment horizontal="center" vertical="center" wrapText="1"/>
    </xf>
    <xf numFmtId="4" fontId="136" fillId="2" borderId="38" xfId="0" applyNumberFormat="1" applyFont="1" applyFill="1" applyBorder="1" applyAlignment="1">
      <alignment horizontal="center" vertical="center"/>
    </xf>
    <xf numFmtId="4" fontId="45" fillId="43" borderId="19" xfId="0" applyNumberFormat="1" applyFont="1" applyFill="1" applyBorder="1" applyAlignment="1">
      <alignment horizontal="center" vertical="center" wrapText="1"/>
    </xf>
    <xf numFmtId="4" fontId="45" fillId="50" borderId="16" xfId="0" applyNumberFormat="1" applyFont="1" applyFill="1" applyBorder="1" applyAlignment="1">
      <alignment horizontal="center" vertical="center" wrapText="1"/>
    </xf>
    <xf numFmtId="0" fontId="47" fillId="0" borderId="6" xfId="0" applyFont="1" applyBorder="1" applyAlignment="1">
      <alignment horizontal="center" vertical="center"/>
    </xf>
    <xf numFmtId="0" fontId="47" fillId="4" borderId="7" xfId="0" applyFont="1" applyFill="1" applyBorder="1" applyAlignment="1">
      <alignment horizontal="center" vertical="center" wrapText="1"/>
    </xf>
    <xf numFmtId="2" fontId="62" fillId="41" borderId="6" xfId="0" applyNumberFormat="1" applyFont="1" applyFill="1" applyBorder="1" applyAlignment="1">
      <alignment horizontal="center" vertical="center"/>
    </xf>
    <xf numFmtId="4" fontId="77" fillId="4" borderId="7" xfId="0" applyNumberFormat="1" applyFont="1" applyFill="1" applyBorder="1" applyAlignment="1">
      <alignment horizontal="center" vertical="center"/>
    </xf>
    <xf numFmtId="4" fontId="46" fillId="4" borderId="7" xfId="0" applyNumberFormat="1" applyFont="1" applyFill="1" applyBorder="1" applyAlignment="1">
      <alignment horizontal="center" vertical="center"/>
    </xf>
    <xf numFmtId="4" fontId="110" fillId="4" borderId="8" xfId="0" applyNumberFormat="1" applyFont="1" applyFill="1" applyBorder="1" applyAlignment="1">
      <alignment horizontal="center" vertical="center"/>
    </xf>
    <xf numFmtId="0" fontId="45" fillId="23" borderId="19" xfId="0" applyFont="1" applyFill="1" applyBorder="1" applyAlignment="1">
      <alignment horizontal="center" vertical="center" wrapText="1"/>
    </xf>
    <xf numFmtId="2" fontId="67" fillId="41" borderId="18" xfId="0" applyNumberFormat="1" applyFont="1" applyFill="1" applyBorder="1" applyAlignment="1">
      <alignment horizontal="center" vertical="center"/>
    </xf>
    <xf numFmtId="0" fontId="87" fillId="29" borderId="26" xfId="0" applyFont="1" applyFill="1" applyBorder="1" applyAlignment="1">
      <alignment horizontal="center" vertical="center" wrapText="1"/>
    </xf>
    <xf numFmtId="0" fontId="64" fillId="48" borderId="28" xfId="0" applyFont="1" applyFill="1" applyBorder="1" applyAlignment="1">
      <alignment horizontal="center" vertical="center" wrapText="1"/>
    </xf>
    <xf numFmtId="4" fontId="47" fillId="29" borderId="55" xfId="0" applyNumberFormat="1" applyFont="1" applyFill="1" applyBorder="1" applyAlignment="1">
      <alignment horizontal="center" vertical="center" wrapText="1"/>
    </xf>
    <xf numFmtId="4" fontId="45" fillId="48" borderId="57" xfId="0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166" fontId="138" fillId="23" borderId="74" xfId="0" applyNumberFormat="1" applyFont="1" applyFill="1" applyBorder="1" applyAlignment="1">
      <alignment horizontal="center" vertical="center"/>
    </xf>
    <xf numFmtId="4" fontId="1" fillId="0" borderId="29" xfId="0" applyNumberFormat="1" applyFont="1" applyBorder="1" applyAlignment="1">
      <alignment horizontal="center" vertical="center"/>
    </xf>
    <xf numFmtId="4" fontId="1" fillId="0" borderId="30" xfId="0" applyNumberFormat="1" applyFont="1" applyBorder="1" applyAlignment="1">
      <alignment horizontal="center" vertical="center"/>
    </xf>
    <xf numFmtId="4" fontId="45" fillId="30" borderId="76" xfId="0" applyNumberFormat="1" applyFont="1" applyFill="1" applyBorder="1" applyAlignment="1">
      <alignment horizontal="center" vertical="center"/>
    </xf>
    <xf numFmtId="4" fontId="121" fillId="44" borderId="29" xfId="0" applyNumberFormat="1" applyFont="1" applyFill="1" applyBorder="1" applyAlignment="1">
      <alignment horizontal="center" vertical="center"/>
    </xf>
    <xf numFmtId="0" fontId="45" fillId="32" borderId="18" xfId="0" applyFont="1" applyFill="1" applyBorder="1" applyAlignment="1">
      <alignment horizontal="center" vertical="center" wrapText="1"/>
    </xf>
    <xf numFmtId="0" fontId="45" fillId="32" borderId="19" xfId="0" applyFont="1" applyFill="1" applyBorder="1" applyAlignment="1">
      <alignment horizontal="center" vertical="center" wrapText="1"/>
    </xf>
    <xf numFmtId="0" fontId="50" fillId="44" borderId="18" xfId="0" applyFont="1" applyFill="1" applyBorder="1" applyAlignment="1">
      <alignment horizontal="center" vertical="center" wrapText="1"/>
    </xf>
    <xf numFmtId="0" fontId="47" fillId="0" borderId="77" xfId="0" applyFont="1" applyFill="1" applyBorder="1" applyAlignment="1">
      <alignment horizontal="center" vertical="center" wrapText="1"/>
    </xf>
    <xf numFmtId="166" fontId="138" fillId="23" borderId="29" xfId="0" applyNumberFormat="1" applyFont="1" applyFill="1" applyBorder="1" applyAlignment="1">
      <alignment horizontal="center" vertical="center"/>
    </xf>
    <xf numFmtId="4" fontId="77" fillId="0" borderId="30" xfId="0" applyNumberFormat="1" applyFont="1" applyFill="1" applyBorder="1" applyAlignment="1">
      <alignment horizontal="center" vertical="center"/>
    </xf>
    <xf numFmtId="4" fontId="46" fillId="0" borderId="30" xfId="0" applyNumberFormat="1" applyFont="1" applyFill="1" applyBorder="1" applyAlignment="1">
      <alignment horizontal="center" vertical="center"/>
    </xf>
    <xf numFmtId="4" fontId="110" fillId="36" borderId="76" xfId="0" applyNumberFormat="1" applyFont="1" applyFill="1" applyBorder="1" applyAlignment="1">
      <alignment horizontal="center" vertical="center"/>
    </xf>
    <xf numFmtId="4" fontId="124" fillId="13" borderId="29" xfId="0" applyNumberFormat="1" applyFont="1" applyFill="1" applyBorder="1" applyAlignment="1">
      <alignment horizontal="center" vertical="center"/>
    </xf>
    <xf numFmtId="4" fontId="47" fillId="40" borderId="30" xfId="0" applyNumberFormat="1" applyFont="1" applyFill="1" applyBorder="1" applyAlignment="1">
      <alignment horizontal="center" vertical="center" wrapText="1"/>
    </xf>
    <xf numFmtId="4" fontId="77" fillId="13" borderId="29" xfId="0" applyNumberFormat="1" applyFont="1" applyFill="1" applyBorder="1" applyAlignment="1">
      <alignment horizontal="center" vertical="center"/>
    </xf>
    <xf numFmtId="4" fontId="47" fillId="14" borderId="30" xfId="0" applyNumberFormat="1" applyFont="1" applyFill="1" applyBorder="1" applyAlignment="1">
      <alignment horizontal="center" vertical="center" wrapText="1"/>
    </xf>
    <xf numFmtId="4" fontId="47" fillId="48" borderId="76" xfId="0" applyNumberFormat="1" applyFont="1" applyFill="1" applyBorder="1" applyAlignment="1">
      <alignment horizontal="center" vertical="center" wrapText="1"/>
    </xf>
    <xf numFmtId="0" fontId="44" fillId="36" borderId="19" xfId="0" applyFont="1" applyFill="1" applyBorder="1" applyAlignment="1">
      <alignment horizontal="center" vertical="center" wrapText="1"/>
    </xf>
    <xf numFmtId="0" fontId="66" fillId="36" borderId="16" xfId="0" applyFont="1" applyFill="1" applyBorder="1" applyAlignment="1">
      <alignment horizontal="center" vertical="center" wrapText="1"/>
    </xf>
    <xf numFmtId="0" fontId="50" fillId="13" borderId="18" xfId="0" applyFont="1" applyFill="1" applyBorder="1" applyAlignment="1">
      <alignment horizontal="center" vertical="center" wrapText="1"/>
    </xf>
    <xf numFmtId="0" fontId="50" fillId="40" borderId="19" xfId="0" applyFont="1" applyFill="1" applyBorder="1" applyAlignment="1">
      <alignment horizontal="center" vertical="center" wrapText="1"/>
    </xf>
    <xf numFmtId="0" fontId="47" fillId="0" borderId="77" xfId="0" applyFont="1" applyBorder="1" applyAlignment="1">
      <alignment horizontal="center" vertical="center" wrapText="1"/>
    </xf>
    <xf numFmtId="4" fontId="45" fillId="7" borderId="76" xfId="0" applyNumberFormat="1" applyFont="1" applyFill="1" applyBorder="1" applyAlignment="1">
      <alignment horizontal="center" vertical="center" wrapText="1"/>
    </xf>
    <xf numFmtId="4" fontId="44" fillId="13" borderId="29" xfId="0" applyNumberFormat="1" applyFont="1" applyFill="1" applyBorder="1" applyAlignment="1">
      <alignment horizontal="center" vertical="center" wrapText="1"/>
    </xf>
    <xf numFmtId="165" fontId="45" fillId="21" borderId="30" xfId="0" applyNumberFormat="1" applyFont="1" applyFill="1" applyBorder="1" applyAlignment="1">
      <alignment horizontal="center" vertical="center" wrapText="1"/>
    </xf>
    <xf numFmtId="166" fontId="44" fillId="4" borderId="30" xfId="0" applyNumberFormat="1" applyFont="1" applyFill="1" applyBorder="1" applyAlignment="1">
      <alignment horizontal="center" vertical="center"/>
    </xf>
    <xf numFmtId="4" fontId="45" fillId="36" borderId="76" xfId="0" applyNumberFormat="1" applyFont="1" applyFill="1" applyBorder="1" applyAlignment="1">
      <alignment horizontal="center" vertical="center" wrapText="1"/>
    </xf>
    <xf numFmtId="4" fontId="45" fillId="27" borderId="29" xfId="0" applyNumberFormat="1" applyFont="1" applyFill="1" applyBorder="1" applyAlignment="1">
      <alignment horizontal="center" vertical="center" wrapText="1"/>
    </xf>
    <xf numFmtId="4" fontId="45" fillId="11" borderId="30" xfId="0" applyNumberFormat="1" applyFont="1" applyFill="1" applyBorder="1" applyAlignment="1">
      <alignment horizontal="center" vertical="center" wrapText="1"/>
    </xf>
    <xf numFmtId="4" fontId="45" fillId="25" borderId="76" xfId="0" applyNumberFormat="1" applyFont="1" applyFill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4" fillId="0" borderId="18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0" fontId="66" fillId="0" borderId="16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4" fontId="120" fillId="13" borderId="29" xfId="0" applyNumberFormat="1" applyFont="1" applyFill="1" applyBorder="1" applyAlignment="1">
      <alignment horizontal="center" vertical="center"/>
    </xf>
    <xf numFmtId="4" fontId="46" fillId="0" borderId="37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46" fillId="0" borderId="49" xfId="0" applyNumberFormat="1" applyFont="1" applyBorder="1" applyAlignment="1">
      <alignment horizontal="center" vertical="center"/>
    </xf>
    <xf numFmtId="0" fontId="66" fillId="32" borderId="16" xfId="0" quotePrefix="1" applyFont="1" applyFill="1" applyBorder="1" applyAlignment="1">
      <alignment horizontal="center" vertical="center" wrapText="1"/>
    </xf>
    <xf numFmtId="0" fontId="50" fillId="2" borderId="58" xfId="0" applyFont="1" applyFill="1" applyBorder="1" applyAlignment="1">
      <alignment horizontal="center" vertical="center" wrapText="1"/>
    </xf>
    <xf numFmtId="0" fontId="45" fillId="2" borderId="12" xfId="0" applyFont="1" applyFill="1" applyBorder="1" applyAlignment="1">
      <alignment horizontal="center" vertical="center" wrapText="1"/>
    </xf>
    <xf numFmtId="0" fontId="45" fillId="2" borderId="35" xfId="0" applyFont="1" applyFill="1" applyBorder="1" applyAlignment="1">
      <alignment horizontal="center" vertical="center" wrapText="1"/>
    </xf>
    <xf numFmtId="0" fontId="46" fillId="0" borderId="34" xfId="0" applyFont="1" applyBorder="1" applyAlignment="1">
      <alignment horizontal="center" vertical="center" wrapText="1"/>
    </xf>
    <xf numFmtId="0" fontId="46" fillId="4" borderId="27" xfId="0" applyFont="1" applyFill="1" applyBorder="1" applyAlignment="1">
      <alignment horizontal="center" vertical="center" wrapText="1"/>
    </xf>
    <xf numFmtId="0" fontId="46" fillId="0" borderId="45" xfId="0" applyFont="1" applyBorder="1" applyAlignment="1">
      <alignment horizontal="center" vertical="center" wrapText="1"/>
    </xf>
    <xf numFmtId="4" fontId="47" fillId="36" borderId="8" xfId="0" applyNumberFormat="1" applyFont="1" applyFill="1" applyBorder="1" applyAlignment="1">
      <alignment horizontal="center" vertical="center" wrapText="1"/>
    </xf>
    <xf numFmtId="4" fontId="3" fillId="45" borderId="18" xfId="0" applyNumberFormat="1" applyFont="1" applyFill="1" applyBorder="1" applyAlignment="1">
      <alignment horizontal="center" vertical="center" wrapText="1"/>
    </xf>
    <xf numFmtId="4" fontId="3" fillId="36" borderId="16" xfId="0" applyNumberFormat="1" applyFont="1" applyFill="1" applyBorder="1" applyAlignment="1">
      <alignment horizontal="center" vertical="center" wrapText="1"/>
    </xf>
    <xf numFmtId="4" fontId="47" fillId="14" borderId="6" xfId="0" applyNumberFormat="1" applyFont="1" applyFill="1" applyBorder="1" applyAlignment="1">
      <alignment horizontal="center" vertical="center" wrapText="1"/>
    </xf>
    <xf numFmtId="4" fontId="47" fillId="17" borderId="8" xfId="0" applyNumberFormat="1" applyFont="1" applyFill="1" applyBorder="1" applyAlignment="1">
      <alignment horizontal="center" vertical="center" wrapText="1"/>
    </xf>
    <xf numFmtId="0" fontId="45" fillId="2" borderId="24" xfId="1" applyFont="1" applyFill="1" applyBorder="1" applyAlignment="1">
      <alignment horizontal="center" vertical="center"/>
    </xf>
    <xf numFmtId="0" fontId="45" fillId="2" borderId="10" xfId="1" applyFont="1" applyFill="1" applyBorder="1" applyAlignment="1">
      <alignment horizontal="center" vertical="center"/>
    </xf>
    <xf numFmtId="0" fontId="45" fillId="2" borderId="17" xfId="1" applyFont="1" applyFill="1" applyBorder="1" applyAlignment="1">
      <alignment horizontal="center" vertical="center"/>
    </xf>
    <xf numFmtId="0" fontId="46" fillId="3" borderId="0" xfId="1" applyFont="1" applyFill="1" applyBorder="1" applyAlignment="1">
      <alignment horizontal="center" vertical="center" wrapText="1"/>
    </xf>
    <xf numFmtId="0" fontId="47" fillId="3" borderId="0" xfId="1" applyFont="1" applyFill="1" applyBorder="1" applyAlignment="1">
      <alignment horizontal="center" vertical="center" wrapText="1"/>
    </xf>
    <xf numFmtId="0" fontId="45" fillId="0" borderId="42" xfId="1" applyFont="1" applyBorder="1" applyAlignment="1">
      <alignment horizontal="center" vertical="center" wrapText="1"/>
    </xf>
    <xf numFmtId="0" fontId="45" fillId="0" borderId="46" xfId="1" applyFont="1" applyBorder="1" applyAlignment="1">
      <alignment horizontal="center" vertical="center" wrapText="1"/>
    </xf>
    <xf numFmtId="0" fontId="45" fillId="0" borderId="47" xfId="1" applyFont="1" applyBorder="1" applyAlignment="1">
      <alignment horizontal="center" vertical="center" wrapText="1"/>
    </xf>
    <xf numFmtId="0" fontId="45" fillId="0" borderId="43" xfId="1" applyFont="1" applyBorder="1" applyAlignment="1">
      <alignment horizontal="center" vertical="center" wrapText="1"/>
    </xf>
    <xf numFmtId="0" fontId="45" fillId="0" borderId="37" xfId="1" applyFont="1" applyBorder="1" applyAlignment="1">
      <alignment horizontal="center" vertical="center" wrapText="1"/>
    </xf>
    <xf numFmtId="0" fontId="45" fillId="0" borderId="48" xfId="1" applyFont="1" applyBorder="1" applyAlignment="1">
      <alignment horizontal="center" vertical="center" wrapText="1"/>
    </xf>
    <xf numFmtId="0" fontId="58" fillId="5" borderId="14" xfId="1" applyFont="1" applyFill="1" applyBorder="1" applyAlignment="1">
      <alignment horizontal="center" vertical="center"/>
    </xf>
    <xf numFmtId="0" fontId="58" fillId="5" borderId="12" xfId="1" applyFont="1" applyFill="1" applyBorder="1" applyAlignment="1">
      <alignment horizontal="center" vertical="center"/>
    </xf>
    <xf numFmtId="0" fontId="58" fillId="5" borderId="15" xfId="1" applyFont="1" applyFill="1" applyBorder="1" applyAlignment="1">
      <alignment horizontal="center" vertical="center"/>
    </xf>
    <xf numFmtId="0" fontId="46" fillId="0" borderId="12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6" fillId="0" borderId="12" xfId="1" applyFont="1" applyBorder="1" applyAlignment="1">
      <alignment horizontal="left" vertical="center" wrapText="1"/>
    </xf>
    <xf numFmtId="0" fontId="47" fillId="4" borderId="7" xfId="1" applyFont="1" applyFill="1" applyBorder="1" applyAlignment="1">
      <alignment horizontal="center" vertical="center" wrapText="1"/>
    </xf>
    <xf numFmtId="0" fontId="52" fillId="0" borderId="24" xfId="1" applyFont="1" applyBorder="1" applyAlignment="1">
      <alignment horizontal="left" vertical="center" wrapText="1"/>
    </xf>
    <xf numFmtId="0" fontId="46" fillId="0" borderId="10" xfId="1" applyFont="1" applyBorder="1" applyAlignment="1">
      <alignment horizontal="left" vertical="center" wrapText="1"/>
    </xf>
    <xf numFmtId="0" fontId="46" fillId="0" borderId="17" xfId="1" applyFont="1" applyBorder="1" applyAlignment="1">
      <alignment horizontal="left" vertical="center" wrapText="1"/>
    </xf>
    <xf numFmtId="0" fontId="46" fillId="0" borderId="0" xfId="0" applyFont="1" applyAlignment="1">
      <alignment horizontal="center" vertical="center"/>
    </xf>
    <xf numFmtId="0" fontId="47" fillId="0" borderId="12" xfId="1" applyFont="1" applyBorder="1" applyAlignment="1">
      <alignment horizontal="center" vertical="center" wrapText="1"/>
    </xf>
    <xf numFmtId="0" fontId="46" fillId="2" borderId="24" xfId="1" applyFont="1" applyFill="1" applyBorder="1" applyAlignment="1">
      <alignment horizontal="center" vertical="center"/>
    </xf>
    <xf numFmtId="0" fontId="46" fillId="2" borderId="10" xfId="1" applyFont="1" applyFill="1" applyBorder="1" applyAlignment="1">
      <alignment horizontal="center" vertical="center"/>
    </xf>
    <xf numFmtId="0" fontId="46" fillId="2" borderId="17" xfId="1" applyFont="1" applyFill="1" applyBorder="1" applyAlignment="1">
      <alignment horizontal="center" vertical="center"/>
    </xf>
    <xf numFmtId="0" fontId="45" fillId="0" borderId="49" xfId="1" applyFont="1" applyBorder="1" applyAlignment="1">
      <alignment horizontal="center" vertical="center" wrapText="1"/>
    </xf>
    <xf numFmtId="0" fontId="45" fillId="0" borderId="40" xfId="1" applyFont="1" applyBorder="1" applyAlignment="1">
      <alignment horizontal="center" vertical="center" wrapText="1"/>
    </xf>
    <xf numFmtId="0" fontId="45" fillId="0" borderId="41" xfId="1" applyFont="1" applyBorder="1" applyAlignment="1">
      <alignment horizontal="center" vertical="center" wrapText="1"/>
    </xf>
    <xf numFmtId="0" fontId="50" fillId="2" borderId="42" xfId="1" applyFont="1" applyFill="1" applyBorder="1" applyAlignment="1">
      <alignment horizontal="center" vertical="center"/>
    </xf>
    <xf numFmtId="0" fontId="50" fillId="2" borderId="46" xfId="1" applyFont="1" applyFill="1" applyBorder="1" applyAlignment="1">
      <alignment horizontal="center" vertical="center"/>
    </xf>
    <xf numFmtId="0" fontId="50" fillId="2" borderId="47" xfId="1" applyFont="1" applyFill="1" applyBorder="1" applyAlignment="1">
      <alignment horizontal="center" vertical="center"/>
    </xf>
    <xf numFmtId="0" fontId="50" fillId="2" borderId="43" xfId="1" applyFont="1" applyFill="1" applyBorder="1" applyAlignment="1">
      <alignment horizontal="center" vertical="center"/>
    </xf>
    <xf numFmtId="0" fontId="50" fillId="2" borderId="37" xfId="1" applyFont="1" applyFill="1" applyBorder="1" applyAlignment="1">
      <alignment horizontal="center" vertical="center"/>
    </xf>
    <xf numFmtId="0" fontId="50" fillId="2" borderId="48" xfId="1" applyFont="1" applyFill="1" applyBorder="1" applyAlignment="1">
      <alignment horizontal="center" vertical="center"/>
    </xf>
    <xf numFmtId="0" fontId="66" fillId="3" borderId="0" xfId="1" applyFont="1" applyFill="1" applyBorder="1" applyAlignment="1">
      <alignment horizontal="center" vertical="center" wrapText="1"/>
    </xf>
    <xf numFmtId="0" fontId="44" fillId="0" borderId="30" xfId="0" applyFont="1" applyBorder="1" applyAlignment="1">
      <alignment horizontal="center" vertical="center" wrapText="1"/>
    </xf>
    <xf numFmtId="0" fontId="71" fillId="0" borderId="49" xfId="1" applyFont="1" applyBorder="1" applyAlignment="1">
      <alignment horizontal="center" vertical="center" wrapText="1"/>
    </xf>
    <xf numFmtId="0" fontId="71" fillId="0" borderId="40" xfId="1" applyFont="1" applyBorder="1" applyAlignment="1">
      <alignment horizontal="center" vertical="center" wrapText="1"/>
    </xf>
    <xf numFmtId="0" fontId="71" fillId="0" borderId="41" xfId="1" applyFont="1" applyBorder="1" applyAlignment="1">
      <alignment horizontal="center" vertical="center" wrapText="1"/>
    </xf>
    <xf numFmtId="0" fontId="103" fillId="8" borderId="6" xfId="0" applyFont="1" applyFill="1" applyBorder="1" applyAlignment="1">
      <alignment horizontal="center" vertical="center" wrapText="1"/>
    </xf>
    <xf numFmtId="0" fontId="103" fillId="8" borderId="8" xfId="0" applyFont="1" applyFill="1" applyBorder="1" applyAlignment="1">
      <alignment horizontal="center" vertical="center" wrapText="1"/>
    </xf>
    <xf numFmtId="0" fontId="103" fillId="8" borderId="14" xfId="0" applyFont="1" applyFill="1" applyBorder="1" applyAlignment="1">
      <alignment horizontal="center" vertical="center" wrapText="1"/>
    </xf>
    <xf numFmtId="0" fontId="103" fillId="8" borderId="15" xfId="0" applyFont="1" applyFill="1" applyBorder="1" applyAlignment="1">
      <alignment horizontal="center" vertical="center" wrapText="1"/>
    </xf>
    <xf numFmtId="0" fontId="103" fillId="8" borderId="18" xfId="0" applyFont="1" applyFill="1" applyBorder="1" applyAlignment="1">
      <alignment horizontal="center" vertical="center" wrapText="1"/>
    </xf>
    <xf numFmtId="0" fontId="103" fillId="8" borderId="16" xfId="0" applyFont="1" applyFill="1" applyBorder="1" applyAlignment="1">
      <alignment horizontal="center" vertical="center" wrapText="1"/>
    </xf>
    <xf numFmtId="0" fontId="45" fillId="4" borderId="12" xfId="1" applyFont="1" applyFill="1" applyBorder="1" applyAlignment="1">
      <alignment horizontal="center" vertical="center"/>
    </xf>
    <xf numFmtId="0" fontId="45" fillId="4" borderId="19" xfId="1" applyFont="1" applyFill="1" applyBorder="1" applyAlignment="1">
      <alignment horizontal="center" vertical="center"/>
    </xf>
    <xf numFmtId="0" fontId="45" fillId="7" borderId="7" xfId="0" applyFont="1" applyFill="1" applyBorder="1" applyAlignment="1">
      <alignment horizontal="center" vertical="center" wrapText="1"/>
    </xf>
    <xf numFmtId="0" fontId="45" fillId="7" borderId="12" xfId="0" applyFont="1" applyFill="1" applyBorder="1" applyAlignment="1">
      <alignment horizontal="center" vertical="center" wrapText="1"/>
    </xf>
    <xf numFmtId="0" fontId="45" fillId="41" borderId="6" xfId="0" applyFont="1" applyFill="1" applyBorder="1" applyAlignment="1">
      <alignment horizontal="center" vertical="center" wrapText="1"/>
    </xf>
    <xf numFmtId="0" fontId="45" fillId="41" borderId="14" xfId="0" applyFont="1" applyFill="1" applyBorder="1" applyAlignment="1">
      <alignment horizontal="center" vertical="center" wrapText="1"/>
    </xf>
    <xf numFmtId="0" fontId="45" fillId="41" borderId="18" xfId="0" applyFont="1" applyFill="1" applyBorder="1" applyAlignment="1">
      <alignment horizontal="center" vertical="center" wrapText="1"/>
    </xf>
    <xf numFmtId="0" fontId="45" fillId="11" borderId="7" xfId="0" applyFont="1" applyFill="1" applyBorder="1" applyAlignment="1">
      <alignment horizontal="center" vertical="center" wrapText="1"/>
    </xf>
    <xf numFmtId="0" fontId="45" fillId="11" borderId="8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/>
    </xf>
    <xf numFmtId="0" fontId="47" fillId="13" borderId="14" xfId="0" applyFont="1" applyFill="1" applyBorder="1" applyAlignment="1">
      <alignment horizontal="center" vertical="center"/>
    </xf>
    <xf numFmtId="0" fontId="81" fillId="9" borderId="56" xfId="0" applyFont="1" applyFill="1" applyBorder="1" applyAlignment="1">
      <alignment horizontal="center" vertical="center" wrapText="1"/>
    </xf>
    <xf numFmtId="0" fontId="81" fillId="9" borderId="55" xfId="0" applyFont="1" applyFill="1" applyBorder="1" applyAlignment="1">
      <alignment horizontal="center" vertical="center" wrapText="1"/>
    </xf>
    <xf numFmtId="0" fontId="81" fillId="9" borderId="57" xfId="0" applyFont="1" applyFill="1" applyBorder="1" applyAlignment="1">
      <alignment horizontal="center" vertical="center" wrapText="1"/>
    </xf>
    <xf numFmtId="0" fontId="45" fillId="10" borderId="7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47" fillId="13" borderId="13" xfId="0" applyFont="1" applyFill="1" applyBorder="1" applyAlignment="1">
      <alignment horizontal="center" vertical="center" wrapText="1"/>
    </xf>
    <xf numFmtId="0" fontId="47" fillId="13" borderId="43" xfId="0" applyFont="1" applyFill="1" applyBorder="1" applyAlignment="1">
      <alignment horizontal="center" vertical="center" wrapText="1"/>
    </xf>
    <xf numFmtId="0" fontId="103" fillId="8" borderId="24" xfId="0" applyFont="1" applyFill="1" applyBorder="1" applyAlignment="1">
      <alignment horizontal="center" vertical="center" wrapText="1"/>
    </xf>
    <xf numFmtId="0" fontId="103" fillId="8" borderId="34" xfId="0" applyFont="1" applyFill="1" applyBorder="1" applyAlignment="1">
      <alignment horizontal="center" vertical="center" wrapText="1"/>
    </xf>
    <xf numFmtId="0" fontId="103" fillId="8" borderId="1" xfId="0" applyFont="1" applyFill="1" applyBorder="1" applyAlignment="1">
      <alignment horizontal="center" vertical="center" wrapText="1"/>
    </xf>
    <xf numFmtId="0" fontId="45" fillId="10" borderId="6" xfId="0" applyFont="1" applyFill="1" applyBorder="1" applyAlignment="1">
      <alignment horizontal="center" vertical="center" wrapText="1"/>
    </xf>
    <xf numFmtId="0" fontId="45" fillId="10" borderId="8" xfId="0" applyFont="1" applyFill="1" applyBorder="1" applyAlignment="1">
      <alignment horizontal="center" vertical="center" wrapText="1"/>
    </xf>
    <xf numFmtId="0" fontId="45" fillId="11" borderId="5" xfId="0" applyFont="1" applyFill="1" applyBorder="1" applyAlignment="1">
      <alignment horizontal="center" vertical="center" wrapText="1"/>
    </xf>
    <xf numFmtId="0" fontId="45" fillId="11" borderId="26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/>
    </xf>
    <xf numFmtId="0" fontId="47" fillId="13" borderId="12" xfId="0" applyFont="1" applyFill="1" applyBorder="1" applyAlignment="1">
      <alignment horizontal="center" vertical="center"/>
    </xf>
    <xf numFmtId="0" fontId="47" fillId="13" borderId="12" xfId="0" applyFont="1" applyFill="1" applyBorder="1" applyAlignment="1">
      <alignment horizontal="center" vertical="center" wrapText="1"/>
    </xf>
    <xf numFmtId="0" fontId="45" fillId="4" borderId="27" xfId="1" applyFont="1" applyFill="1" applyBorder="1" applyAlignment="1">
      <alignment horizontal="center" vertical="center"/>
    </xf>
    <xf numFmtId="0" fontId="50" fillId="2" borderId="12" xfId="1" applyFont="1" applyFill="1" applyBorder="1" applyAlignment="1">
      <alignment horizontal="center" vertical="center"/>
    </xf>
    <xf numFmtId="0" fontId="81" fillId="4" borderId="59" xfId="0" applyFont="1" applyFill="1" applyBorder="1" applyAlignment="1">
      <alignment horizontal="center" vertical="center" wrapText="1"/>
    </xf>
    <xf numFmtId="0" fontId="81" fillId="4" borderId="7" xfId="0" applyFont="1" applyFill="1" applyBorder="1" applyAlignment="1">
      <alignment horizontal="center" vertical="center" wrapText="1"/>
    </xf>
    <xf numFmtId="0" fontId="81" fillId="4" borderId="3" xfId="0" applyFont="1" applyFill="1" applyBorder="1" applyAlignment="1">
      <alignment horizontal="center" vertical="center" wrapText="1"/>
    </xf>
    <xf numFmtId="0" fontId="81" fillId="4" borderId="27" xfId="0" applyFont="1" applyFill="1" applyBorder="1" applyAlignment="1">
      <alignment horizontal="center" vertical="center" wrapText="1"/>
    </xf>
    <xf numFmtId="0" fontId="81" fillId="33" borderId="59" xfId="0" applyFont="1" applyFill="1" applyBorder="1" applyAlignment="1">
      <alignment horizontal="center" vertical="center"/>
    </xf>
    <xf numFmtId="0" fontId="81" fillId="33" borderId="7" xfId="0" applyFont="1" applyFill="1" applyBorder="1" applyAlignment="1">
      <alignment horizontal="center" vertical="center"/>
    </xf>
    <xf numFmtId="0" fontId="81" fillId="33" borderId="8" xfId="0" applyFont="1" applyFill="1" applyBorder="1" applyAlignment="1">
      <alignment horizontal="center" vertical="center"/>
    </xf>
    <xf numFmtId="0" fontId="90" fillId="8" borderId="51" xfId="0" applyFont="1" applyFill="1" applyBorder="1" applyAlignment="1">
      <alignment horizontal="center" vertical="center" wrapText="1"/>
    </xf>
    <xf numFmtId="0" fontId="90" fillId="8" borderId="52" xfId="0" applyFont="1" applyFill="1" applyBorder="1" applyAlignment="1">
      <alignment horizontal="center" vertical="center" wrapText="1"/>
    </xf>
    <xf numFmtId="0" fontId="44" fillId="7" borderId="7" xfId="0" applyFont="1" applyFill="1" applyBorder="1" applyAlignment="1">
      <alignment horizontal="center" vertical="center" wrapText="1"/>
    </xf>
    <xf numFmtId="0" fontId="44" fillId="7" borderId="12" xfId="0" applyFont="1" applyFill="1" applyBorder="1" applyAlignment="1">
      <alignment horizontal="center" vertical="center" wrapText="1"/>
    </xf>
    <xf numFmtId="0" fontId="45" fillId="7" borderId="8" xfId="0" applyFont="1" applyFill="1" applyBorder="1" applyAlignment="1">
      <alignment horizontal="center" vertical="center" wrapText="1"/>
    </xf>
    <xf numFmtId="0" fontId="45" fillId="7" borderId="15" xfId="0" applyFont="1" applyFill="1" applyBorder="1" applyAlignment="1">
      <alignment horizontal="center" vertical="center" wrapText="1"/>
    </xf>
    <xf numFmtId="0" fontId="45" fillId="11" borderId="6" xfId="0" applyFont="1" applyFill="1" applyBorder="1" applyAlignment="1">
      <alignment horizontal="center" vertical="center" wrapText="1"/>
    </xf>
    <xf numFmtId="0" fontId="45" fillId="20" borderId="6" xfId="0" applyFont="1" applyFill="1" applyBorder="1" applyAlignment="1">
      <alignment horizontal="center" vertical="center" wrapText="1"/>
    </xf>
    <xf numFmtId="0" fontId="45" fillId="20" borderId="7" xfId="0" applyFont="1" applyFill="1" applyBorder="1" applyAlignment="1">
      <alignment horizontal="center" vertical="center" wrapText="1"/>
    </xf>
    <xf numFmtId="0" fontId="45" fillId="20" borderId="8" xfId="0" applyFont="1" applyFill="1" applyBorder="1" applyAlignment="1">
      <alignment horizontal="center" vertical="center" wrapText="1"/>
    </xf>
    <xf numFmtId="0" fontId="103" fillId="20" borderId="42" xfId="0" applyFont="1" applyFill="1" applyBorder="1" applyAlignment="1">
      <alignment horizontal="center" vertical="center" wrapText="1"/>
    </xf>
    <xf numFmtId="0" fontId="103" fillId="20" borderId="46" xfId="0" applyFont="1" applyFill="1" applyBorder="1" applyAlignment="1">
      <alignment horizontal="center" vertical="center" wrapText="1"/>
    </xf>
    <xf numFmtId="0" fontId="103" fillId="20" borderId="47" xfId="0" applyFont="1" applyFill="1" applyBorder="1" applyAlignment="1">
      <alignment horizontal="center" vertical="center" wrapText="1"/>
    </xf>
    <xf numFmtId="0" fontId="103" fillId="20" borderId="21" xfId="0" applyFont="1" applyFill="1" applyBorder="1" applyAlignment="1">
      <alignment horizontal="center" vertical="center" wrapText="1"/>
    </xf>
    <xf numFmtId="0" fontId="103" fillId="20" borderId="0" xfId="0" applyFont="1" applyFill="1" applyBorder="1" applyAlignment="1">
      <alignment horizontal="center" vertical="center" wrapText="1"/>
    </xf>
    <xf numFmtId="0" fontId="103" fillId="20" borderId="50" xfId="0" applyFont="1" applyFill="1" applyBorder="1" applyAlignment="1">
      <alignment horizontal="center" vertical="center" wrapText="1"/>
    </xf>
    <xf numFmtId="0" fontId="103" fillId="20" borderId="43" xfId="0" applyFont="1" applyFill="1" applyBorder="1" applyAlignment="1">
      <alignment horizontal="center" vertical="center" wrapText="1"/>
    </xf>
    <xf numFmtId="0" fontId="103" fillId="20" borderId="37" xfId="0" applyFont="1" applyFill="1" applyBorder="1" applyAlignment="1">
      <alignment horizontal="center" vertical="center" wrapText="1"/>
    </xf>
    <xf numFmtId="0" fontId="103" fillId="20" borderId="48" xfId="0" applyFont="1" applyFill="1" applyBorder="1" applyAlignment="1">
      <alignment horizontal="center" vertical="center" wrapText="1"/>
    </xf>
    <xf numFmtId="0" fontId="47" fillId="13" borderId="6" xfId="0" applyFont="1" applyFill="1" applyBorder="1" applyAlignment="1">
      <alignment horizontal="center" vertical="center"/>
    </xf>
    <xf numFmtId="0" fontId="47" fillId="13" borderId="18" xfId="0" applyFont="1" applyFill="1" applyBorder="1" applyAlignment="1">
      <alignment horizontal="center" vertical="center"/>
    </xf>
    <xf numFmtId="0" fontId="47" fillId="13" borderId="4" xfId="0" applyFont="1" applyFill="1" applyBorder="1" applyAlignment="1">
      <alignment horizontal="center" vertical="center"/>
    </xf>
    <xf numFmtId="0" fontId="47" fillId="13" borderId="24" xfId="0" applyFont="1" applyFill="1" applyBorder="1" applyAlignment="1">
      <alignment horizontal="center" vertical="center"/>
    </xf>
    <xf numFmtId="0" fontId="47" fillId="13" borderId="1" xfId="0" applyFont="1" applyFill="1" applyBorder="1" applyAlignment="1">
      <alignment horizontal="center" vertical="center"/>
    </xf>
    <xf numFmtId="0" fontId="47" fillId="13" borderId="42" xfId="0" applyFont="1" applyFill="1" applyBorder="1" applyAlignment="1">
      <alignment horizontal="center" vertical="center" wrapText="1"/>
    </xf>
    <xf numFmtId="0" fontId="47" fillId="13" borderId="21" xfId="0" applyFont="1" applyFill="1" applyBorder="1" applyAlignment="1">
      <alignment horizontal="center" vertical="center" wrapText="1"/>
    </xf>
    <xf numFmtId="0" fontId="45" fillId="4" borderId="46" xfId="0" applyFont="1" applyFill="1" applyBorder="1" applyAlignment="1">
      <alignment horizontal="center" vertical="center" wrapText="1"/>
    </xf>
    <xf numFmtId="0" fontId="45" fillId="4" borderId="0" xfId="0" applyFont="1" applyFill="1" applyBorder="1" applyAlignment="1">
      <alignment horizontal="center" vertical="center" wrapText="1"/>
    </xf>
    <xf numFmtId="0" fontId="45" fillId="4" borderId="37" xfId="0" applyFont="1" applyFill="1" applyBorder="1" applyAlignment="1">
      <alignment horizontal="center" vertical="center" wrapText="1"/>
    </xf>
    <xf numFmtId="0" fontId="89" fillId="4" borderId="46" xfId="0" applyFont="1" applyFill="1" applyBorder="1" applyAlignment="1">
      <alignment horizontal="center" vertical="center" wrapText="1"/>
    </xf>
    <xf numFmtId="0" fontId="89" fillId="4" borderId="0" xfId="0" applyFont="1" applyFill="1" applyBorder="1" applyAlignment="1">
      <alignment horizontal="center" vertical="center" wrapText="1"/>
    </xf>
    <xf numFmtId="0" fontId="89" fillId="4" borderId="37" xfId="0" applyFont="1" applyFill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0" fontId="44" fillId="0" borderId="25" xfId="0" applyFont="1" applyBorder="1" applyAlignment="1">
      <alignment horizontal="center" vertical="center" wrapText="1"/>
    </xf>
    <xf numFmtId="0" fontId="44" fillId="0" borderId="21" xfId="0" applyFont="1" applyBorder="1" applyAlignment="1">
      <alignment horizontal="center" vertical="center" wrapText="1"/>
    </xf>
    <xf numFmtId="0" fontId="44" fillId="0" borderId="44" xfId="0" applyFont="1" applyBorder="1" applyAlignment="1">
      <alignment horizontal="center" vertical="center" wrapText="1"/>
    </xf>
    <xf numFmtId="0" fontId="47" fillId="26" borderId="33" xfId="0" applyFont="1" applyFill="1" applyBorder="1" applyAlignment="1">
      <alignment horizontal="center" vertical="center" wrapText="1"/>
    </xf>
    <xf numFmtId="0" fontId="47" fillId="26" borderId="25" xfId="0" applyFont="1" applyFill="1" applyBorder="1" applyAlignment="1">
      <alignment horizontal="center" vertical="center" wrapText="1"/>
    </xf>
    <xf numFmtId="0" fontId="47" fillId="13" borderId="32" xfId="0" applyFont="1" applyFill="1" applyBorder="1" applyAlignment="1">
      <alignment horizontal="center" vertical="center"/>
    </xf>
    <xf numFmtId="0" fontId="47" fillId="13" borderId="29" xfId="0" applyFont="1" applyFill="1" applyBorder="1" applyAlignment="1">
      <alignment horizontal="center" vertical="center"/>
    </xf>
    <xf numFmtId="0" fontId="47" fillId="21" borderId="33" xfId="0" applyFont="1" applyFill="1" applyBorder="1" applyAlignment="1">
      <alignment horizontal="center" vertical="center"/>
    </xf>
    <xf numFmtId="0" fontId="47" fillId="21" borderId="26" xfId="0" applyFont="1" applyFill="1" applyBorder="1" applyAlignment="1">
      <alignment horizontal="center" vertical="center"/>
    </xf>
    <xf numFmtId="0" fontId="47" fillId="23" borderId="6" xfId="0" applyFont="1" applyFill="1" applyBorder="1" applyAlignment="1">
      <alignment horizontal="center" vertical="center" wrapText="1"/>
    </xf>
    <xf numFmtId="0" fontId="47" fillId="23" borderId="14" xfId="0" applyFont="1" applyFill="1" applyBorder="1" applyAlignment="1">
      <alignment horizontal="center" vertical="center" wrapText="1"/>
    </xf>
    <xf numFmtId="0" fontId="47" fillId="23" borderId="18" xfId="0" applyFont="1" applyFill="1" applyBorder="1" applyAlignment="1">
      <alignment horizontal="center" vertical="center" wrapText="1"/>
    </xf>
    <xf numFmtId="0" fontId="47" fillId="21" borderId="35" xfId="0" applyFont="1" applyFill="1" applyBorder="1" applyAlignment="1">
      <alignment horizontal="center" vertical="center"/>
    </xf>
    <xf numFmtId="0" fontId="47" fillId="21" borderId="34" xfId="0" applyFont="1" applyFill="1" applyBorder="1" applyAlignment="1">
      <alignment horizontal="center" vertical="center"/>
    </xf>
    <xf numFmtId="0" fontId="50" fillId="2" borderId="1" xfId="1" applyFont="1" applyFill="1" applyBorder="1" applyAlignment="1">
      <alignment horizontal="center" vertical="center"/>
    </xf>
    <xf numFmtId="0" fontId="50" fillId="2" borderId="2" xfId="1" applyFont="1" applyFill="1" applyBorder="1" applyAlignment="1">
      <alignment horizontal="center" vertical="center"/>
    </xf>
    <xf numFmtId="0" fontId="50" fillId="2" borderId="3" xfId="1" applyFont="1" applyFill="1" applyBorder="1" applyAlignment="1">
      <alignment horizontal="center" vertical="center"/>
    </xf>
    <xf numFmtId="0" fontId="50" fillId="2" borderId="4" xfId="1" applyFont="1" applyFill="1" applyBorder="1" applyAlignment="1">
      <alignment horizontal="center" vertical="center"/>
    </xf>
    <xf numFmtId="0" fontId="50" fillId="2" borderId="71" xfId="1" applyFont="1" applyFill="1" applyBorder="1" applyAlignment="1">
      <alignment horizontal="center" vertical="center"/>
    </xf>
    <xf numFmtId="0" fontId="50" fillId="2" borderId="5" xfId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7" fillId="13" borderId="34" xfId="0" applyFont="1" applyFill="1" applyBorder="1" applyAlignment="1">
      <alignment horizontal="center" vertical="center"/>
    </xf>
    <xf numFmtId="0" fontId="47" fillId="26" borderId="7" xfId="0" applyFont="1" applyFill="1" applyBorder="1" applyAlignment="1">
      <alignment horizontal="center" vertical="center" wrapText="1"/>
    </xf>
    <xf numFmtId="0" fontId="47" fillId="26" borderId="27" xfId="0" applyFont="1" applyFill="1" applyBorder="1" applyAlignment="1">
      <alignment horizontal="center" vertical="center" wrapText="1"/>
    </xf>
    <xf numFmtId="0" fontId="81" fillId="9" borderId="49" xfId="0" applyFont="1" applyFill="1" applyBorder="1" applyAlignment="1">
      <alignment horizontal="center" vertical="center" wrapText="1"/>
    </xf>
    <xf numFmtId="0" fontId="81" fillId="9" borderId="40" xfId="0" applyFont="1" applyFill="1" applyBorder="1" applyAlignment="1">
      <alignment horizontal="center" vertical="center" wrapText="1"/>
    </xf>
    <xf numFmtId="0" fontId="81" fillId="9" borderId="41" xfId="0" applyFont="1" applyFill="1" applyBorder="1" applyAlignment="1">
      <alignment horizontal="center" vertical="center" wrapText="1"/>
    </xf>
    <xf numFmtId="0" fontId="45" fillId="11" borderId="61" xfId="0" applyFont="1" applyFill="1" applyBorder="1" applyAlignment="1">
      <alignment horizontal="center" vertical="center" wrapText="1"/>
    </xf>
    <xf numFmtId="0" fontId="45" fillId="11" borderId="22" xfId="0" applyFont="1" applyFill="1" applyBorder="1" applyAlignment="1">
      <alignment horizontal="center" vertical="center" wrapText="1"/>
    </xf>
    <xf numFmtId="0" fontId="45" fillId="11" borderId="23" xfId="0" applyFont="1" applyFill="1" applyBorder="1" applyAlignment="1">
      <alignment horizontal="center" vertical="center" wrapText="1"/>
    </xf>
    <xf numFmtId="0" fontId="45" fillId="20" borderId="61" xfId="0" applyFont="1" applyFill="1" applyBorder="1" applyAlignment="1">
      <alignment horizontal="center" vertical="center" wrapText="1"/>
    </xf>
    <xf numFmtId="0" fontId="45" fillId="20" borderId="23" xfId="0" applyFont="1" applyFill="1" applyBorder="1" applyAlignment="1">
      <alignment horizontal="center" vertical="center" wrapText="1"/>
    </xf>
    <xf numFmtId="0" fontId="81" fillId="4" borderId="8" xfId="0" applyFont="1" applyFill="1" applyBorder="1" applyAlignment="1">
      <alignment horizontal="center" vertical="center" wrapText="1"/>
    </xf>
    <xf numFmtId="0" fontId="81" fillId="4" borderId="17" xfId="0" applyFont="1" applyFill="1" applyBorder="1" applyAlignment="1">
      <alignment horizontal="center" vertical="center" wrapText="1"/>
    </xf>
    <xf numFmtId="0" fontId="81" fillId="4" borderId="12" xfId="0" applyFont="1" applyFill="1" applyBorder="1" applyAlignment="1">
      <alignment horizontal="center" vertical="center" wrapText="1"/>
    </xf>
    <xf numFmtId="0" fontId="81" fillId="4" borderId="15" xfId="0" applyFont="1" applyFill="1" applyBorder="1" applyAlignment="1">
      <alignment horizontal="center" vertical="center" wrapText="1"/>
    </xf>
    <xf numFmtId="0" fontId="47" fillId="26" borderId="32" xfId="0" applyFont="1" applyFill="1" applyBorder="1" applyAlignment="1">
      <alignment horizontal="center" vertical="center" wrapText="1"/>
    </xf>
    <xf numFmtId="0" fontId="47" fillId="26" borderId="29" xfId="0" applyFont="1" applyFill="1" applyBorder="1" applyAlignment="1">
      <alignment horizontal="center" vertical="center" wrapText="1"/>
    </xf>
    <xf numFmtId="0" fontId="47" fillId="23" borderId="32" xfId="0" applyFont="1" applyFill="1" applyBorder="1" applyAlignment="1">
      <alignment horizontal="center" vertical="center" wrapText="1"/>
    </xf>
    <xf numFmtId="0" fontId="47" fillId="23" borderId="31" xfId="0" applyFont="1" applyFill="1" applyBorder="1" applyAlignment="1">
      <alignment horizontal="center" vertical="center" wrapText="1"/>
    </xf>
    <xf numFmtId="0" fontId="47" fillId="23" borderId="29" xfId="0" applyFont="1" applyFill="1" applyBorder="1" applyAlignment="1">
      <alignment horizontal="center" vertical="center" wrapText="1"/>
    </xf>
    <xf numFmtId="0" fontId="47" fillId="21" borderId="32" xfId="0" applyFont="1" applyFill="1" applyBorder="1" applyAlignment="1">
      <alignment horizontal="center" vertical="center"/>
    </xf>
    <xf numFmtId="0" fontId="90" fillId="8" borderId="6" xfId="0" applyFont="1" applyFill="1" applyBorder="1" applyAlignment="1">
      <alignment horizontal="center" vertical="center" wrapText="1"/>
    </xf>
    <xf numFmtId="0" fontId="90" fillId="8" borderId="8" xfId="0" applyFont="1" applyFill="1" applyBorder="1" applyAlignment="1">
      <alignment horizontal="center" vertical="center" wrapText="1"/>
    </xf>
    <xf numFmtId="0" fontId="90" fillId="8" borderId="14" xfId="0" applyFont="1" applyFill="1" applyBorder="1" applyAlignment="1">
      <alignment horizontal="center" vertical="center" wrapText="1"/>
    </xf>
    <xf numFmtId="0" fontId="90" fillId="8" borderId="15" xfId="0" applyFont="1" applyFill="1" applyBorder="1" applyAlignment="1">
      <alignment horizontal="center" vertical="center" wrapText="1"/>
    </xf>
    <xf numFmtId="0" fontId="44" fillId="0" borderId="37" xfId="1" applyFont="1" applyBorder="1" applyAlignment="1">
      <alignment horizontal="center" vertical="center"/>
    </xf>
    <xf numFmtId="0" fontId="49" fillId="0" borderId="46" xfId="1" applyFont="1" applyBorder="1" applyAlignment="1">
      <alignment horizontal="center" vertical="center" wrapText="1"/>
    </xf>
    <xf numFmtId="0" fontId="111" fillId="16" borderId="9" xfId="1" applyFont="1" applyFill="1" applyBorder="1" applyAlignment="1">
      <alignment horizontal="center" vertical="center"/>
    </xf>
    <xf numFmtId="0" fontId="111" fillId="16" borderId="10" xfId="1" applyFont="1" applyFill="1" applyBorder="1" applyAlignment="1">
      <alignment horizontal="center" vertical="center"/>
    </xf>
    <xf numFmtId="0" fontId="111" fillId="16" borderId="11" xfId="1" applyFont="1" applyFill="1" applyBorder="1" applyAlignment="1">
      <alignment horizontal="center" vertical="center"/>
    </xf>
    <xf numFmtId="0" fontId="45" fillId="2" borderId="12" xfId="1" applyFont="1" applyFill="1" applyBorder="1" applyAlignment="1">
      <alignment horizontal="center" vertical="center"/>
    </xf>
    <xf numFmtId="0" fontId="44" fillId="3" borderId="0" xfId="1" applyFont="1" applyFill="1" applyBorder="1" applyAlignment="1">
      <alignment horizontal="center" vertical="center" wrapText="1"/>
    </xf>
    <xf numFmtId="0" fontId="45" fillId="3" borderId="0" xfId="1" applyFont="1" applyFill="1" applyBorder="1" applyAlignment="1">
      <alignment horizontal="center" vertical="center" wrapText="1"/>
    </xf>
    <xf numFmtId="0" fontId="106" fillId="0" borderId="46" xfId="1" applyFont="1" applyBorder="1" applyAlignment="1">
      <alignment horizontal="center" vertical="center" wrapText="1"/>
    </xf>
    <xf numFmtId="0" fontId="106" fillId="0" borderId="47" xfId="1" applyFont="1" applyBorder="1" applyAlignment="1">
      <alignment horizontal="center" vertical="center" wrapText="1"/>
    </xf>
    <xf numFmtId="0" fontId="106" fillId="0" borderId="43" xfId="1" applyFont="1" applyBorder="1" applyAlignment="1">
      <alignment horizontal="center" vertical="center" wrapText="1"/>
    </xf>
    <xf numFmtId="0" fontId="106" fillId="0" borderId="37" xfId="1" applyFont="1" applyBorder="1" applyAlignment="1">
      <alignment horizontal="center" vertical="center" wrapText="1"/>
    </xf>
    <xf numFmtId="0" fontId="106" fillId="0" borderId="48" xfId="1" applyFont="1" applyBorder="1" applyAlignment="1">
      <alignment horizontal="center" vertical="center" wrapText="1"/>
    </xf>
    <xf numFmtId="0" fontId="47" fillId="0" borderId="19" xfId="1" applyFont="1" applyBorder="1" applyAlignment="1">
      <alignment horizontal="center" vertical="center" wrapText="1"/>
    </xf>
    <xf numFmtId="0" fontId="47" fillId="0" borderId="58" xfId="1" applyFont="1" applyBorder="1" applyAlignment="1">
      <alignment horizontal="center" vertical="center" wrapText="1"/>
    </xf>
    <xf numFmtId="0" fontId="47" fillId="0" borderId="20" xfId="1" applyFont="1" applyBorder="1" applyAlignment="1">
      <alignment horizontal="center" vertical="center" wrapText="1"/>
    </xf>
    <xf numFmtId="0" fontId="111" fillId="16" borderId="67" xfId="1" applyFont="1" applyFill="1" applyBorder="1" applyAlignment="1">
      <alignment horizontal="center" vertical="center"/>
    </xf>
    <xf numFmtId="0" fontId="47" fillId="2" borderId="24" xfId="1" applyFont="1" applyFill="1" applyBorder="1" applyAlignment="1">
      <alignment horizontal="center" vertical="center"/>
    </xf>
    <xf numFmtId="0" fontId="47" fillId="2" borderId="10" xfId="1" applyFont="1" applyFill="1" applyBorder="1" applyAlignment="1">
      <alignment horizontal="center" vertical="center"/>
    </xf>
    <xf numFmtId="0" fontId="47" fillId="2" borderId="17" xfId="1" applyFont="1" applyFill="1" applyBorder="1" applyAlignment="1">
      <alignment horizontal="center" vertical="center"/>
    </xf>
    <xf numFmtId="0" fontId="47" fillId="0" borderId="42" xfId="1" applyFont="1" applyBorder="1" applyAlignment="1">
      <alignment horizontal="center" vertical="center" wrapText="1"/>
    </xf>
    <xf numFmtId="0" fontId="47" fillId="0" borderId="46" xfId="1" applyFont="1" applyBorder="1" applyAlignment="1">
      <alignment horizontal="center" vertical="center" wrapText="1"/>
    </xf>
    <xf numFmtId="0" fontId="47" fillId="0" borderId="47" xfId="1" applyFont="1" applyBorder="1" applyAlignment="1">
      <alignment horizontal="center" vertical="center" wrapText="1"/>
    </xf>
    <xf numFmtId="0" fontId="47" fillId="0" borderId="43" xfId="1" applyFont="1" applyBorder="1" applyAlignment="1">
      <alignment horizontal="center" vertical="center" wrapText="1"/>
    </xf>
    <xf numFmtId="0" fontId="47" fillId="0" borderId="37" xfId="1" applyFont="1" applyBorder="1" applyAlignment="1">
      <alignment horizontal="center" vertical="center" wrapText="1"/>
    </xf>
    <xf numFmtId="0" fontId="47" fillId="0" borderId="48" xfId="1" applyFont="1" applyBorder="1" applyAlignment="1">
      <alignment horizontal="center" vertical="center" wrapText="1"/>
    </xf>
    <xf numFmtId="0" fontId="116" fillId="0" borderId="0" xfId="1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7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7" fillId="8" borderId="12" xfId="0" applyFont="1" applyFill="1" applyBorder="1" applyAlignment="1">
      <alignment horizontal="center" vertical="center" wrapText="1"/>
    </xf>
    <xf numFmtId="0" fontId="14" fillId="0" borderId="49" xfId="1" applyFont="1" applyBorder="1" applyAlignment="1">
      <alignment horizontal="center" vertical="center" wrapText="1"/>
    </xf>
    <xf numFmtId="0" fontId="14" fillId="0" borderId="40" xfId="1" applyFont="1" applyBorder="1" applyAlignment="1">
      <alignment horizontal="center" vertical="center" wrapText="1"/>
    </xf>
    <xf numFmtId="0" fontId="14" fillId="0" borderId="41" xfId="1" applyFont="1" applyBorder="1" applyAlignment="1">
      <alignment horizontal="center" vertical="center" wrapText="1"/>
    </xf>
    <xf numFmtId="0" fontId="12" fillId="3" borderId="0" xfId="1" applyFont="1" applyFill="1" applyBorder="1" applyAlignment="1">
      <alignment horizontal="center" vertical="center" wrapText="1"/>
    </xf>
    <xf numFmtId="0" fontId="11" fillId="2" borderId="42" xfId="1" applyFont="1" applyFill="1" applyBorder="1" applyAlignment="1">
      <alignment horizontal="center" vertical="center"/>
    </xf>
    <xf numFmtId="0" fontId="11" fillId="2" borderId="46" xfId="1" applyFont="1" applyFill="1" applyBorder="1" applyAlignment="1">
      <alignment horizontal="center" vertical="center"/>
    </xf>
    <xf numFmtId="0" fontId="11" fillId="2" borderId="47" xfId="1" applyFont="1" applyFill="1" applyBorder="1" applyAlignment="1">
      <alignment horizontal="center" vertical="center"/>
    </xf>
    <xf numFmtId="0" fontId="11" fillId="2" borderId="43" xfId="1" applyFont="1" applyFill="1" applyBorder="1" applyAlignment="1">
      <alignment horizontal="center" vertical="center"/>
    </xf>
    <xf numFmtId="0" fontId="11" fillId="2" borderId="37" xfId="1" applyFont="1" applyFill="1" applyBorder="1" applyAlignment="1">
      <alignment horizontal="center" vertical="center"/>
    </xf>
    <xf numFmtId="0" fontId="11" fillId="2" borderId="48" xfId="1" applyFont="1" applyFill="1" applyBorder="1" applyAlignment="1">
      <alignment horizontal="center" vertical="center"/>
    </xf>
    <xf numFmtId="0" fontId="3" fillId="23" borderId="12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21" fillId="11" borderId="12" xfId="0" applyFont="1" applyFill="1" applyBorder="1" applyAlignment="1">
      <alignment horizontal="center" vertical="center" wrapText="1"/>
    </xf>
    <xf numFmtId="0" fontId="21" fillId="11" borderId="15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19" fillId="9" borderId="8" xfId="0" applyFont="1" applyFill="1" applyBorder="1" applyAlignment="1">
      <alignment horizontal="center" vertical="center" wrapText="1"/>
    </xf>
    <xf numFmtId="0" fontId="3" fillId="30" borderId="12" xfId="0" applyFont="1" applyFill="1" applyBorder="1" applyAlignment="1">
      <alignment horizontal="center" vertical="center" wrapText="1"/>
    </xf>
    <xf numFmtId="0" fontId="3" fillId="30" borderId="19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0" fillId="0" borderId="59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58" xfId="0" applyFont="1" applyBorder="1" applyAlignment="1">
      <alignment horizontal="center" vertical="center" wrapText="1"/>
    </xf>
    <xf numFmtId="0" fontId="3" fillId="23" borderId="33" xfId="0" applyFont="1" applyFill="1" applyBorder="1" applyAlignment="1">
      <alignment horizontal="center" vertical="center" wrapText="1"/>
    </xf>
    <xf numFmtId="0" fontId="3" fillId="23" borderId="25" xfId="0" applyFont="1" applyFill="1" applyBorder="1" applyAlignment="1">
      <alignment horizontal="center" vertical="center" wrapText="1"/>
    </xf>
    <xf numFmtId="0" fontId="3" fillId="23" borderId="26" xfId="0" applyFont="1" applyFill="1" applyBorder="1" applyAlignment="1">
      <alignment horizontal="center" vertical="center" wrapText="1"/>
    </xf>
    <xf numFmtId="2" fontId="9" fillId="23" borderId="54" xfId="0" applyNumberFormat="1" applyFont="1" applyFill="1" applyBorder="1" applyAlignment="1">
      <alignment horizontal="center" vertical="center"/>
    </xf>
    <xf numFmtId="2" fontId="9" fillId="23" borderId="44" xfId="0" applyNumberFormat="1" applyFont="1" applyFill="1" applyBorder="1" applyAlignment="1">
      <alignment horizontal="center" vertical="center"/>
    </xf>
    <xf numFmtId="2" fontId="9" fillId="23" borderId="38" xfId="0" applyNumberFormat="1" applyFont="1" applyFill="1" applyBorder="1" applyAlignment="1">
      <alignment horizontal="center" vertical="center"/>
    </xf>
    <xf numFmtId="0" fontId="3" fillId="21" borderId="27" xfId="0" applyFont="1" applyFill="1" applyBorder="1" applyAlignment="1">
      <alignment horizontal="center" vertical="center"/>
    </xf>
    <xf numFmtId="0" fontId="3" fillId="21" borderId="26" xfId="0" applyFont="1" applyFill="1" applyBorder="1" applyAlignment="1">
      <alignment horizontal="center" vertical="center"/>
    </xf>
    <xf numFmtId="0" fontId="0" fillId="0" borderId="47" xfId="0" applyFont="1" applyBorder="1" applyAlignment="1">
      <alignment horizontal="center" vertical="center" wrapText="1"/>
    </xf>
    <xf numFmtId="0" fontId="0" fillId="0" borderId="50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3" fillId="21" borderId="32" xfId="0" applyFont="1" applyFill="1" applyBorder="1" applyAlignment="1">
      <alignment horizontal="center" vertical="center"/>
    </xf>
    <xf numFmtId="0" fontId="3" fillId="21" borderId="3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3" fillId="23" borderId="26" xfId="0" applyFont="1" applyFill="1" applyBorder="1" applyAlignment="1">
      <alignment horizontal="center" vertical="center"/>
    </xf>
    <xf numFmtId="0" fontId="3" fillId="23" borderId="27" xfId="0" applyFont="1" applyFill="1" applyBorder="1" applyAlignment="1">
      <alignment horizontal="center" vertical="center"/>
    </xf>
    <xf numFmtId="0" fontId="3" fillId="23" borderId="25" xfId="0" applyFont="1" applyFill="1" applyBorder="1" applyAlignment="1">
      <alignment horizontal="center" vertical="center"/>
    </xf>
    <xf numFmtId="2" fontId="10" fillId="23" borderId="33" xfId="0" applyNumberFormat="1" applyFont="1" applyFill="1" applyBorder="1" applyAlignment="1">
      <alignment horizontal="center" vertical="center"/>
    </xf>
    <xf numFmtId="2" fontId="10" fillId="23" borderId="25" xfId="0" applyNumberFormat="1" applyFont="1" applyFill="1" applyBorder="1" applyAlignment="1">
      <alignment horizontal="center" vertical="center"/>
    </xf>
    <xf numFmtId="2" fontId="10" fillId="23" borderId="30" xfId="0" applyNumberFormat="1" applyFont="1" applyFill="1" applyBorder="1" applyAlignment="1">
      <alignment horizontal="center" vertical="center"/>
    </xf>
    <xf numFmtId="0" fontId="3" fillId="22" borderId="34" xfId="0" applyFont="1" applyFill="1" applyBorder="1" applyAlignment="1">
      <alignment horizontal="center" vertical="center"/>
    </xf>
    <xf numFmtId="0" fontId="3" fillId="22" borderId="35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2" fontId="10" fillId="23" borderId="7" xfId="0" applyNumberFormat="1" applyFont="1" applyFill="1" applyBorder="1" applyAlignment="1">
      <alignment horizontal="center" vertical="center" wrapText="1"/>
    </xf>
    <xf numFmtId="2" fontId="10" fillId="23" borderId="12" xfId="0" applyNumberFormat="1" applyFont="1" applyFill="1" applyBorder="1" applyAlignment="1">
      <alignment horizontal="center" vertical="center" wrapText="1"/>
    </xf>
    <xf numFmtId="2" fontId="10" fillId="23" borderId="27" xfId="0" applyNumberFormat="1" applyFont="1" applyFill="1" applyBorder="1" applyAlignment="1">
      <alignment horizontal="center" vertical="center" wrapText="1"/>
    </xf>
    <xf numFmtId="2" fontId="10" fillId="23" borderId="19" xfId="0" applyNumberFormat="1" applyFont="1" applyFill="1" applyBorder="1" applyAlignment="1">
      <alignment horizontal="center" vertical="center" wrapText="1"/>
    </xf>
    <xf numFmtId="0" fontId="3" fillId="22" borderId="7" xfId="0" applyFont="1" applyFill="1" applyBorder="1" applyAlignment="1">
      <alignment horizontal="center" vertical="center"/>
    </xf>
    <xf numFmtId="0" fontId="3" fillId="22" borderId="12" xfId="0" applyFont="1" applyFill="1" applyBorder="1" applyAlignment="1">
      <alignment horizontal="center" vertical="center"/>
    </xf>
    <xf numFmtId="0" fontId="3" fillId="28" borderId="7" xfId="0" applyFont="1" applyFill="1" applyBorder="1" applyAlignment="1">
      <alignment horizontal="center" vertical="center" wrapText="1"/>
    </xf>
    <xf numFmtId="0" fontId="3" fillId="28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2" fontId="10" fillId="23" borderId="26" xfId="0" applyNumberFormat="1" applyFont="1" applyFill="1" applyBorder="1" applyAlignment="1">
      <alignment horizontal="center" vertical="center"/>
    </xf>
    <xf numFmtId="2" fontId="10" fillId="23" borderId="19" xfId="0" applyNumberFormat="1" applyFont="1" applyFill="1" applyBorder="1" applyAlignment="1">
      <alignment horizontal="center" vertical="center"/>
    </xf>
    <xf numFmtId="0" fontId="0" fillId="0" borderId="54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38" xfId="0" applyFont="1" applyBorder="1" applyAlignment="1">
      <alignment horizontal="center" vertical="center" wrapText="1"/>
    </xf>
    <xf numFmtId="0" fontId="3" fillId="26" borderId="7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3" fillId="26" borderId="19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2" fontId="10" fillId="23" borderId="7" xfId="0" applyNumberFormat="1" applyFont="1" applyFill="1" applyBorder="1" applyAlignment="1">
      <alignment horizontal="center" vertical="center"/>
    </xf>
    <xf numFmtId="2" fontId="10" fillId="23" borderId="12" xfId="0" applyNumberFormat="1" applyFont="1" applyFill="1" applyBorder="1" applyAlignment="1">
      <alignment horizontal="center" vertical="center"/>
    </xf>
    <xf numFmtId="0" fontId="46" fillId="0" borderId="37" xfId="0" applyFont="1" applyBorder="1" applyAlignment="1">
      <alignment horizontal="center" vertical="center"/>
    </xf>
    <xf numFmtId="0" fontId="47" fillId="4" borderId="0" xfId="0" applyFont="1" applyFill="1" applyBorder="1" applyAlignment="1">
      <alignment horizontal="center" vertical="center" wrapText="1"/>
    </xf>
    <xf numFmtId="0" fontId="47" fillId="4" borderId="37" xfId="0" applyFont="1" applyFill="1" applyBorder="1" applyAlignment="1">
      <alignment horizontal="center" vertical="center" wrapText="1"/>
    </xf>
    <xf numFmtId="0" fontId="111" fillId="4" borderId="0" xfId="0" applyFont="1" applyFill="1" applyBorder="1" applyAlignment="1">
      <alignment horizontal="center" vertical="center" wrapText="1"/>
    </xf>
    <xf numFmtId="0" fontId="111" fillId="4" borderId="37" xfId="0" applyFont="1" applyFill="1" applyBorder="1" applyAlignment="1">
      <alignment horizontal="center" vertical="center" wrapText="1"/>
    </xf>
    <xf numFmtId="0" fontId="46" fillId="0" borderId="60" xfId="0" applyFont="1" applyBorder="1" applyAlignment="1">
      <alignment horizontal="center" vertical="center" wrapText="1"/>
    </xf>
    <xf numFmtId="0" fontId="46" fillId="0" borderId="58" xfId="0" applyFont="1" applyBorder="1" applyAlignment="1">
      <alignment horizontal="center" vertical="center" wrapText="1"/>
    </xf>
    <xf numFmtId="0" fontId="46" fillId="0" borderId="46" xfId="0" applyFont="1" applyBorder="1" applyAlignment="1">
      <alignment horizontal="center"/>
    </xf>
    <xf numFmtId="0" fontId="107" fillId="0" borderId="34" xfId="0" applyFont="1" applyBorder="1" applyAlignment="1">
      <alignment horizontal="center" vertical="center" wrapText="1"/>
    </xf>
    <xf numFmtId="0" fontId="107" fillId="0" borderId="29" xfId="0" applyFont="1" applyBorder="1" applyAlignment="1">
      <alignment horizontal="center" vertical="center" wrapText="1"/>
    </xf>
    <xf numFmtId="0" fontId="107" fillId="0" borderId="14" xfId="0" applyFont="1" applyBorder="1" applyAlignment="1">
      <alignment horizontal="center" vertical="center" wrapText="1"/>
    </xf>
    <xf numFmtId="0" fontId="107" fillId="0" borderId="14" xfId="0" applyFont="1" applyBorder="1" applyAlignment="1">
      <alignment horizontal="center" vertical="center"/>
    </xf>
    <xf numFmtId="0" fontId="47" fillId="4" borderId="12" xfId="1" applyFont="1" applyFill="1" applyBorder="1" applyAlignment="1">
      <alignment horizontal="center" vertical="center"/>
    </xf>
    <xf numFmtId="0" fontId="47" fillId="39" borderId="6" xfId="0" applyFont="1" applyFill="1" applyBorder="1" applyAlignment="1">
      <alignment horizontal="center" vertical="center" wrapText="1"/>
    </xf>
    <xf numFmtId="0" fontId="47" fillId="39" borderId="7" xfId="0" applyFont="1" applyFill="1" applyBorder="1" applyAlignment="1">
      <alignment horizontal="center" vertical="center" wrapText="1"/>
    </xf>
    <xf numFmtId="0" fontId="47" fillId="39" borderId="8" xfId="0" applyFont="1" applyFill="1" applyBorder="1" applyAlignment="1">
      <alignment horizontal="center" vertical="center" wrapText="1"/>
    </xf>
    <xf numFmtId="0" fontId="133" fillId="38" borderId="6" xfId="0" applyFont="1" applyFill="1" applyBorder="1" applyAlignment="1">
      <alignment horizontal="center" vertical="center" wrapText="1"/>
    </xf>
    <xf numFmtId="0" fontId="133" fillId="38" borderId="7" xfId="0" applyFont="1" applyFill="1" applyBorder="1" applyAlignment="1">
      <alignment horizontal="center" vertical="center" wrapText="1"/>
    </xf>
    <xf numFmtId="0" fontId="133" fillId="38" borderId="14" xfId="0" applyFont="1" applyFill="1" applyBorder="1" applyAlignment="1">
      <alignment horizontal="center" vertical="center" wrapText="1"/>
    </xf>
    <xf numFmtId="0" fontId="133" fillId="38" borderId="12" xfId="0" applyFont="1" applyFill="1" applyBorder="1" applyAlignment="1">
      <alignment horizontal="center" vertical="center" wrapText="1"/>
    </xf>
    <xf numFmtId="0" fontId="133" fillId="38" borderId="18" xfId="0" applyFont="1" applyFill="1" applyBorder="1" applyAlignment="1">
      <alignment horizontal="center" vertical="center" wrapText="1"/>
    </xf>
    <xf numFmtId="0" fontId="133" fillId="38" borderId="19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81" fillId="9" borderId="63" xfId="0" applyFont="1" applyFill="1" applyBorder="1" applyAlignment="1">
      <alignment horizontal="center" vertical="center" wrapText="1"/>
    </xf>
    <xf numFmtId="0" fontId="46" fillId="38" borderId="7" xfId="0" applyFont="1" applyFill="1" applyBorder="1" applyAlignment="1">
      <alignment horizontal="center" vertical="center" wrapText="1"/>
    </xf>
    <xf numFmtId="0" fontId="46" fillId="38" borderId="12" xfId="0" applyFont="1" applyFill="1" applyBorder="1" applyAlignment="1">
      <alignment horizontal="center" vertical="center" wrapText="1"/>
    </xf>
    <xf numFmtId="0" fontId="47" fillId="38" borderId="8" xfId="0" applyFont="1" applyFill="1" applyBorder="1" applyAlignment="1">
      <alignment horizontal="center" vertical="center" wrapText="1"/>
    </xf>
    <xf numFmtId="0" fontId="47" fillId="38" borderId="15" xfId="0" applyFont="1" applyFill="1" applyBorder="1" applyAlignment="1">
      <alignment horizontal="center" vertical="center" wrapText="1"/>
    </xf>
    <xf numFmtId="0" fontId="47" fillId="17" borderId="6" xfId="0" applyFont="1" applyFill="1" applyBorder="1" applyAlignment="1">
      <alignment horizontal="center" vertical="center" wrapText="1"/>
    </xf>
    <xf numFmtId="0" fontId="47" fillId="17" borderId="7" xfId="0" applyFont="1" applyFill="1" applyBorder="1" applyAlignment="1">
      <alignment horizontal="center" vertical="center" wrapText="1"/>
    </xf>
    <xf numFmtId="0" fontId="47" fillId="17" borderId="8" xfId="0" applyFont="1" applyFill="1" applyBorder="1" applyAlignment="1">
      <alignment horizontal="center" vertical="center" wrapText="1"/>
    </xf>
    <xf numFmtId="0" fontId="81" fillId="9" borderId="33" xfId="0" applyFont="1" applyFill="1" applyBorder="1" applyAlignment="1">
      <alignment horizontal="center" vertical="center" wrapText="1"/>
    </xf>
    <xf numFmtId="0" fontId="81" fillId="9" borderId="69" xfId="0" applyFont="1" applyFill="1" applyBorder="1" applyAlignment="1">
      <alignment horizontal="center" vertical="center" wrapText="1"/>
    </xf>
    <xf numFmtId="4" fontId="47" fillId="45" borderId="6" xfId="0" applyNumberFormat="1" applyFont="1" applyFill="1" applyBorder="1" applyAlignment="1">
      <alignment horizontal="center" vertical="center" wrapText="1"/>
    </xf>
    <xf numFmtId="4" fontId="47" fillId="45" borderId="7" xfId="0" applyNumberFormat="1" applyFont="1" applyFill="1" applyBorder="1" applyAlignment="1">
      <alignment horizontal="center" vertical="center" wrapText="1"/>
    </xf>
    <xf numFmtId="4" fontId="47" fillId="45" borderId="8" xfId="0" applyNumberFormat="1" applyFont="1" applyFill="1" applyBorder="1" applyAlignment="1">
      <alignment horizontal="center" vertical="center" wrapText="1"/>
    </xf>
    <xf numFmtId="0" fontId="47" fillId="12" borderId="6" xfId="0" applyFont="1" applyFill="1" applyBorder="1" applyAlignment="1">
      <alignment horizontal="center" vertical="center" wrapText="1"/>
    </xf>
    <xf numFmtId="0" fontId="47" fillId="12" borderId="8" xfId="0" applyFont="1" applyFill="1" applyBorder="1" applyAlignment="1">
      <alignment horizontal="center" vertical="center" wrapText="1"/>
    </xf>
    <xf numFmtId="0" fontId="135" fillId="17" borderId="51" xfId="0" applyFont="1" applyFill="1" applyBorder="1" applyAlignment="1">
      <alignment horizontal="center" vertical="center" wrapText="1"/>
    </xf>
    <xf numFmtId="0" fontId="135" fillId="17" borderId="52" xfId="0" applyFont="1" applyFill="1" applyBorder="1" applyAlignment="1">
      <alignment horizontal="center" vertical="center" wrapText="1"/>
    </xf>
    <xf numFmtId="0" fontId="50" fillId="4" borderId="59" xfId="0" applyFont="1" applyFill="1" applyBorder="1" applyAlignment="1">
      <alignment horizontal="center" vertical="center" wrapText="1"/>
    </xf>
    <xf numFmtId="0" fontId="50" fillId="4" borderId="7" xfId="0" applyFont="1" applyFill="1" applyBorder="1" applyAlignment="1">
      <alignment horizontal="center" vertical="center" wrapText="1"/>
    </xf>
    <xf numFmtId="0" fontId="50" fillId="4" borderId="8" xfId="0" applyFont="1" applyFill="1" applyBorder="1" applyAlignment="1">
      <alignment horizontal="center" vertical="center" wrapText="1"/>
    </xf>
    <xf numFmtId="0" fontId="50" fillId="4" borderId="3" xfId="0" applyFont="1" applyFill="1" applyBorder="1" applyAlignment="1">
      <alignment horizontal="center" vertical="center" wrapText="1"/>
    </xf>
    <xf numFmtId="0" fontId="50" fillId="4" borderId="27" xfId="0" applyFont="1" applyFill="1" applyBorder="1" applyAlignment="1">
      <alignment horizontal="center" vertical="center" wrapText="1"/>
    </xf>
    <xf numFmtId="0" fontId="50" fillId="4" borderId="45" xfId="0" applyFont="1" applyFill="1" applyBorder="1" applyAlignment="1">
      <alignment horizontal="center" vertical="center" wrapText="1"/>
    </xf>
    <xf numFmtId="0" fontId="133" fillId="48" borderId="6" xfId="0" applyFont="1" applyFill="1" applyBorder="1" applyAlignment="1">
      <alignment horizontal="center" vertical="center" wrapText="1"/>
    </xf>
    <xf numFmtId="0" fontId="133" fillId="48" borderId="7" xfId="0" applyFont="1" applyFill="1" applyBorder="1" applyAlignment="1">
      <alignment horizontal="center" vertical="center" wrapText="1"/>
    </xf>
    <xf numFmtId="0" fontId="133" fillId="48" borderId="14" xfId="0" applyFont="1" applyFill="1" applyBorder="1" applyAlignment="1">
      <alignment horizontal="center" vertical="center" wrapText="1"/>
    </xf>
    <xf numFmtId="0" fontId="133" fillId="48" borderId="12" xfId="0" applyFont="1" applyFill="1" applyBorder="1" applyAlignment="1">
      <alignment horizontal="center" vertical="center" wrapText="1"/>
    </xf>
    <xf numFmtId="0" fontId="133" fillId="48" borderId="18" xfId="0" applyFont="1" applyFill="1" applyBorder="1" applyAlignment="1">
      <alignment horizontal="center" vertical="center" wrapText="1"/>
    </xf>
    <xf numFmtId="0" fontId="133" fillId="48" borderId="19" xfId="0" applyFont="1" applyFill="1" applyBorder="1" applyAlignment="1">
      <alignment horizontal="center" vertical="center" wrapText="1"/>
    </xf>
    <xf numFmtId="0" fontId="46" fillId="48" borderId="7" xfId="0" applyFont="1" applyFill="1" applyBorder="1" applyAlignment="1">
      <alignment horizontal="center" vertical="center" wrapText="1"/>
    </xf>
    <xf numFmtId="0" fontId="46" fillId="48" borderId="12" xfId="0" applyFont="1" applyFill="1" applyBorder="1" applyAlignment="1">
      <alignment horizontal="center" vertical="center" wrapText="1"/>
    </xf>
    <xf numFmtId="0" fontId="47" fillId="48" borderId="8" xfId="0" applyFont="1" applyFill="1" applyBorder="1" applyAlignment="1">
      <alignment horizontal="center" vertical="center" wrapText="1"/>
    </xf>
    <xf numFmtId="0" fontId="47" fillId="48" borderId="15" xfId="0" applyFont="1" applyFill="1" applyBorder="1" applyAlignment="1">
      <alignment horizontal="center" vertical="center" wrapText="1"/>
    </xf>
    <xf numFmtId="0" fontId="47" fillId="31" borderId="6" xfId="0" applyFont="1" applyFill="1" applyBorder="1" applyAlignment="1">
      <alignment horizontal="center" vertical="center" wrapText="1"/>
    </xf>
    <xf numFmtId="0" fontId="47" fillId="31" borderId="7" xfId="0" applyFont="1" applyFill="1" applyBorder="1" applyAlignment="1">
      <alignment horizontal="center" vertical="center" wrapText="1"/>
    </xf>
    <xf numFmtId="0" fontId="47" fillId="31" borderId="8" xfId="0" applyFont="1" applyFill="1" applyBorder="1" applyAlignment="1">
      <alignment horizontal="center" vertical="center" wrapText="1"/>
    </xf>
    <xf numFmtId="0" fontId="50" fillId="2" borderId="24" xfId="1" applyFont="1" applyFill="1" applyBorder="1" applyAlignment="1">
      <alignment horizontal="center" vertical="center"/>
    </xf>
    <xf numFmtId="0" fontId="50" fillId="2" borderId="10" xfId="1" applyFont="1" applyFill="1" applyBorder="1" applyAlignment="1">
      <alignment horizontal="center" vertical="center"/>
    </xf>
    <xf numFmtId="0" fontId="50" fillId="2" borderId="17" xfId="1" applyFont="1" applyFill="1" applyBorder="1" applyAlignment="1">
      <alignment horizontal="center" vertical="center"/>
    </xf>
    <xf numFmtId="0" fontId="81" fillId="9" borderId="62" xfId="0" applyFont="1" applyFill="1" applyBorder="1" applyAlignment="1">
      <alignment horizontal="center" vertical="center" wrapText="1"/>
    </xf>
    <xf numFmtId="0" fontId="47" fillId="31" borderId="61" xfId="0" applyFont="1" applyFill="1" applyBorder="1" applyAlignment="1">
      <alignment horizontal="center" vertical="center" wrapText="1"/>
    </xf>
    <xf numFmtId="0" fontId="47" fillId="31" borderId="22" xfId="0" applyFont="1" applyFill="1" applyBorder="1" applyAlignment="1">
      <alignment horizontal="center" vertical="center" wrapText="1"/>
    </xf>
    <xf numFmtId="0" fontId="47" fillId="31" borderId="23" xfId="0" applyFont="1" applyFill="1" applyBorder="1" applyAlignment="1">
      <alignment horizontal="center" vertical="center" wrapText="1"/>
    </xf>
    <xf numFmtId="0" fontId="133" fillId="39" borderId="42" xfId="0" applyFont="1" applyFill="1" applyBorder="1" applyAlignment="1">
      <alignment horizontal="center" vertical="center" wrapText="1"/>
    </xf>
    <xf numFmtId="0" fontId="133" fillId="39" borderId="46" xfId="0" applyFont="1" applyFill="1" applyBorder="1" applyAlignment="1">
      <alignment horizontal="center" vertical="center" wrapText="1"/>
    </xf>
    <xf numFmtId="0" fontId="133" fillId="39" borderId="21" xfId="0" applyFont="1" applyFill="1" applyBorder="1" applyAlignment="1">
      <alignment horizontal="center" vertical="center" wrapText="1"/>
    </xf>
    <xf numFmtId="0" fontId="133" fillId="39" borderId="0" xfId="0" applyFont="1" applyFill="1" applyBorder="1" applyAlignment="1">
      <alignment horizontal="center" vertical="center" wrapText="1"/>
    </xf>
    <xf numFmtId="0" fontId="133" fillId="39" borderId="43" xfId="0" applyFont="1" applyFill="1" applyBorder="1" applyAlignment="1">
      <alignment horizontal="center" vertical="center" wrapText="1"/>
    </xf>
    <xf numFmtId="0" fontId="133" fillId="39" borderId="37" xfId="0" applyFont="1" applyFill="1" applyBorder="1" applyAlignment="1">
      <alignment horizontal="center" vertical="center" wrapText="1"/>
    </xf>
    <xf numFmtId="0" fontId="135" fillId="17" borderId="53" xfId="0" applyFont="1" applyFill="1" applyBorder="1" applyAlignment="1">
      <alignment horizontal="center" vertical="center" wrapText="1"/>
    </xf>
    <xf numFmtId="0" fontId="50" fillId="4" borderId="58" xfId="0" applyFont="1" applyFill="1" applyBorder="1" applyAlignment="1">
      <alignment horizontal="center" vertical="center" wrapText="1"/>
    </xf>
    <xf numFmtId="0" fontId="50" fillId="4" borderId="19" xfId="0" applyFont="1" applyFill="1" applyBorder="1" applyAlignment="1">
      <alignment horizontal="center" vertical="center" wrapText="1"/>
    </xf>
    <xf numFmtId="0" fontId="50" fillId="4" borderId="16" xfId="0" applyFont="1" applyFill="1" applyBorder="1" applyAlignment="1">
      <alignment horizontal="center" vertical="center" wrapText="1"/>
    </xf>
    <xf numFmtId="0" fontId="118" fillId="29" borderId="6" xfId="0" applyFont="1" applyFill="1" applyBorder="1" applyAlignment="1">
      <alignment horizontal="center" vertical="center" wrapText="1"/>
    </xf>
    <xf numFmtId="0" fontId="118" fillId="29" borderId="8" xfId="0" applyFont="1" applyFill="1" applyBorder="1" applyAlignment="1">
      <alignment horizontal="center" vertical="center" wrapText="1"/>
    </xf>
    <xf numFmtId="0" fontId="118" fillId="29" borderId="14" xfId="0" applyFont="1" applyFill="1" applyBorder="1" applyAlignment="1">
      <alignment horizontal="center" vertical="center" wrapText="1"/>
    </xf>
    <xf numFmtId="0" fontId="118" fillId="29" borderId="15" xfId="0" applyFont="1" applyFill="1" applyBorder="1" applyAlignment="1">
      <alignment horizontal="center" vertical="center" wrapText="1"/>
    </xf>
    <xf numFmtId="0" fontId="118" fillId="29" borderId="18" xfId="0" applyFont="1" applyFill="1" applyBorder="1" applyAlignment="1">
      <alignment horizontal="center" vertical="center" wrapText="1"/>
    </xf>
    <xf numFmtId="0" fontId="118" fillId="29" borderId="16" xfId="0" applyFont="1" applyFill="1" applyBorder="1" applyAlignment="1">
      <alignment horizontal="center" vertical="center" wrapText="1"/>
    </xf>
    <xf numFmtId="0" fontId="81" fillId="43" borderId="63" xfId="0" applyFont="1" applyFill="1" applyBorder="1" applyAlignment="1">
      <alignment horizontal="center" vertical="center" wrapText="1"/>
    </xf>
    <xf numFmtId="0" fontId="81" fillId="43" borderId="55" xfId="0" applyFont="1" applyFill="1" applyBorder="1" applyAlignment="1">
      <alignment horizontal="center" vertical="center" wrapText="1"/>
    </xf>
    <xf numFmtId="0" fontId="81" fillId="43" borderId="57" xfId="0" applyFont="1" applyFill="1" applyBorder="1" applyAlignment="1">
      <alignment horizontal="center" vertical="center" wrapText="1"/>
    </xf>
    <xf numFmtId="0" fontId="46" fillId="29" borderId="7" xfId="0" applyFont="1" applyFill="1" applyBorder="1" applyAlignment="1">
      <alignment horizontal="center" vertical="center" wrapText="1"/>
    </xf>
    <xf numFmtId="0" fontId="46" fillId="29" borderId="12" xfId="0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horizontal="center" vertical="center" wrapText="1"/>
    </xf>
    <xf numFmtId="0" fontId="47" fillId="29" borderId="15" xfId="0" applyFont="1" applyFill="1" applyBorder="1" applyAlignment="1">
      <alignment horizontal="center" vertical="center" wrapText="1"/>
    </xf>
    <xf numFmtId="0" fontId="47" fillId="29" borderId="6" xfId="0" applyFont="1" applyFill="1" applyBorder="1" applyAlignment="1">
      <alignment horizontal="center" vertical="center" wrapText="1"/>
    </xf>
    <xf numFmtId="0" fontId="47" fillId="29" borderId="59" xfId="0" applyFont="1" applyFill="1" applyBorder="1" applyAlignment="1">
      <alignment horizontal="center" vertical="center" wrapText="1"/>
    </xf>
    <xf numFmtId="0" fontId="47" fillId="29" borderId="7" xfId="0" applyFont="1" applyFill="1" applyBorder="1" applyAlignment="1">
      <alignment horizontal="center" vertical="center" wrapText="1"/>
    </xf>
    <xf numFmtId="0" fontId="47" fillId="42" borderId="6" xfId="0" applyFont="1" applyFill="1" applyBorder="1" applyAlignment="1">
      <alignment horizontal="center" vertical="center" wrapText="1"/>
    </xf>
    <xf numFmtId="0" fontId="47" fillId="42" borderId="59" xfId="0" applyFont="1" applyFill="1" applyBorder="1" applyAlignment="1">
      <alignment horizontal="center" vertical="center" wrapText="1"/>
    </xf>
    <xf numFmtId="0" fontId="47" fillId="42" borderId="7" xfId="0" applyFont="1" applyFill="1" applyBorder="1" applyAlignment="1">
      <alignment horizontal="center" vertical="center" wrapText="1"/>
    </xf>
    <xf numFmtId="0" fontId="47" fillId="4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6" fillId="0" borderId="68" xfId="0" applyFont="1" applyBorder="1" applyAlignment="1">
      <alignment horizontal="center" vertical="center" wrapText="1"/>
    </xf>
    <xf numFmtId="0" fontId="107" fillId="0" borderId="18" xfId="0" applyFont="1" applyBorder="1" applyAlignment="1">
      <alignment horizontal="center" vertical="center" wrapText="1"/>
    </xf>
    <xf numFmtId="0" fontId="47" fillId="4" borderId="19" xfId="1" applyFont="1" applyFill="1" applyBorder="1" applyAlignment="1">
      <alignment horizontal="center" vertical="center"/>
    </xf>
    <xf numFmtId="0" fontId="47" fillId="29" borderId="61" xfId="0" applyFont="1" applyFill="1" applyBorder="1" applyAlignment="1">
      <alignment horizontal="center" vertical="center" wrapText="1"/>
    </xf>
    <xf numFmtId="0" fontId="47" fillId="29" borderId="22" xfId="0" applyFont="1" applyFill="1" applyBorder="1" applyAlignment="1">
      <alignment horizontal="center" vertical="center" wrapText="1"/>
    </xf>
    <xf numFmtId="0" fontId="47" fillId="29" borderId="23" xfId="0" applyFont="1" applyFill="1" applyBorder="1" applyAlignment="1">
      <alignment horizontal="center" vertical="center" wrapText="1"/>
    </xf>
    <xf numFmtId="0" fontId="81" fillId="43" borderId="40" xfId="0" applyFont="1" applyFill="1" applyBorder="1" applyAlignment="1">
      <alignment horizontal="center" vertical="center" wrapText="1"/>
    </xf>
    <xf numFmtId="0" fontId="81" fillId="43" borderId="46" xfId="0" applyFont="1" applyFill="1" applyBorder="1" applyAlignment="1">
      <alignment horizontal="center" vertical="center" wrapText="1"/>
    </xf>
    <xf numFmtId="0" fontId="81" fillId="43" borderId="47" xfId="0" applyFont="1" applyFill="1" applyBorder="1" applyAlignment="1">
      <alignment horizontal="center" vertical="center" wrapText="1"/>
    </xf>
    <xf numFmtId="0" fontId="46" fillId="0" borderId="43" xfId="0" applyFont="1" applyBorder="1" applyAlignment="1">
      <alignment horizontal="center" vertical="center" wrapText="1"/>
    </xf>
    <xf numFmtId="0" fontId="46" fillId="0" borderId="38" xfId="0" applyFont="1" applyBorder="1" applyAlignment="1">
      <alignment horizontal="center" vertical="center" wrapText="1"/>
    </xf>
    <xf numFmtId="0" fontId="46" fillId="0" borderId="29" xfId="0" applyFont="1" applyBorder="1" applyAlignment="1">
      <alignment horizontal="center" vertical="center" wrapText="1"/>
    </xf>
    <xf numFmtId="0" fontId="46" fillId="0" borderId="30" xfId="0" applyFont="1" applyBorder="1" applyAlignment="1">
      <alignment horizontal="center" vertical="center" wrapText="1"/>
    </xf>
    <xf numFmtId="0" fontId="159" fillId="29" borderId="51" xfId="0" applyFont="1" applyFill="1" applyBorder="1" applyAlignment="1">
      <alignment horizontal="center" vertical="center" wrapText="1"/>
    </xf>
    <xf numFmtId="0" fontId="159" fillId="29" borderId="52" xfId="0" applyFont="1" applyFill="1" applyBorder="1" applyAlignment="1">
      <alignment horizontal="center" vertical="center" wrapText="1"/>
    </xf>
    <xf numFmtId="0" fontId="50" fillId="2" borderId="49" xfId="1" applyFont="1" applyFill="1" applyBorder="1" applyAlignment="1">
      <alignment horizontal="center" vertical="center"/>
    </xf>
    <xf numFmtId="0" fontId="50" fillId="2" borderId="40" xfId="1" applyFont="1" applyFill="1" applyBorder="1" applyAlignment="1">
      <alignment horizontal="center" vertical="center"/>
    </xf>
    <xf numFmtId="0" fontId="50" fillId="2" borderId="41" xfId="1" applyFont="1" applyFill="1" applyBorder="1" applyAlignment="1">
      <alignment horizontal="center" vertical="center"/>
    </xf>
    <xf numFmtId="0" fontId="140" fillId="29" borderId="42" xfId="0" applyFont="1" applyFill="1" applyBorder="1" applyAlignment="1">
      <alignment horizontal="center" vertical="center" wrapText="1"/>
    </xf>
    <xf numFmtId="0" fontId="140" fillId="29" borderId="46" xfId="0" applyFont="1" applyFill="1" applyBorder="1" applyAlignment="1">
      <alignment horizontal="center" vertical="center" wrapText="1"/>
    </xf>
    <xf numFmtId="0" fontId="140" fillId="29" borderId="47" xfId="0" applyFont="1" applyFill="1" applyBorder="1" applyAlignment="1">
      <alignment horizontal="center" vertical="center" wrapText="1"/>
    </xf>
    <xf numFmtId="0" fontId="148" fillId="32" borderId="51" xfId="0" applyFont="1" applyFill="1" applyBorder="1" applyAlignment="1">
      <alignment horizontal="center" vertical="center" wrapText="1"/>
    </xf>
    <xf numFmtId="0" fontId="148" fillId="32" borderId="52" xfId="0" applyFont="1" applyFill="1" applyBorder="1" applyAlignment="1">
      <alignment horizontal="center" vertical="center" wrapText="1"/>
    </xf>
    <xf numFmtId="0" fontId="148" fillId="32" borderId="53" xfId="0" applyFont="1" applyFill="1" applyBorder="1" applyAlignment="1">
      <alignment horizontal="center" vertical="center" wrapText="1"/>
    </xf>
    <xf numFmtId="0" fontId="103" fillId="8" borderId="51" xfId="0" applyFont="1" applyFill="1" applyBorder="1" applyAlignment="1">
      <alignment horizontal="center" vertical="center" wrapText="1"/>
    </xf>
    <xf numFmtId="0" fontId="103" fillId="8" borderId="52" xfId="0" applyFont="1" applyFill="1" applyBorder="1" applyAlignment="1">
      <alignment horizontal="center" vertical="center" wrapText="1"/>
    </xf>
    <xf numFmtId="0" fontId="103" fillId="8" borderId="53" xfId="0" applyFont="1" applyFill="1" applyBorder="1" applyAlignment="1">
      <alignment horizontal="center" vertical="center" wrapText="1"/>
    </xf>
    <xf numFmtId="0" fontId="44" fillId="21" borderId="7" xfId="0" applyFont="1" applyFill="1" applyBorder="1" applyAlignment="1">
      <alignment horizontal="center" vertical="center" wrapText="1"/>
    </xf>
    <xf numFmtId="0" fontId="44" fillId="21" borderId="12" xfId="0" applyFont="1" applyFill="1" applyBorder="1" applyAlignment="1">
      <alignment horizontal="center" vertical="center" wrapText="1"/>
    </xf>
    <xf numFmtId="0" fontId="45" fillId="21" borderId="8" xfId="0" applyFont="1" applyFill="1" applyBorder="1" applyAlignment="1">
      <alignment horizontal="center" vertical="center" wrapText="1"/>
    </xf>
    <xf numFmtId="0" fontId="45" fillId="21" borderId="15" xfId="0" applyFont="1" applyFill="1" applyBorder="1" applyAlignment="1">
      <alignment horizontal="center" vertical="center" wrapText="1"/>
    </xf>
    <xf numFmtId="0" fontId="45" fillId="7" borderId="6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47" fillId="0" borderId="50" xfId="0" applyFont="1" applyFill="1" applyBorder="1" applyAlignment="1">
      <alignment horizontal="center" vertical="center" wrapText="1"/>
    </xf>
    <xf numFmtId="0" fontId="133" fillId="18" borderId="61" xfId="0" applyFont="1" applyFill="1" applyBorder="1" applyAlignment="1">
      <alignment horizontal="center" vertical="center" wrapText="1"/>
    </xf>
    <xf numFmtId="0" fontId="133" fillId="18" borderId="9" xfId="0" applyFont="1" applyFill="1" applyBorder="1" applyAlignment="1">
      <alignment horizontal="center" vertical="center" wrapText="1"/>
    </xf>
    <xf numFmtId="0" fontId="133" fillId="18" borderId="60" xfId="0" applyFont="1" applyFill="1" applyBorder="1" applyAlignment="1">
      <alignment horizontal="center" vertical="center" wrapText="1"/>
    </xf>
    <xf numFmtId="0" fontId="66" fillId="0" borderId="60" xfId="0" applyFont="1" applyBorder="1" applyAlignment="1">
      <alignment horizontal="center" vertical="center" wrapText="1"/>
    </xf>
    <xf numFmtId="0" fontId="66" fillId="0" borderId="68" xfId="0" applyFont="1" applyBorder="1" applyAlignment="1">
      <alignment horizontal="center" vertical="center" wrapText="1"/>
    </xf>
    <xf numFmtId="0" fontId="66" fillId="0" borderId="58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6" fillId="0" borderId="18" xfId="0" applyFont="1" applyBorder="1" applyAlignment="1">
      <alignment horizontal="center" vertical="center" wrapText="1"/>
    </xf>
    <xf numFmtId="0" fontId="66" fillId="0" borderId="19" xfId="0" applyFont="1" applyBorder="1" applyAlignment="1">
      <alignment horizontal="center" vertical="center" wrapText="1"/>
    </xf>
    <xf numFmtId="0" fontId="45" fillId="48" borderId="6" xfId="0" applyFont="1" applyFill="1" applyBorder="1" applyAlignment="1">
      <alignment horizontal="center" vertical="center" wrapText="1"/>
    </xf>
    <xf numFmtId="0" fontId="45" fillId="48" borderId="7" xfId="0" applyFont="1" applyFill="1" applyBorder="1" applyAlignment="1">
      <alignment horizontal="center" vertical="center" wrapText="1"/>
    </xf>
    <xf numFmtId="0" fontId="45" fillId="48" borderId="8" xfId="0" applyFont="1" applyFill="1" applyBorder="1" applyAlignment="1">
      <alignment horizontal="center" vertical="center" wrapText="1"/>
    </xf>
    <xf numFmtId="0" fontId="81" fillId="51" borderId="54" xfId="0" applyFont="1" applyFill="1" applyBorder="1" applyAlignment="1">
      <alignment horizontal="center" vertical="center" wrapText="1"/>
    </xf>
    <xf numFmtId="0" fontId="81" fillId="51" borderId="33" xfId="0" applyFont="1" applyFill="1" applyBorder="1" applyAlignment="1">
      <alignment horizontal="center" vertical="center" wrapText="1"/>
    </xf>
    <xf numFmtId="0" fontId="81" fillId="51" borderId="69" xfId="0" applyFont="1" applyFill="1" applyBorder="1" applyAlignment="1">
      <alignment horizontal="center" vertical="center" wrapText="1"/>
    </xf>
    <xf numFmtId="0" fontId="45" fillId="21" borderId="59" xfId="0" applyFont="1" applyFill="1" applyBorder="1" applyAlignment="1">
      <alignment horizontal="center" vertical="center" wrapText="1"/>
    </xf>
    <xf numFmtId="0" fontId="44" fillId="21" borderId="17" xfId="0" applyFont="1" applyFill="1" applyBorder="1" applyAlignment="1">
      <alignment horizontal="center" vertical="center" wrapText="1"/>
    </xf>
    <xf numFmtId="0" fontId="45" fillId="36" borderId="6" xfId="0" applyFont="1" applyFill="1" applyBorder="1" applyAlignment="1">
      <alignment horizontal="center" vertical="center" wrapText="1"/>
    </xf>
    <xf numFmtId="0" fontId="45" fillId="36" borderId="14" xfId="0" applyFont="1" applyFill="1" applyBorder="1" applyAlignment="1">
      <alignment horizontal="center" vertical="center" wrapText="1"/>
    </xf>
    <xf numFmtId="0" fontId="45" fillId="36" borderId="18" xfId="0" applyFont="1" applyFill="1" applyBorder="1" applyAlignment="1">
      <alignment horizontal="center" vertical="center" wrapText="1"/>
    </xf>
    <xf numFmtId="0" fontId="44" fillId="36" borderId="7" xfId="0" applyFont="1" applyFill="1" applyBorder="1" applyAlignment="1">
      <alignment horizontal="center" vertical="center" wrapText="1"/>
    </xf>
    <xf numFmtId="0" fontId="44" fillId="36" borderId="12" xfId="0" applyFont="1" applyFill="1" applyBorder="1" applyAlignment="1">
      <alignment horizontal="center" vertical="center" wrapText="1"/>
    </xf>
    <xf numFmtId="0" fontId="45" fillId="36" borderId="8" xfId="0" applyFont="1" applyFill="1" applyBorder="1" applyAlignment="1">
      <alignment horizontal="center" vertical="center" wrapText="1"/>
    </xf>
    <xf numFmtId="0" fontId="45" fillId="36" borderId="15" xfId="0" applyFont="1" applyFill="1" applyBorder="1" applyAlignment="1">
      <alignment horizontal="center" vertical="center" wrapText="1"/>
    </xf>
    <xf numFmtId="0" fontId="45" fillId="17" borderId="6" xfId="0" applyFont="1" applyFill="1" applyBorder="1" applyAlignment="1">
      <alignment horizontal="center" vertical="center" wrapText="1"/>
    </xf>
    <xf numFmtId="0" fontId="45" fillId="17" borderId="7" xfId="0" applyFont="1" applyFill="1" applyBorder="1" applyAlignment="1">
      <alignment horizontal="center" vertical="center" wrapText="1"/>
    </xf>
    <xf numFmtId="0" fontId="45" fillId="17" borderId="8" xfId="0" applyFont="1" applyFill="1" applyBorder="1" applyAlignment="1">
      <alignment horizontal="center" vertical="center" wrapText="1"/>
    </xf>
    <xf numFmtId="0" fontId="45" fillId="19" borderId="51" xfId="0" applyFont="1" applyFill="1" applyBorder="1" applyAlignment="1">
      <alignment horizontal="center" vertical="center" wrapText="1"/>
    </xf>
    <xf numFmtId="0" fontId="45" fillId="19" borderId="52" xfId="0" applyFont="1" applyFill="1" applyBorder="1" applyAlignment="1">
      <alignment horizontal="center" vertical="center" wrapText="1"/>
    </xf>
    <xf numFmtId="0" fontId="45" fillId="19" borderId="53" xfId="0" applyFont="1" applyFill="1" applyBorder="1" applyAlignment="1">
      <alignment horizontal="center" vertical="center" wrapText="1"/>
    </xf>
    <xf numFmtId="0" fontId="44" fillId="32" borderId="6" xfId="0" applyFont="1" applyFill="1" applyBorder="1" applyAlignment="1">
      <alignment horizontal="center" vertical="center" wrapText="1"/>
    </xf>
    <xf numFmtId="0" fontId="44" fillId="32" borderId="7" xfId="0" applyFont="1" applyFill="1" applyBorder="1" applyAlignment="1">
      <alignment horizontal="center" vertical="center" wrapText="1"/>
    </xf>
    <xf numFmtId="0" fontId="44" fillId="32" borderId="14" xfId="0" applyFont="1" applyFill="1" applyBorder="1" applyAlignment="1">
      <alignment horizontal="center" vertical="center" wrapText="1"/>
    </xf>
    <xf numFmtId="0" fontId="44" fillId="32" borderId="12" xfId="0" applyFont="1" applyFill="1" applyBorder="1" applyAlignment="1">
      <alignment horizontal="center" vertical="center" wrapText="1"/>
    </xf>
    <xf numFmtId="0" fontId="45" fillId="32" borderId="8" xfId="0" applyFont="1" applyFill="1" applyBorder="1" applyAlignment="1">
      <alignment horizontal="center" vertical="center" wrapText="1"/>
    </xf>
    <xf numFmtId="0" fontId="45" fillId="32" borderId="15" xfId="0" applyFont="1" applyFill="1" applyBorder="1" applyAlignment="1">
      <alignment horizontal="center" vertical="center" wrapText="1"/>
    </xf>
    <xf numFmtId="0" fontId="140" fillId="30" borderId="6" xfId="0" applyFont="1" applyFill="1" applyBorder="1" applyAlignment="1">
      <alignment horizontal="center" vertical="center" wrapText="1"/>
    </xf>
    <xf numFmtId="0" fontId="140" fillId="30" borderId="7" xfId="0" applyFont="1" applyFill="1" applyBorder="1" applyAlignment="1">
      <alignment horizontal="center" vertical="center" wrapText="1"/>
    </xf>
    <xf numFmtId="0" fontId="140" fillId="30" borderId="8" xfId="0" applyFont="1" applyFill="1" applyBorder="1" applyAlignment="1">
      <alignment horizontal="center" vertical="center" wrapText="1"/>
    </xf>
    <xf numFmtId="0" fontId="45" fillId="29" borderId="49" xfId="0" applyFont="1" applyFill="1" applyBorder="1" applyAlignment="1">
      <alignment horizontal="center" vertical="center" wrapText="1"/>
    </xf>
    <xf numFmtId="0" fontId="45" fillId="29" borderId="40" xfId="0" applyFont="1" applyFill="1" applyBorder="1" applyAlignment="1">
      <alignment horizontal="center" vertical="center" wrapText="1"/>
    </xf>
    <xf numFmtId="0" fontId="45" fillId="29" borderId="41" xfId="0" applyFont="1" applyFill="1" applyBorder="1" applyAlignment="1">
      <alignment horizontal="center" vertical="center" wrapText="1"/>
    </xf>
    <xf numFmtId="0" fontId="81" fillId="51" borderId="46" xfId="0" applyFont="1" applyFill="1" applyBorder="1" applyAlignment="1">
      <alignment horizontal="center" vertical="center" wrapText="1"/>
    </xf>
    <xf numFmtId="0" fontId="81" fillId="51" borderId="47" xfId="0" applyFont="1" applyFill="1" applyBorder="1" applyAlignment="1">
      <alignment horizontal="center" vertical="center" wrapText="1"/>
    </xf>
    <xf numFmtId="0" fontId="45" fillId="7" borderId="40" xfId="0" applyFont="1" applyFill="1" applyBorder="1" applyAlignment="1">
      <alignment horizontal="center" vertical="center" wrapText="1"/>
    </xf>
    <xf numFmtId="0" fontId="45" fillId="7" borderId="41" xfId="0" applyFont="1" applyFill="1" applyBorder="1" applyAlignment="1">
      <alignment horizontal="center" vertical="center" wrapText="1"/>
    </xf>
    <xf numFmtId="0" fontId="45" fillId="11" borderId="49" xfId="0" applyFont="1" applyFill="1" applyBorder="1" applyAlignment="1">
      <alignment horizontal="center" vertical="center" wrapText="1"/>
    </xf>
    <xf numFmtId="0" fontId="45" fillId="11" borderId="41" xfId="0" applyFont="1" applyFill="1" applyBorder="1" applyAlignment="1">
      <alignment horizontal="center" vertical="center" wrapText="1"/>
    </xf>
    <xf numFmtId="0" fontId="45" fillId="17" borderId="42" xfId="0" applyFont="1" applyFill="1" applyBorder="1" applyAlignment="1">
      <alignment horizontal="center" vertical="center" wrapText="1"/>
    </xf>
    <xf numFmtId="0" fontId="45" fillId="17" borderId="46" xfId="0" applyFont="1" applyFill="1" applyBorder="1" applyAlignment="1">
      <alignment horizontal="center" vertical="center" wrapText="1"/>
    </xf>
    <xf numFmtId="0" fontId="45" fillId="17" borderId="47" xfId="0" applyFont="1" applyFill="1" applyBorder="1" applyAlignment="1">
      <alignment horizontal="center" vertical="center" wrapText="1"/>
    </xf>
    <xf numFmtId="0" fontId="45" fillId="48" borderId="42" xfId="0" applyFont="1" applyFill="1" applyBorder="1" applyAlignment="1">
      <alignment horizontal="center" vertical="center" wrapText="1"/>
    </xf>
    <xf numFmtId="0" fontId="45" fillId="48" borderId="47" xfId="0" applyFont="1" applyFill="1" applyBorder="1" applyAlignment="1">
      <alignment horizontal="center" vertical="center" wrapText="1"/>
    </xf>
    <xf numFmtId="0" fontId="45" fillId="30" borderId="61" xfId="0" applyFont="1" applyFill="1" applyBorder="1" applyAlignment="1">
      <alignment horizontal="center" vertical="center" wrapText="1"/>
    </xf>
    <xf numFmtId="0" fontId="45" fillId="30" borderId="22" xfId="0" applyFont="1" applyFill="1" applyBorder="1" applyAlignment="1">
      <alignment horizontal="center" vertical="center" wrapText="1"/>
    </xf>
    <xf numFmtId="0" fontId="45" fillId="30" borderId="23" xfId="0" applyFont="1" applyFill="1" applyBorder="1" applyAlignment="1">
      <alignment horizontal="center" vertical="center" wrapText="1"/>
    </xf>
    <xf numFmtId="0" fontId="45" fillId="4" borderId="7" xfId="1" applyFont="1" applyFill="1" applyBorder="1" applyAlignment="1">
      <alignment horizontal="center" vertical="center"/>
    </xf>
    <xf numFmtId="0" fontId="45" fillId="4" borderId="26" xfId="1" applyFont="1" applyFill="1" applyBorder="1" applyAlignment="1">
      <alignment horizontal="center" vertical="center"/>
    </xf>
    <xf numFmtId="0" fontId="66" fillId="0" borderId="22" xfId="0" applyFont="1" applyBorder="1" applyAlignment="1">
      <alignment horizontal="center" vertical="center" wrapText="1"/>
    </xf>
    <xf numFmtId="0" fontId="66" fillId="0" borderId="59" xfId="0" applyFont="1" applyBorder="1" applyAlignment="1">
      <alignment horizontal="center" vertical="center" wrapText="1"/>
    </xf>
    <xf numFmtId="0" fontId="118" fillId="18" borderId="51" xfId="0" applyFont="1" applyFill="1" applyBorder="1" applyAlignment="1">
      <alignment horizontal="center" vertical="center" wrapText="1"/>
    </xf>
    <xf numFmtId="0" fontId="118" fillId="18" borderId="52" xfId="0" applyFont="1" applyFill="1" applyBorder="1" applyAlignment="1">
      <alignment horizontal="center" vertical="center" wrapText="1"/>
    </xf>
    <xf numFmtId="0" fontId="118" fillId="18" borderId="53" xfId="0" applyFont="1" applyFill="1" applyBorder="1" applyAlignment="1">
      <alignment horizontal="center" vertical="center" wrapText="1"/>
    </xf>
    <xf numFmtId="0" fontId="162" fillId="2" borderId="26" xfId="0" applyFont="1" applyFill="1" applyBorder="1" applyAlignment="1">
      <alignment horizontal="center" vertical="center"/>
    </xf>
    <xf numFmtId="0" fontId="162" fillId="2" borderId="12" xfId="0" applyFont="1" applyFill="1" applyBorder="1" applyAlignment="1">
      <alignment horizontal="center" vertical="center"/>
    </xf>
    <xf numFmtId="0" fontId="162" fillId="2" borderId="19" xfId="0" applyFont="1" applyFill="1" applyBorder="1" applyAlignment="1">
      <alignment horizontal="center" vertical="center"/>
    </xf>
    <xf numFmtId="0" fontId="45" fillId="2" borderId="32" xfId="0" applyFont="1" applyFill="1" applyBorder="1" applyAlignment="1">
      <alignment horizontal="center" vertical="center"/>
    </xf>
    <xf numFmtId="0" fontId="45" fillId="2" borderId="31" xfId="0" applyFont="1" applyFill="1" applyBorder="1" applyAlignment="1">
      <alignment horizontal="center" vertical="center"/>
    </xf>
    <xf numFmtId="0" fontId="45" fillId="2" borderId="29" xfId="0" applyFont="1" applyFill="1" applyBorder="1" applyAlignment="1">
      <alignment horizontal="center" vertical="center"/>
    </xf>
    <xf numFmtId="0" fontId="81" fillId="40" borderId="7" xfId="0" applyFont="1" applyFill="1" applyBorder="1" applyAlignment="1">
      <alignment horizontal="center" vertical="center" wrapText="1"/>
    </xf>
    <xf numFmtId="0" fontId="81" fillId="40" borderId="8" xfId="0" applyFont="1" applyFill="1" applyBorder="1" applyAlignment="1">
      <alignment horizontal="center" vertical="center" wrapText="1"/>
    </xf>
    <xf numFmtId="0" fontId="81" fillId="40" borderId="12" xfId="0" applyFont="1" applyFill="1" applyBorder="1" applyAlignment="1">
      <alignment horizontal="center" vertical="center" wrapText="1"/>
    </xf>
    <xf numFmtId="0" fontId="81" fillId="40" borderId="15" xfId="0" applyFont="1" applyFill="1" applyBorder="1" applyAlignment="1">
      <alignment horizontal="center" vertical="center" wrapText="1"/>
    </xf>
    <xf numFmtId="0" fontId="81" fillId="40" borderId="19" xfId="0" applyFont="1" applyFill="1" applyBorder="1" applyAlignment="1">
      <alignment horizontal="center" vertical="center" wrapText="1"/>
    </xf>
    <xf numFmtId="0" fontId="81" fillId="40" borderId="16" xfId="0" applyFont="1" applyFill="1" applyBorder="1" applyAlignment="1">
      <alignment horizontal="center" vertical="center" wrapText="1"/>
    </xf>
    <xf numFmtId="0" fontId="71" fillId="14" borderId="6" xfId="0" applyFont="1" applyFill="1" applyBorder="1" applyAlignment="1">
      <alignment horizontal="center" vertical="center" wrapText="1"/>
    </xf>
    <xf numFmtId="0" fontId="71" fillId="14" borderId="7" xfId="0" applyFont="1" applyFill="1" applyBorder="1" applyAlignment="1">
      <alignment horizontal="center" vertical="center"/>
    </xf>
    <xf numFmtId="0" fontId="71" fillId="14" borderId="14" xfId="0" applyFont="1" applyFill="1" applyBorder="1" applyAlignment="1">
      <alignment horizontal="center" vertical="center"/>
    </xf>
    <xf numFmtId="0" fontId="71" fillId="14" borderId="12" xfId="0" applyFont="1" applyFill="1" applyBorder="1" applyAlignment="1">
      <alignment horizontal="center" vertical="center"/>
    </xf>
    <xf numFmtId="0" fontId="71" fillId="14" borderId="18" xfId="0" applyFont="1" applyFill="1" applyBorder="1" applyAlignment="1">
      <alignment horizontal="center" vertical="center"/>
    </xf>
    <xf numFmtId="0" fontId="71" fillId="14" borderId="19" xfId="0" applyFont="1" applyFill="1" applyBorder="1" applyAlignment="1">
      <alignment horizontal="center" vertical="center"/>
    </xf>
    <xf numFmtId="0" fontId="162" fillId="2" borderId="7" xfId="0" applyFont="1" applyFill="1" applyBorder="1" applyAlignment="1">
      <alignment horizontal="center" vertical="center"/>
    </xf>
  </cellXfs>
  <cellStyles count="2">
    <cellStyle name="Normal" xfId="0" builtinId="0"/>
    <cellStyle name="Normal_GRILPRIFOF" xfId="1"/>
  </cellStyles>
  <dxfs count="0"/>
  <tableStyles count="0" defaultTableStyle="TableStyleMedium2" defaultPivotStyle="PivotStyleLight16"/>
  <colors>
    <mruColors>
      <color rgb="FFEBEFF9"/>
      <color rgb="FFFAD9C2"/>
      <color rgb="FFF6F8FC"/>
      <color rgb="FFFFF6DD"/>
      <color rgb="FFFDF0E9"/>
      <color rgb="FFF4F9F1"/>
      <color rgb="FFCAD7EE"/>
      <color rgb="FFFFEFC1"/>
      <color rgb="FFFFFBEF"/>
      <color rgb="FFFFF3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T44"/>
  <sheetViews>
    <sheetView topLeftCell="A10" zoomScale="80" zoomScaleNormal="80" zoomScaleSheetLayoutView="100" workbookViewId="0">
      <selection activeCell="A12" sqref="A12:F12"/>
    </sheetView>
  </sheetViews>
  <sheetFormatPr baseColWidth="10" defaultColWidth="12" defaultRowHeight="12.75" x14ac:dyDescent="0.2"/>
  <cols>
    <col min="1" max="1" width="18.83203125" style="2" customWidth="1"/>
    <col min="2" max="2" width="11.6640625" style="2" customWidth="1"/>
    <col min="3" max="4" width="30.33203125" style="2" customWidth="1"/>
    <col min="5" max="5" width="37.5" style="2" customWidth="1"/>
    <col min="6" max="6" width="25.83203125" style="2" customWidth="1"/>
    <col min="7" max="8" width="11.1640625" customWidth="1"/>
    <col min="9" max="16384" width="12" style="2"/>
  </cols>
  <sheetData>
    <row r="1" spans="1:20" ht="29.25" customHeight="1" x14ac:dyDescent="0.2">
      <c r="A1" s="809" t="s">
        <v>120</v>
      </c>
      <c r="B1" s="810"/>
      <c r="C1" s="810"/>
      <c r="D1" s="810"/>
      <c r="E1" s="810"/>
      <c r="F1" s="811"/>
    </row>
    <row r="2" spans="1:20" ht="15.75" customHeight="1" x14ac:dyDescent="0.2">
      <c r="A2" s="3"/>
      <c r="B2" s="3"/>
      <c r="C2" s="3"/>
      <c r="D2" s="3"/>
      <c r="E2" s="3"/>
      <c r="F2" s="3"/>
    </row>
    <row r="3" spans="1:20" s="1" customFormat="1" ht="66.75" customHeight="1" x14ac:dyDescent="0.2">
      <c r="A3" s="812" t="s">
        <v>387</v>
      </c>
      <c r="B3" s="813"/>
      <c r="C3" s="813"/>
      <c r="D3" s="813"/>
      <c r="E3" s="813"/>
      <c r="F3" s="813"/>
      <c r="T3" s="51"/>
    </row>
    <row r="4" spans="1:20" s="1" customFormat="1" ht="29.25" customHeight="1" thickBot="1" x14ac:dyDescent="0.25"/>
    <row r="5" spans="1:20" s="1" customFormat="1" ht="30" customHeight="1" x14ac:dyDescent="0.2">
      <c r="A5" s="814" t="s">
        <v>202</v>
      </c>
      <c r="B5" s="815"/>
      <c r="C5" s="815"/>
      <c r="D5" s="815"/>
      <c r="E5" s="815"/>
      <c r="F5" s="816"/>
    </row>
    <row r="6" spans="1:20" s="1" customFormat="1" ht="30" customHeight="1" thickBot="1" x14ac:dyDescent="0.25">
      <c r="A6" s="817"/>
      <c r="B6" s="818"/>
      <c r="C6" s="818"/>
      <c r="D6" s="818"/>
      <c r="E6" s="818"/>
      <c r="F6" s="819"/>
    </row>
    <row r="7" spans="1:20" s="1" customFormat="1" ht="24.75" customHeight="1" thickBot="1" x14ac:dyDescent="0.25">
      <c r="A7" s="4"/>
      <c r="B7" s="4"/>
      <c r="C7" s="4"/>
      <c r="D7" s="4"/>
      <c r="E7" s="4"/>
      <c r="F7" s="4"/>
    </row>
    <row r="8" spans="1:20" s="1" customFormat="1" ht="24.75" customHeight="1" thickBot="1" x14ac:dyDescent="0.25">
      <c r="A8" s="5"/>
      <c r="B8" s="5"/>
      <c r="C8" s="5"/>
      <c r="D8" s="5"/>
      <c r="E8" s="5"/>
      <c r="F8" s="345">
        <v>45689</v>
      </c>
    </row>
    <row r="9" spans="1:20" s="1" customFormat="1" ht="37.5" customHeight="1" x14ac:dyDescent="0.2">
      <c r="A9" s="133" t="s">
        <v>0</v>
      </c>
      <c r="B9" s="134" t="s">
        <v>1</v>
      </c>
      <c r="C9" s="826" t="s">
        <v>2</v>
      </c>
      <c r="D9" s="826"/>
      <c r="E9" s="826"/>
      <c r="F9" s="135" t="s">
        <v>3</v>
      </c>
    </row>
    <row r="10" spans="1:20" s="1" customFormat="1" ht="32.25" customHeight="1" x14ac:dyDescent="0.2">
      <c r="A10" s="820" t="s">
        <v>124</v>
      </c>
      <c r="B10" s="821"/>
      <c r="C10" s="821"/>
      <c r="D10" s="821"/>
      <c r="E10" s="821"/>
      <c r="F10" s="822"/>
    </row>
    <row r="11" spans="1:20" s="6" customFormat="1" ht="138.75" customHeight="1" x14ac:dyDescent="0.2">
      <c r="A11" s="136" t="s">
        <v>135</v>
      </c>
      <c r="B11" s="137" t="s">
        <v>4</v>
      </c>
      <c r="C11" s="823" t="s">
        <v>334</v>
      </c>
      <c r="D11" s="823"/>
      <c r="E11" s="823"/>
      <c r="F11" s="284">
        <v>726.95</v>
      </c>
    </row>
    <row r="12" spans="1:20" s="1" customFormat="1" ht="32.25" customHeight="1" x14ac:dyDescent="0.2">
      <c r="A12" s="820" t="s">
        <v>5</v>
      </c>
      <c r="B12" s="821"/>
      <c r="C12" s="821"/>
      <c r="D12" s="821"/>
      <c r="E12" s="821"/>
      <c r="F12" s="822"/>
    </row>
    <row r="13" spans="1:20" s="1" customFormat="1" ht="73.5" customHeight="1" x14ac:dyDescent="0.2">
      <c r="A13" s="138" t="s">
        <v>6</v>
      </c>
      <c r="B13" s="137" t="s">
        <v>121</v>
      </c>
      <c r="C13" s="827" t="s">
        <v>7</v>
      </c>
      <c r="D13" s="828"/>
      <c r="E13" s="829"/>
      <c r="F13" s="139">
        <v>0.84499999999999997</v>
      </c>
    </row>
    <row r="14" spans="1:20" s="1" customFormat="1" ht="73.5" customHeight="1" x14ac:dyDescent="0.2">
      <c r="A14" s="138" t="s">
        <v>8</v>
      </c>
      <c r="B14" s="140" t="s">
        <v>9</v>
      </c>
      <c r="C14" s="825" t="s">
        <v>335</v>
      </c>
      <c r="D14" s="825"/>
      <c r="E14" s="825"/>
      <c r="F14" s="714">
        <v>1.0412999999999999</v>
      </c>
    </row>
    <row r="15" spans="1:20" s="1" customFormat="1" ht="32.25" customHeight="1" x14ac:dyDescent="0.2">
      <c r="A15" s="820" t="s">
        <v>215</v>
      </c>
      <c r="B15" s="821"/>
      <c r="C15" s="821"/>
      <c r="D15" s="821"/>
      <c r="E15" s="821"/>
      <c r="F15" s="822"/>
    </row>
    <row r="16" spans="1:20" s="1" customFormat="1" ht="59.25" customHeight="1" x14ac:dyDescent="0.2">
      <c r="A16" s="171" t="s">
        <v>134</v>
      </c>
      <c r="B16" s="465" t="s">
        <v>122</v>
      </c>
      <c r="C16" s="831" t="s">
        <v>125</v>
      </c>
      <c r="D16" s="831"/>
      <c r="E16" s="831"/>
      <c r="F16" s="142">
        <f>F11*F13/F14</f>
        <v>589.90948813982527</v>
      </c>
    </row>
    <row r="17" spans="1:6" s="1" customFormat="1" ht="46.5" customHeight="1" x14ac:dyDescent="0.2">
      <c r="A17" s="141"/>
      <c r="B17" s="141"/>
      <c r="C17" s="141"/>
      <c r="D17" s="141"/>
      <c r="E17" s="141"/>
      <c r="F17" s="141"/>
    </row>
    <row r="18" spans="1:6" s="1" customFormat="1" ht="26.25" customHeight="1" x14ac:dyDescent="0.2">
      <c r="A18" s="141"/>
      <c r="B18" s="141"/>
      <c r="C18" s="141"/>
      <c r="D18" s="141"/>
      <c r="E18" s="830" t="s">
        <v>128</v>
      </c>
      <c r="F18" s="830"/>
    </row>
    <row r="19" spans="1:6" s="1" customFormat="1" ht="26.25" customHeight="1" x14ac:dyDescent="0.2">
      <c r="A19" s="141"/>
      <c r="B19" s="141"/>
      <c r="C19" s="141"/>
      <c r="D19" s="141"/>
      <c r="E19" s="824" t="s">
        <v>11</v>
      </c>
      <c r="F19" s="824"/>
    </row>
    <row r="20" spans="1:6" s="1" customFormat="1" ht="26.25" customHeight="1" x14ac:dyDescent="0.2">
      <c r="A20" s="141"/>
      <c r="B20" s="141"/>
      <c r="C20" s="141"/>
      <c r="D20" s="141"/>
      <c r="E20" s="141"/>
      <c r="F20" s="141"/>
    </row>
    <row r="21" spans="1:6" s="1" customFormat="1" ht="21.75" customHeight="1" x14ac:dyDescent="0.2"/>
    <row r="22" spans="1:6" s="1" customFormat="1" ht="21.75" customHeight="1" x14ac:dyDescent="0.2"/>
    <row r="23" spans="1:6" s="1" customFormat="1" ht="21.75" customHeight="1" x14ac:dyDescent="0.2"/>
    <row r="24" spans="1:6" s="1" customFormat="1" ht="21.75" customHeight="1" x14ac:dyDescent="0.2"/>
    <row r="25" spans="1:6" s="1" customFormat="1" ht="21.75" customHeight="1" x14ac:dyDescent="0.2"/>
    <row r="26" spans="1:6" s="1" customFormat="1" ht="21.75" customHeight="1" x14ac:dyDescent="0.2"/>
    <row r="27" spans="1:6" s="1" customFormat="1" ht="21.75" customHeight="1" x14ac:dyDescent="0.2"/>
    <row r="28" spans="1:6" s="1" customFormat="1" ht="21.75" customHeight="1" x14ac:dyDescent="0.2"/>
    <row r="29" spans="1:6" s="1" customFormat="1" ht="31.5" customHeight="1" x14ac:dyDescent="0.2"/>
    <row r="30" spans="1:6" s="1" customFormat="1" ht="31.5" customHeight="1" x14ac:dyDescent="0.2"/>
    <row r="31" spans="1:6" s="1" customFormat="1" ht="31.5" customHeight="1" x14ac:dyDescent="0.2"/>
    <row r="32" spans="1:6" s="1" customFormat="1" ht="31.5" customHeight="1" x14ac:dyDescent="0.2"/>
    <row r="33" spans="2:4" s="1" customFormat="1" ht="31.5" customHeight="1" x14ac:dyDescent="0.2"/>
    <row r="34" spans="2:4" s="1" customFormat="1" ht="31.5" customHeight="1" x14ac:dyDescent="0.2"/>
    <row r="35" spans="2:4" s="1" customFormat="1" ht="31.5" customHeight="1" x14ac:dyDescent="0.2"/>
    <row r="36" spans="2:4" s="1" customFormat="1" ht="31.5" customHeight="1" x14ac:dyDescent="0.2"/>
    <row r="37" spans="2:4" s="1" customFormat="1" ht="31.5" customHeight="1" x14ac:dyDescent="0.2"/>
    <row r="38" spans="2:4" s="1" customFormat="1" ht="31.5" customHeight="1" x14ac:dyDescent="0.2"/>
    <row r="39" spans="2:4" s="1" customFormat="1" ht="31.5" customHeight="1" x14ac:dyDescent="0.2"/>
    <row r="40" spans="2:4" s="1" customFormat="1" ht="31.5" customHeight="1" x14ac:dyDescent="0.2"/>
    <row r="41" spans="2:4" ht="42.75" customHeight="1" x14ac:dyDescent="0.2"/>
    <row r="43" spans="2:4" ht="22.5" customHeight="1" x14ac:dyDescent="0.2"/>
    <row r="44" spans="2:4" ht="24" customHeight="1" x14ac:dyDescent="0.2">
      <c r="B44" s="10"/>
      <c r="C44" s="10"/>
      <c r="D44" s="1"/>
    </row>
  </sheetData>
  <mergeCells count="13">
    <mergeCell ref="E19:F19"/>
    <mergeCell ref="C14:E14"/>
    <mergeCell ref="A12:F12"/>
    <mergeCell ref="A15:F15"/>
    <mergeCell ref="C9:E9"/>
    <mergeCell ref="C13:E13"/>
    <mergeCell ref="E18:F18"/>
    <mergeCell ref="C16:E16"/>
    <mergeCell ref="A1:F1"/>
    <mergeCell ref="A3:F3"/>
    <mergeCell ref="A5:F6"/>
    <mergeCell ref="A10:F10"/>
    <mergeCell ref="C11:E11"/>
  </mergeCells>
  <printOptions horizontalCentered="1"/>
  <pageMargins left="0.25" right="0.25" top="0.75" bottom="0.75" header="0.3" footer="0.3"/>
  <pageSetup paperSize="9" scale="83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F46"/>
  <sheetViews>
    <sheetView topLeftCell="A13" zoomScale="80" zoomScaleNormal="80" zoomScaleSheetLayoutView="100" workbookViewId="0">
      <selection activeCell="A12" sqref="A12:F12"/>
    </sheetView>
  </sheetViews>
  <sheetFormatPr baseColWidth="10" defaultColWidth="12" defaultRowHeight="12.75" x14ac:dyDescent="0.2"/>
  <cols>
    <col min="1" max="2" width="15.83203125" style="2" customWidth="1"/>
    <col min="3" max="4" width="25.83203125" style="2" customWidth="1"/>
    <col min="5" max="5" width="44.5" style="2" customWidth="1"/>
    <col min="6" max="6" width="25.83203125" style="2" customWidth="1"/>
    <col min="7" max="16384" width="12" style="2"/>
  </cols>
  <sheetData>
    <row r="1" spans="1:6" ht="24" customHeight="1" x14ac:dyDescent="0.2">
      <c r="A1" s="988" t="s">
        <v>153</v>
      </c>
      <c r="B1" s="989"/>
      <c r="C1" s="989"/>
      <c r="D1" s="989"/>
      <c r="E1" s="989"/>
      <c r="F1" s="990"/>
    </row>
    <row r="2" spans="1:6" s="1" customFormat="1" ht="29.25" customHeight="1" x14ac:dyDescent="0.2">
      <c r="A2" s="285"/>
      <c r="B2" s="285"/>
      <c r="C2" s="285"/>
      <c r="D2" s="285"/>
      <c r="E2" s="285"/>
      <c r="F2" s="285"/>
    </row>
    <row r="3" spans="1:6" s="1" customFormat="1" ht="37.5" customHeight="1" x14ac:dyDescent="0.2">
      <c r="A3" s="977" t="s">
        <v>387</v>
      </c>
      <c r="B3" s="977"/>
      <c r="C3" s="977"/>
      <c r="D3" s="977"/>
      <c r="E3" s="977"/>
      <c r="F3" s="977"/>
    </row>
    <row r="4" spans="1:6" s="1" customFormat="1" ht="69.75" customHeight="1" thickBot="1" x14ac:dyDescent="0.25">
      <c r="A4" s="141"/>
      <c r="B4" s="141"/>
      <c r="C4" s="141"/>
      <c r="D4" s="141"/>
      <c r="E4" s="141"/>
      <c r="F4" s="141"/>
    </row>
    <row r="5" spans="1:6" s="1" customFormat="1" ht="31.5" customHeight="1" x14ac:dyDescent="0.2">
      <c r="A5" s="991" t="s">
        <v>154</v>
      </c>
      <c r="B5" s="992"/>
      <c r="C5" s="992"/>
      <c r="D5" s="992"/>
      <c r="E5" s="992"/>
      <c r="F5" s="993"/>
    </row>
    <row r="6" spans="1:6" s="1" customFormat="1" ht="31.5" customHeight="1" thickBot="1" x14ac:dyDescent="0.25">
      <c r="A6" s="994"/>
      <c r="B6" s="995"/>
      <c r="C6" s="995"/>
      <c r="D6" s="995"/>
      <c r="E6" s="995"/>
      <c r="F6" s="996"/>
    </row>
    <row r="7" spans="1:6" s="1" customFormat="1" ht="17.25" customHeight="1" thickBot="1" x14ac:dyDescent="0.25">
      <c r="A7" s="997"/>
      <c r="B7" s="997"/>
      <c r="C7" s="997"/>
      <c r="D7" s="997"/>
      <c r="E7" s="997"/>
      <c r="F7" s="997"/>
    </row>
    <row r="8" spans="1:6" s="1" customFormat="1" ht="28.5" customHeight="1" thickBot="1" x14ac:dyDescent="0.25">
      <c r="A8" s="286"/>
      <c r="B8" s="286"/>
      <c r="C8" s="141"/>
      <c r="D8" s="141"/>
      <c r="E8" s="286"/>
      <c r="F8" s="344">
        <f>' 1_NWE_Prix_initial_gaz_F-54'!F8</f>
        <v>45689</v>
      </c>
    </row>
    <row r="9" spans="1:6" s="1" customFormat="1" ht="37.5" customHeight="1" x14ac:dyDescent="0.2">
      <c r="A9" s="133" t="s">
        <v>0</v>
      </c>
      <c r="B9" s="166" t="s">
        <v>1</v>
      </c>
      <c r="C9" s="826" t="s">
        <v>2</v>
      </c>
      <c r="D9" s="826"/>
      <c r="E9" s="826"/>
      <c r="F9" s="135" t="s">
        <v>3</v>
      </c>
    </row>
    <row r="10" spans="1:6" s="1" customFormat="1" ht="38.25" customHeight="1" x14ac:dyDescent="0.2">
      <c r="A10" s="973" t="s">
        <v>224</v>
      </c>
      <c r="B10" s="974"/>
      <c r="C10" s="974"/>
      <c r="D10" s="974"/>
      <c r="E10" s="974"/>
      <c r="F10" s="975"/>
    </row>
    <row r="11" spans="1:6" s="6" customFormat="1" ht="136.5" customHeight="1" x14ac:dyDescent="0.2">
      <c r="A11" s="653" t="s">
        <v>155</v>
      </c>
      <c r="B11" s="652" t="s">
        <v>225</v>
      </c>
      <c r="C11" s="823" t="s">
        <v>337</v>
      </c>
      <c r="D11" s="823"/>
      <c r="E11" s="823"/>
      <c r="F11" s="295">
        <v>741.71299999999997</v>
      </c>
    </row>
    <row r="12" spans="1:6" s="1" customFormat="1" ht="38.25" customHeight="1" x14ac:dyDescent="0.2">
      <c r="A12" s="973" t="s">
        <v>5</v>
      </c>
      <c r="B12" s="974"/>
      <c r="C12" s="974"/>
      <c r="D12" s="974"/>
      <c r="E12" s="974"/>
      <c r="F12" s="975"/>
    </row>
    <row r="13" spans="1:6" s="1" customFormat="1" ht="81.75" customHeight="1" x14ac:dyDescent="0.2">
      <c r="A13" s="138" t="s">
        <v>6</v>
      </c>
      <c r="B13" s="137" t="s">
        <v>121</v>
      </c>
      <c r="C13" s="825" t="s">
        <v>7</v>
      </c>
      <c r="D13" s="825"/>
      <c r="E13" s="825"/>
      <c r="F13" s="281">
        <v>0.755</v>
      </c>
    </row>
    <row r="14" spans="1:6" s="1" customFormat="1" ht="61.5" customHeight="1" x14ac:dyDescent="0.2">
      <c r="A14" s="138" t="s">
        <v>8</v>
      </c>
      <c r="B14" s="140" t="s">
        <v>9</v>
      </c>
      <c r="C14" s="825" t="s">
        <v>336</v>
      </c>
      <c r="D14" s="825"/>
      <c r="E14" s="825"/>
      <c r="F14" s="714">
        <f>' 1_NWE_Prix_initial_gaz_F-54'!F14</f>
        <v>1.0412999999999999</v>
      </c>
    </row>
    <row r="15" spans="1:6" s="1" customFormat="1" ht="50.25" customHeight="1" thickBot="1" x14ac:dyDescent="0.25">
      <c r="A15" s="973" t="s">
        <v>293</v>
      </c>
      <c r="B15" s="974"/>
      <c r="C15" s="974"/>
      <c r="D15" s="974"/>
      <c r="E15" s="974"/>
      <c r="F15" s="987"/>
    </row>
    <row r="16" spans="1:6" s="1" customFormat="1" ht="74.25" customHeight="1" thickBot="1" x14ac:dyDescent="0.25">
      <c r="A16" s="144" t="s">
        <v>156</v>
      </c>
      <c r="B16" s="296" t="s">
        <v>122</v>
      </c>
      <c r="C16" s="985" t="s">
        <v>157</v>
      </c>
      <c r="D16" s="984"/>
      <c r="E16" s="986"/>
      <c r="F16" s="294">
        <f>F11*F13/F14</f>
        <v>537.78288197445499</v>
      </c>
    </row>
    <row r="17" spans="1:6" s="1" customFormat="1" ht="21.75" customHeight="1" x14ac:dyDescent="0.2">
      <c r="A17" s="287"/>
      <c r="B17" s="288"/>
      <c r="C17" s="289"/>
      <c r="D17" s="289"/>
      <c r="E17" s="289"/>
      <c r="F17" s="290"/>
    </row>
    <row r="18" spans="1:6" s="1" customFormat="1" ht="26.25" customHeight="1" x14ac:dyDescent="0.2">
      <c r="A18" s="291"/>
      <c r="B18" s="287"/>
      <c r="C18" s="141"/>
      <c r="D18" s="141"/>
      <c r="E18" s="830" t="s">
        <v>128</v>
      </c>
      <c r="F18" s="830"/>
    </row>
    <row r="19" spans="1:6" s="1" customFormat="1" ht="26.25" customHeight="1" x14ac:dyDescent="0.2">
      <c r="A19" s="141"/>
      <c r="B19" s="141"/>
      <c r="C19" s="292"/>
      <c r="D19" s="292"/>
      <c r="E19" s="824" t="s">
        <v>11</v>
      </c>
      <c r="F19" s="824"/>
    </row>
    <row r="20" spans="1:6" s="1" customFormat="1" ht="26.25" customHeight="1" x14ac:dyDescent="0.2">
      <c r="A20" s="141"/>
      <c r="B20" s="141"/>
      <c r="C20" s="293"/>
      <c r="D20" s="293"/>
      <c r="E20" s="141"/>
      <c r="F20" s="141"/>
    </row>
    <row r="21" spans="1:6" s="1" customFormat="1" ht="26.25" customHeight="1" x14ac:dyDescent="0.2"/>
    <row r="22" spans="1:6" s="1" customFormat="1" ht="26.25" customHeight="1" x14ac:dyDescent="0.2"/>
    <row r="23" spans="1:6" s="1" customFormat="1" ht="21.75" customHeight="1" x14ac:dyDescent="0.2"/>
    <row r="24" spans="1:6" s="1" customFormat="1" ht="21.75" customHeight="1" x14ac:dyDescent="0.2"/>
    <row r="25" spans="1:6" s="1" customFormat="1" ht="21.75" customHeight="1" x14ac:dyDescent="0.2"/>
    <row r="26" spans="1:6" s="1" customFormat="1" ht="21.75" customHeight="1" x14ac:dyDescent="0.2"/>
    <row r="27" spans="1:6" s="1" customFormat="1" ht="21.75" customHeight="1" x14ac:dyDescent="0.2"/>
    <row r="28" spans="1:6" s="1" customFormat="1" ht="21.75" customHeight="1" x14ac:dyDescent="0.2"/>
    <row r="29" spans="1:6" s="1" customFormat="1" ht="21.75" customHeight="1" x14ac:dyDescent="0.2"/>
    <row r="30" spans="1:6" s="1" customFormat="1" ht="21.75" customHeight="1" x14ac:dyDescent="0.2"/>
    <row r="31" spans="1:6" s="1" customFormat="1" ht="31.5" customHeight="1" x14ac:dyDescent="0.2"/>
    <row r="32" spans="1:6" s="1" customFormat="1" ht="31.5" customHeight="1" x14ac:dyDescent="0.2"/>
    <row r="33" spans="2:2" s="1" customFormat="1" ht="31.5" customHeight="1" x14ac:dyDescent="0.2"/>
    <row r="34" spans="2:2" s="1" customFormat="1" ht="31.5" customHeight="1" x14ac:dyDescent="0.2"/>
    <row r="35" spans="2:2" s="1" customFormat="1" ht="31.5" customHeight="1" x14ac:dyDescent="0.2"/>
    <row r="36" spans="2:2" s="1" customFormat="1" ht="31.5" customHeight="1" x14ac:dyDescent="0.2"/>
    <row r="37" spans="2:2" s="1" customFormat="1" ht="31.5" customHeight="1" x14ac:dyDescent="0.2"/>
    <row r="38" spans="2:2" s="1" customFormat="1" ht="31.5" customHeight="1" x14ac:dyDescent="0.2"/>
    <row r="39" spans="2:2" s="1" customFormat="1" ht="31.5" customHeight="1" x14ac:dyDescent="0.2"/>
    <row r="40" spans="2:2" s="1" customFormat="1" ht="31.5" customHeight="1" x14ac:dyDescent="0.2"/>
    <row r="41" spans="2:2" s="1" customFormat="1" ht="31.5" customHeight="1" x14ac:dyDescent="0.2"/>
    <row r="42" spans="2:2" s="1" customFormat="1" ht="31.5" customHeight="1" x14ac:dyDescent="0.2"/>
    <row r="43" spans="2:2" ht="42.75" customHeight="1" x14ac:dyDescent="0.2"/>
    <row r="45" spans="2:2" ht="22.5" customHeight="1" x14ac:dyDescent="0.2"/>
    <row r="46" spans="2:2" ht="24" customHeight="1" x14ac:dyDescent="0.2">
      <c r="B46" s="10"/>
    </row>
  </sheetData>
  <mergeCells count="14">
    <mergeCell ref="A1:F1"/>
    <mergeCell ref="A3:F3"/>
    <mergeCell ref="A5:F6"/>
    <mergeCell ref="C9:E9"/>
    <mergeCell ref="A10:F10"/>
    <mergeCell ref="A7:F7"/>
    <mergeCell ref="C11:E11"/>
    <mergeCell ref="E18:F18"/>
    <mergeCell ref="E19:F19"/>
    <mergeCell ref="C16:E16"/>
    <mergeCell ref="A12:F12"/>
    <mergeCell ref="C13:E13"/>
    <mergeCell ref="C14:E14"/>
    <mergeCell ref="A15:F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N47"/>
  <sheetViews>
    <sheetView zoomScale="80" zoomScaleNormal="80" zoomScalePageLayoutView="60" workbookViewId="0">
      <selection activeCell="O27" sqref="O27"/>
    </sheetView>
  </sheetViews>
  <sheetFormatPr baseColWidth="10" defaultRowHeight="12.75" x14ac:dyDescent="0.2"/>
  <cols>
    <col min="1" max="1" width="15" customWidth="1"/>
    <col min="2" max="2" width="18.6640625" customWidth="1"/>
    <col min="3" max="3" width="35.83203125" customWidth="1"/>
    <col min="4" max="4" width="25.6640625" customWidth="1"/>
    <col min="5" max="5" width="29.33203125" customWidth="1"/>
    <col min="6" max="6" width="22" customWidth="1"/>
    <col min="7" max="7" width="25.1640625" customWidth="1"/>
    <col min="8" max="8" width="22.5" customWidth="1"/>
    <col min="9" max="9" width="21.5" customWidth="1"/>
    <col min="10" max="10" width="23" customWidth="1"/>
    <col min="11" max="12" width="21.83203125" customWidth="1"/>
    <col min="13" max="13" width="17.83203125" customWidth="1"/>
    <col min="14" max="14" width="21" customWidth="1"/>
  </cols>
  <sheetData>
    <row r="1" spans="1:326" ht="27.75" customHeight="1" x14ac:dyDescent="0.2">
      <c r="A1" s="1017" t="s">
        <v>47</v>
      </c>
      <c r="B1" s="1018"/>
      <c r="C1" s="1018"/>
      <c r="D1" s="1018"/>
      <c r="E1" s="1018"/>
      <c r="F1" s="1018"/>
      <c r="G1" s="1018"/>
      <c r="H1" s="1018"/>
      <c r="I1" s="1018"/>
      <c r="J1" s="1018"/>
      <c r="K1" s="1018"/>
      <c r="L1" s="1019"/>
    </row>
    <row r="2" spans="1:326" ht="27.75" customHeight="1" thickBot="1" x14ac:dyDescent="0.25">
      <c r="A2" s="1020"/>
      <c r="B2" s="1021"/>
      <c r="C2" s="1021"/>
      <c r="D2" s="1021"/>
      <c r="E2" s="1021"/>
      <c r="F2" s="1021"/>
      <c r="G2" s="1021"/>
      <c r="H2" s="1021"/>
      <c r="I2" s="1021"/>
      <c r="J2" s="1021"/>
      <c r="K2" s="1021"/>
      <c r="L2" s="1022"/>
    </row>
    <row r="3" spans="1:326" ht="80.25" customHeight="1" x14ac:dyDescent="0.2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326" ht="98.25" customHeight="1" x14ac:dyDescent="0.2">
      <c r="A4" s="1016" t="s">
        <v>117</v>
      </c>
      <c r="B4" s="1016"/>
      <c r="C4" s="1016"/>
      <c r="D4" s="1016"/>
      <c r="E4" s="1016"/>
      <c r="F4" s="1016"/>
      <c r="G4" s="1016"/>
      <c r="H4" s="1016"/>
      <c r="I4" s="1016"/>
      <c r="J4" s="1016"/>
      <c r="K4" s="1016"/>
      <c r="L4" s="1016"/>
    </row>
    <row r="5" spans="1:326" ht="57.75" customHeight="1" thickBot="1" x14ac:dyDescent="0.25">
      <c r="D5" s="13"/>
      <c r="E5" s="13"/>
      <c r="F5" s="13"/>
      <c r="G5" s="13"/>
      <c r="H5" s="13"/>
      <c r="I5" s="13"/>
      <c r="J5" s="13"/>
      <c r="K5" s="13"/>
      <c r="M5" s="13"/>
      <c r="N5" s="13"/>
    </row>
    <row r="6" spans="1:326" ht="93" customHeight="1" thickBot="1" x14ac:dyDescent="0.25">
      <c r="A6" s="1013" t="s">
        <v>118</v>
      </c>
      <c r="B6" s="1014"/>
      <c r="C6" s="1014"/>
      <c r="D6" s="1014"/>
      <c r="E6" s="1014"/>
      <c r="F6" s="1014"/>
      <c r="G6" s="1014"/>
      <c r="H6" s="1014"/>
      <c r="I6" s="1014"/>
      <c r="J6" s="1014"/>
      <c r="K6" s="1014"/>
      <c r="L6" s="1015"/>
      <c r="M6" s="14"/>
      <c r="N6" s="14"/>
    </row>
    <row r="7" spans="1:326" ht="42" customHeight="1" x14ac:dyDescent="0.2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8" spans="1:326" ht="44.25" customHeight="1" thickBot="1" x14ac:dyDescent="0.25">
      <c r="D8" s="15"/>
      <c r="E8" s="15"/>
      <c r="F8" s="15"/>
      <c r="G8" s="15"/>
    </row>
    <row r="9" spans="1:326" s="16" customFormat="1" ht="46.5" customHeight="1" x14ac:dyDescent="0.2">
      <c r="A9" s="1009" t="s">
        <v>119</v>
      </c>
      <c r="B9" s="1010"/>
      <c r="C9" s="1010"/>
      <c r="D9" s="1010"/>
      <c r="E9" s="1010"/>
      <c r="F9" s="1028" t="s">
        <v>12</v>
      </c>
      <c r="G9" s="1028"/>
      <c r="H9" s="1028"/>
      <c r="I9" s="1028"/>
      <c r="J9" s="1028"/>
      <c r="K9" s="1028"/>
      <c r="L9" s="1029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  <c r="LE9" s="15"/>
      <c r="LF9" s="15"/>
      <c r="LG9" s="15"/>
      <c r="LH9" s="15"/>
      <c r="LI9" s="15"/>
      <c r="LJ9" s="15"/>
      <c r="LK9" s="15"/>
      <c r="LL9" s="15"/>
      <c r="LM9" s="15"/>
      <c r="LN9" s="15"/>
    </row>
    <row r="10" spans="1:326" s="15" customFormat="1" ht="84.75" customHeight="1" x14ac:dyDescent="0.2">
      <c r="A10" s="1011"/>
      <c r="B10" s="1012"/>
      <c r="C10" s="1012"/>
      <c r="D10" s="1012"/>
      <c r="E10" s="1012"/>
      <c r="F10" s="1030" t="s">
        <v>98</v>
      </c>
      <c r="G10" s="1023" t="s">
        <v>110</v>
      </c>
      <c r="H10" s="1024" t="s">
        <v>13</v>
      </c>
      <c r="I10" s="1024"/>
      <c r="J10" s="1025" t="s">
        <v>14</v>
      </c>
      <c r="K10" s="1026" t="s">
        <v>97</v>
      </c>
      <c r="L10" s="1027"/>
    </row>
    <row r="11" spans="1:326" s="15" customFormat="1" ht="99.75" customHeight="1" x14ac:dyDescent="0.2">
      <c r="A11" s="1011"/>
      <c r="B11" s="1012"/>
      <c r="C11" s="1012"/>
      <c r="D11" s="1012"/>
      <c r="E11" s="1012"/>
      <c r="F11" s="1030"/>
      <c r="G11" s="1023"/>
      <c r="H11" s="1024"/>
      <c r="I11" s="1024"/>
      <c r="J11" s="1025"/>
      <c r="K11" s="115" t="s">
        <v>15</v>
      </c>
      <c r="L11" s="83" t="s">
        <v>16</v>
      </c>
    </row>
    <row r="12" spans="1:326" s="15" customFormat="1" ht="92.25" customHeight="1" x14ac:dyDescent="0.2">
      <c r="A12" s="1011"/>
      <c r="B12" s="1012"/>
      <c r="C12" s="1012"/>
      <c r="D12" s="1012"/>
      <c r="E12" s="1012"/>
      <c r="F12" s="1030"/>
      <c r="G12" s="1023"/>
      <c r="H12" s="21" t="s">
        <v>48</v>
      </c>
      <c r="I12" s="116" t="s">
        <v>49</v>
      </c>
      <c r="J12" s="115" t="s">
        <v>86</v>
      </c>
      <c r="K12" s="17" t="s">
        <v>87</v>
      </c>
      <c r="L12" s="84" t="s">
        <v>111</v>
      </c>
    </row>
    <row r="13" spans="1:326" s="15" customFormat="1" ht="180" customHeight="1" x14ac:dyDescent="0.2">
      <c r="A13" s="1007" t="s">
        <v>107</v>
      </c>
      <c r="B13" s="1063" t="s">
        <v>106</v>
      </c>
      <c r="C13" s="1063" t="s">
        <v>18</v>
      </c>
      <c r="D13" s="1063" t="s">
        <v>38</v>
      </c>
      <c r="E13" s="1063"/>
      <c r="F13" s="1030"/>
      <c r="G13" s="1073" t="s">
        <v>39</v>
      </c>
      <c r="H13" s="1032" t="s">
        <v>41</v>
      </c>
      <c r="I13" s="1032" t="s">
        <v>88</v>
      </c>
      <c r="J13" s="1034" t="s">
        <v>39</v>
      </c>
      <c r="K13" s="1034" t="s">
        <v>39</v>
      </c>
      <c r="L13" s="1036"/>
    </row>
    <row r="14" spans="1:326" s="15" customFormat="1" ht="54.75" customHeight="1" thickBot="1" x14ac:dyDescent="0.25">
      <c r="A14" s="1008"/>
      <c r="B14" s="1064"/>
      <c r="C14" s="1064"/>
      <c r="D14" s="124" t="s">
        <v>19</v>
      </c>
      <c r="E14" s="124" t="s">
        <v>84</v>
      </c>
      <c r="F14" s="1031"/>
      <c r="G14" s="1074"/>
      <c r="H14" s="1033"/>
      <c r="I14" s="1033"/>
      <c r="J14" s="1035"/>
      <c r="K14" s="1035"/>
      <c r="L14" s="1037"/>
    </row>
    <row r="15" spans="1:326" s="15" customFormat="1" ht="31.5" customHeight="1" thickBot="1" x14ac:dyDescent="0.25">
      <c r="A15" s="998" t="s">
        <v>101</v>
      </c>
      <c r="B15" s="1049" t="s">
        <v>65</v>
      </c>
      <c r="C15" s="1071" t="s">
        <v>20</v>
      </c>
      <c r="D15" s="1069">
        <v>29</v>
      </c>
      <c r="E15" s="70" t="s">
        <v>51</v>
      </c>
      <c r="F15" s="70" t="s">
        <v>105</v>
      </c>
      <c r="G15" s="1065">
        <f>' 1_NWE_Prix_initial_gaz_F-54'!F16</f>
        <v>589.90948813982527</v>
      </c>
      <c r="H15" s="129"/>
      <c r="I15" s="25"/>
      <c r="J15" s="130">
        <f t="shared" ref="J15:J21" si="0">$G$15+H15+I15</f>
        <v>589.90948813982527</v>
      </c>
      <c r="K15" s="24"/>
      <c r="L15" s="71">
        <f>J15+K15</f>
        <v>589.90948813982527</v>
      </c>
    </row>
    <row r="16" spans="1:326" s="15" customFormat="1" ht="31.5" customHeight="1" thickBot="1" x14ac:dyDescent="0.25">
      <c r="A16" s="999"/>
      <c r="B16" s="1050"/>
      <c r="C16" s="1072"/>
      <c r="D16" s="1070"/>
      <c r="E16" s="66" t="s">
        <v>52</v>
      </c>
      <c r="F16" s="70" t="s">
        <v>105</v>
      </c>
      <c r="G16" s="1066"/>
      <c r="H16" s="26"/>
      <c r="I16" s="27"/>
      <c r="J16" s="68">
        <f t="shared" si="0"/>
        <v>589.90948813982527</v>
      </c>
      <c r="K16" s="67"/>
      <c r="L16" s="72">
        <f>J16+K16</f>
        <v>589.90948813982527</v>
      </c>
    </row>
    <row r="17" spans="1:12" s="15" customFormat="1" ht="31.5" customHeight="1" thickBot="1" x14ac:dyDescent="0.25">
      <c r="A17" s="999"/>
      <c r="B17" s="1050"/>
      <c r="C17" s="1072"/>
      <c r="D17" s="1070"/>
      <c r="E17" s="66" t="s">
        <v>53</v>
      </c>
      <c r="F17" s="70" t="s">
        <v>105</v>
      </c>
      <c r="G17" s="1066"/>
      <c r="H17" s="26"/>
      <c r="I17" s="27"/>
      <c r="J17" s="68">
        <f t="shared" si="0"/>
        <v>589.90948813982527</v>
      </c>
      <c r="K17" s="67"/>
      <c r="L17" s="72">
        <f>J17+K17</f>
        <v>589.90948813982527</v>
      </c>
    </row>
    <row r="18" spans="1:12" s="15" customFormat="1" ht="31.5" customHeight="1" thickBot="1" x14ac:dyDescent="0.25">
      <c r="A18" s="999"/>
      <c r="B18" s="1050"/>
      <c r="C18" s="1072"/>
      <c r="D18" s="126">
        <v>56</v>
      </c>
      <c r="E18" s="66" t="s">
        <v>50</v>
      </c>
      <c r="F18" s="70" t="s">
        <v>105</v>
      </c>
      <c r="G18" s="1066"/>
      <c r="H18" s="26"/>
      <c r="I18" s="27"/>
      <c r="J18" s="68">
        <f t="shared" si="0"/>
        <v>589.90948813982527</v>
      </c>
      <c r="K18" s="67"/>
      <c r="L18" s="72">
        <f>J18+K18</f>
        <v>589.90948813982527</v>
      </c>
    </row>
    <row r="19" spans="1:12" s="15" customFormat="1" ht="33" customHeight="1" thickBot="1" x14ac:dyDescent="0.25">
      <c r="A19" s="999"/>
      <c r="B19" s="1050"/>
      <c r="C19" s="1061" t="s">
        <v>21</v>
      </c>
      <c r="D19" s="126">
        <v>18</v>
      </c>
      <c r="E19" s="66" t="s">
        <v>54</v>
      </c>
      <c r="F19" s="70" t="s">
        <v>105</v>
      </c>
      <c r="G19" s="1066"/>
      <c r="H19" s="26"/>
      <c r="I19" s="27"/>
      <c r="J19" s="68">
        <f t="shared" si="0"/>
        <v>589.90948813982527</v>
      </c>
      <c r="K19" s="67"/>
      <c r="L19" s="72">
        <f>J19+K19</f>
        <v>589.90948813982527</v>
      </c>
    </row>
    <row r="20" spans="1:12" s="15" customFormat="1" ht="33" customHeight="1" thickBot="1" x14ac:dyDescent="0.25">
      <c r="A20" s="999"/>
      <c r="B20" s="1050"/>
      <c r="C20" s="1062"/>
      <c r="D20" s="55">
        <v>45</v>
      </c>
      <c r="E20" s="66" t="s">
        <v>81</v>
      </c>
      <c r="F20" s="70" t="s">
        <v>105</v>
      </c>
      <c r="G20" s="1067"/>
      <c r="H20" s="81"/>
      <c r="I20" s="82"/>
      <c r="J20" s="68">
        <f t="shared" si="0"/>
        <v>589.90948813982527</v>
      </c>
      <c r="K20" s="22"/>
      <c r="L20" s="76"/>
    </row>
    <row r="21" spans="1:12" s="15" customFormat="1" ht="31.5" customHeight="1" thickBot="1" x14ac:dyDescent="0.25">
      <c r="A21" s="1000"/>
      <c r="B21" s="1051"/>
      <c r="C21" s="128" t="s">
        <v>22</v>
      </c>
      <c r="D21" s="128">
        <v>27</v>
      </c>
      <c r="E21" s="52" t="s">
        <v>55</v>
      </c>
      <c r="F21" s="131" t="s">
        <v>105</v>
      </c>
      <c r="G21" s="1068"/>
      <c r="H21" s="53"/>
      <c r="I21" s="73"/>
      <c r="J21" s="74">
        <f t="shared" si="0"/>
        <v>589.90948813982527</v>
      </c>
      <c r="K21" s="54"/>
      <c r="L21" s="75">
        <f t="shared" ref="L21:L38" si="1">J21+K21</f>
        <v>589.90948813982527</v>
      </c>
    </row>
    <row r="22" spans="1:12" s="15" customFormat="1" ht="31.5" customHeight="1" x14ac:dyDescent="0.2">
      <c r="A22" s="1001" t="s">
        <v>104</v>
      </c>
      <c r="B22" s="1049" t="s">
        <v>56</v>
      </c>
      <c r="C22" s="1052" t="s">
        <v>24</v>
      </c>
      <c r="D22" s="88">
        <v>51</v>
      </c>
      <c r="E22" s="103" t="s">
        <v>57</v>
      </c>
      <c r="F22" s="103" t="s">
        <v>105</v>
      </c>
      <c r="G22" s="1058">
        <f>' 1_NWE_Prix_initial_gaz_F-54'!F16</f>
        <v>589.90948813982527</v>
      </c>
      <c r="H22" s="104"/>
      <c r="I22" s="105"/>
      <c r="J22" s="106">
        <f>$G$22+H22+I22</f>
        <v>589.90948813982527</v>
      </c>
      <c r="K22" s="99"/>
      <c r="L22" s="71">
        <f t="shared" si="1"/>
        <v>589.90948813982527</v>
      </c>
    </row>
    <row r="23" spans="1:12" s="15" customFormat="1" ht="31.5" customHeight="1" x14ac:dyDescent="0.2">
      <c r="A23" s="1002"/>
      <c r="B23" s="1050"/>
      <c r="C23" s="1053"/>
      <c r="D23" s="1047">
        <v>52</v>
      </c>
      <c r="E23" s="107" t="s">
        <v>58</v>
      </c>
      <c r="F23" s="107" t="s">
        <v>105</v>
      </c>
      <c r="G23" s="1059"/>
      <c r="H23" s="108"/>
      <c r="I23" s="109"/>
      <c r="J23" s="110">
        <f t="shared" ref="J23:J29" si="2">$G$22+H23+I23</f>
        <v>589.90948813982527</v>
      </c>
      <c r="K23" s="100"/>
      <c r="L23" s="72">
        <f t="shared" si="1"/>
        <v>589.90948813982527</v>
      </c>
    </row>
    <row r="24" spans="1:12" s="15" customFormat="1" ht="31.5" customHeight="1" x14ac:dyDescent="0.2">
      <c r="A24" s="1002"/>
      <c r="B24" s="1050"/>
      <c r="C24" s="1053"/>
      <c r="D24" s="1048"/>
      <c r="E24" s="107" t="s">
        <v>59</v>
      </c>
      <c r="F24" s="107" t="s">
        <v>105</v>
      </c>
      <c r="G24" s="1059"/>
      <c r="H24" s="108"/>
      <c r="I24" s="109"/>
      <c r="J24" s="110">
        <f t="shared" si="2"/>
        <v>589.90948813982527</v>
      </c>
      <c r="K24" s="101"/>
      <c r="L24" s="72">
        <f t="shared" si="1"/>
        <v>589.90948813982527</v>
      </c>
    </row>
    <row r="25" spans="1:12" s="15" customFormat="1" ht="31.5" customHeight="1" x14ac:dyDescent="0.2">
      <c r="A25" s="1002"/>
      <c r="B25" s="1050"/>
      <c r="C25" s="1053"/>
      <c r="D25" s="1047">
        <v>54</v>
      </c>
      <c r="E25" s="107" t="s">
        <v>60</v>
      </c>
      <c r="F25" s="107" t="s">
        <v>105</v>
      </c>
      <c r="G25" s="1059"/>
      <c r="H25" s="108"/>
      <c r="I25" s="109"/>
      <c r="J25" s="110">
        <f t="shared" si="2"/>
        <v>589.90948813982527</v>
      </c>
      <c r="K25" s="101"/>
      <c r="L25" s="72">
        <f t="shared" si="1"/>
        <v>589.90948813982527</v>
      </c>
    </row>
    <row r="26" spans="1:12" s="15" customFormat="1" ht="31.5" customHeight="1" x14ac:dyDescent="0.2">
      <c r="A26" s="1002"/>
      <c r="B26" s="1050"/>
      <c r="C26" s="1053"/>
      <c r="D26" s="1048"/>
      <c r="E26" s="107" t="s">
        <v>61</v>
      </c>
      <c r="F26" s="107" t="s">
        <v>105</v>
      </c>
      <c r="G26" s="1059"/>
      <c r="H26" s="108"/>
      <c r="I26" s="109"/>
      <c r="J26" s="110">
        <f t="shared" si="2"/>
        <v>589.90948813982527</v>
      </c>
      <c r="K26" s="100"/>
      <c r="L26" s="72">
        <f t="shared" si="1"/>
        <v>589.90948813982527</v>
      </c>
    </row>
    <row r="27" spans="1:12" s="15" customFormat="1" ht="31.5" customHeight="1" x14ac:dyDescent="0.2">
      <c r="A27" s="1002"/>
      <c r="B27" s="1050"/>
      <c r="C27" s="1053"/>
      <c r="D27" s="89">
        <v>55</v>
      </c>
      <c r="E27" s="107" t="s">
        <v>62</v>
      </c>
      <c r="F27" s="107" t="s">
        <v>105</v>
      </c>
      <c r="G27" s="1059"/>
      <c r="H27" s="108"/>
      <c r="I27" s="109"/>
      <c r="J27" s="110">
        <f t="shared" si="2"/>
        <v>589.90948813982527</v>
      </c>
      <c r="K27" s="100"/>
      <c r="L27" s="72">
        <f t="shared" si="1"/>
        <v>589.90948813982527</v>
      </c>
    </row>
    <row r="28" spans="1:12" s="15" customFormat="1" ht="31.5" customHeight="1" x14ac:dyDescent="0.2">
      <c r="A28" s="1002"/>
      <c r="B28" s="1050"/>
      <c r="C28" s="1053"/>
      <c r="D28" s="89">
        <v>57</v>
      </c>
      <c r="E28" s="107" t="s">
        <v>63</v>
      </c>
      <c r="F28" s="107" t="s">
        <v>105</v>
      </c>
      <c r="G28" s="1059"/>
      <c r="H28" s="108"/>
      <c r="I28" s="109"/>
      <c r="J28" s="110">
        <f t="shared" si="2"/>
        <v>589.90948813982527</v>
      </c>
      <c r="K28" s="100"/>
      <c r="L28" s="72">
        <f t="shared" si="1"/>
        <v>589.90948813982527</v>
      </c>
    </row>
    <row r="29" spans="1:12" s="15" customFormat="1" ht="55.5" customHeight="1" thickBot="1" x14ac:dyDescent="0.25">
      <c r="A29" s="1003"/>
      <c r="B29" s="1051"/>
      <c r="C29" s="127" t="s">
        <v>25</v>
      </c>
      <c r="D29" s="132">
        <v>70</v>
      </c>
      <c r="E29" s="111" t="s">
        <v>64</v>
      </c>
      <c r="F29" s="111" t="s">
        <v>105</v>
      </c>
      <c r="G29" s="1060"/>
      <c r="H29" s="112"/>
      <c r="I29" s="113"/>
      <c r="J29" s="114">
        <f t="shared" si="2"/>
        <v>589.90948813982527</v>
      </c>
      <c r="K29" s="102"/>
      <c r="L29" s="75">
        <f t="shared" si="1"/>
        <v>589.90948813982527</v>
      </c>
    </row>
    <row r="30" spans="1:12" s="15" customFormat="1" ht="31.5" customHeight="1" x14ac:dyDescent="0.2">
      <c r="A30" s="1004" t="s">
        <v>109</v>
      </c>
      <c r="B30" s="1038" t="s">
        <v>44</v>
      </c>
      <c r="C30" s="1041" t="s">
        <v>27</v>
      </c>
      <c r="D30" s="1054">
        <v>13</v>
      </c>
      <c r="E30" s="118" t="s">
        <v>66</v>
      </c>
      <c r="F30" s="95" t="s">
        <v>105</v>
      </c>
      <c r="G30" s="1044">
        <f>'1_MED_Prix-initial_gaz-F_54'!F15</f>
        <v>584.9294007490638</v>
      </c>
      <c r="H30" s="28"/>
      <c r="I30" s="29"/>
      <c r="J30" s="30">
        <f>$G$30+H30+I30</f>
        <v>584.9294007490638</v>
      </c>
      <c r="K30" s="38"/>
      <c r="L30" s="71">
        <f t="shared" si="1"/>
        <v>584.9294007490638</v>
      </c>
    </row>
    <row r="31" spans="1:12" s="15" customFormat="1" ht="31.5" customHeight="1" x14ac:dyDescent="0.2">
      <c r="A31" s="1002"/>
      <c r="B31" s="1039"/>
      <c r="C31" s="1042"/>
      <c r="D31" s="1055"/>
      <c r="E31" s="61" t="s">
        <v>67</v>
      </c>
      <c r="F31" s="61" t="s">
        <v>105</v>
      </c>
      <c r="G31" s="1045"/>
      <c r="H31" s="32"/>
      <c r="I31" s="33"/>
      <c r="J31" s="34">
        <f t="shared" ref="J31:J37" si="3">$G$30+H31+I31</f>
        <v>584.9294007490638</v>
      </c>
      <c r="K31" s="39"/>
      <c r="L31" s="72">
        <f t="shared" si="1"/>
        <v>584.9294007490638</v>
      </c>
    </row>
    <row r="32" spans="1:12" s="15" customFormat="1" ht="31.5" customHeight="1" x14ac:dyDescent="0.2">
      <c r="A32" s="1002"/>
      <c r="B32" s="1039"/>
      <c r="C32" s="1042"/>
      <c r="D32" s="1056">
        <v>83</v>
      </c>
      <c r="E32" s="61" t="s">
        <v>68</v>
      </c>
      <c r="F32" s="61" t="s">
        <v>105</v>
      </c>
      <c r="G32" s="1045"/>
      <c r="H32" s="32"/>
      <c r="I32" s="33"/>
      <c r="J32" s="34">
        <f t="shared" si="3"/>
        <v>584.9294007490638</v>
      </c>
      <c r="K32" s="39"/>
      <c r="L32" s="72">
        <f t="shared" si="1"/>
        <v>584.9294007490638</v>
      </c>
    </row>
    <row r="33" spans="1:12" s="15" customFormat="1" ht="31.5" customHeight="1" x14ac:dyDescent="0.2">
      <c r="A33" s="1002"/>
      <c r="B33" s="1039"/>
      <c r="C33" s="1042"/>
      <c r="D33" s="1057"/>
      <c r="E33" s="61" t="s">
        <v>69</v>
      </c>
      <c r="F33" s="61" t="s">
        <v>105</v>
      </c>
      <c r="G33" s="1045"/>
      <c r="H33" s="32"/>
      <c r="I33" s="33"/>
      <c r="J33" s="34">
        <f t="shared" si="3"/>
        <v>584.9294007490638</v>
      </c>
      <c r="K33" s="39"/>
      <c r="L33" s="72">
        <f t="shared" si="1"/>
        <v>584.9294007490638</v>
      </c>
    </row>
    <row r="34" spans="1:12" s="15" customFormat="1" ht="31.5" customHeight="1" x14ac:dyDescent="0.2">
      <c r="A34" s="1002"/>
      <c r="B34" s="1039"/>
      <c r="C34" s="1042"/>
      <c r="D34" s="1057"/>
      <c r="E34" s="61" t="s">
        <v>70</v>
      </c>
      <c r="F34" s="61" t="s">
        <v>105</v>
      </c>
      <c r="G34" s="1045"/>
      <c r="H34" s="32"/>
      <c r="I34" s="33"/>
      <c r="J34" s="34">
        <f t="shared" si="3"/>
        <v>584.9294007490638</v>
      </c>
      <c r="K34" s="39"/>
      <c r="L34" s="72">
        <f t="shared" si="1"/>
        <v>584.9294007490638</v>
      </c>
    </row>
    <row r="35" spans="1:12" s="15" customFormat="1" ht="31.5" customHeight="1" x14ac:dyDescent="0.2">
      <c r="A35" s="1002"/>
      <c r="B35" s="1039"/>
      <c r="C35" s="1042"/>
      <c r="D35" s="1055"/>
      <c r="E35" s="61" t="s">
        <v>71</v>
      </c>
      <c r="F35" s="61" t="s">
        <v>105</v>
      </c>
      <c r="G35" s="1045"/>
      <c r="H35" s="32"/>
      <c r="I35" s="33"/>
      <c r="J35" s="34">
        <f t="shared" si="3"/>
        <v>584.9294007490638</v>
      </c>
      <c r="K35" s="39"/>
      <c r="L35" s="72">
        <f t="shared" si="1"/>
        <v>584.9294007490638</v>
      </c>
    </row>
    <row r="36" spans="1:12" s="15" customFormat="1" ht="31.5" customHeight="1" x14ac:dyDescent="0.2">
      <c r="A36" s="1002"/>
      <c r="B36" s="1039"/>
      <c r="C36" s="1043"/>
      <c r="D36" s="31">
        <v>84</v>
      </c>
      <c r="E36" s="61" t="s">
        <v>72</v>
      </c>
      <c r="F36" s="61" t="s">
        <v>105</v>
      </c>
      <c r="G36" s="1045"/>
      <c r="H36" s="32"/>
      <c r="I36" s="33"/>
      <c r="J36" s="34">
        <f t="shared" si="3"/>
        <v>584.9294007490638</v>
      </c>
      <c r="K36" s="39"/>
      <c r="L36" s="72">
        <f t="shared" si="1"/>
        <v>584.9294007490638</v>
      </c>
    </row>
    <row r="37" spans="1:12" s="15" customFormat="1" ht="42.75" customHeight="1" thickBot="1" x14ac:dyDescent="0.25">
      <c r="A37" s="119" t="s">
        <v>108</v>
      </c>
      <c r="B37" s="1040"/>
      <c r="C37" s="96" t="s">
        <v>28</v>
      </c>
      <c r="D37" s="120">
        <v>63</v>
      </c>
      <c r="E37" s="65" t="s">
        <v>73</v>
      </c>
      <c r="F37" s="65" t="s">
        <v>105</v>
      </c>
      <c r="G37" s="1046"/>
      <c r="H37" s="35"/>
      <c r="I37" s="36"/>
      <c r="J37" s="37">
        <f t="shared" si="3"/>
        <v>584.9294007490638</v>
      </c>
      <c r="K37" s="40"/>
      <c r="L37" s="75">
        <f t="shared" si="1"/>
        <v>584.9294007490638</v>
      </c>
    </row>
    <row r="38" spans="1:12" s="15" customFormat="1" ht="31.5" customHeight="1" x14ac:dyDescent="0.2">
      <c r="A38" s="1001" t="s">
        <v>103</v>
      </c>
      <c r="B38" s="1077" t="s">
        <v>82</v>
      </c>
      <c r="C38" s="1080" t="s">
        <v>29</v>
      </c>
      <c r="D38" s="122">
        <v>16</v>
      </c>
      <c r="E38" s="78" t="s">
        <v>74</v>
      </c>
      <c r="F38" s="78" t="s">
        <v>105</v>
      </c>
      <c r="G38" s="1087">
        <f>' 1_NWE_Prix_initial_gaz_F-54'!F16</f>
        <v>589.90948813982527</v>
      </c>
      <c r="H38" s="43"/>
      <c r="I38" s="44"/>
      <c r="J38" s="45">
        <f>$G$38+H38+I38</f>
        <v>589.90948813982527</v>
      </c>
      <c r="K38" s="23"/>
      <c r="L38" s="71">
        <f t="shared" si="1"/>
        <v>589.90948813982527</v>
      </c>
    </row>
    <row r="39" spans="1:12" s="15" customFormat="1" ht="31.5" customHeight="1" x14ac:dyDescent="0.2">
      <c r="A39" s="1002"/>
      <c r="B39" s="1078"/>
      <c r="C39" s="1081"/>
      <c r="D39" s="117">
        <v>33</v>
      </c>
      <c r="E39" s="69" t="s">
        <v>77</v>
      </c>
      <c r="F39" s="94" t="s">
        <v>105</v>
      </c>
      <c r="G39" s="1088"/>
      <c r="H39" s="41"/>
      <c r="I39" s="42"/>
      <c r="J39" s="58">
        <f t="shared" ref="J39:J42" si="4">$G$38+H39+I39</f>
        <v>589.90948813982527</v>
      </c>
      <c r="K39" s="77"/>
      <c r="L39" s="72"/>
    </row>
    <row r="40" spans="1:12" s="15" customFormat="1" ht="31.5" customHeight="1" x14ac:dyDescent="0.2">
      <c r="A40" s="1002"/>
      <c r="B40" s="1078"/>
      <c r="C40" s="1081"/>
      <c r="D40" s="1083">
        <v>40</v>
      </c>
      <c r="E40" s="69" t="s">
        <v>75</v>
      </c>
      <c r="F40" s="94" t="s">
        <v>105</v>
      </c>
      <c r="G40" s="1088"/>
      <c r="H40" s="41"/>
      <c r="I40" s="42"/>
      <c r="J40" s="58">
        <f t="shared" si="4"/>
        <v>589.90948813982527</v>
      </c>
      <c r="K40" s="77"/>
      <c r="L40" s="72"/>
    </row>
    <row r="41" spans="1:12" s="15" customFormat="1" ht="31.5" customHeight="1" x14ac:dyDescent="0.2">
      <c r="A41" s="1002"/>
      <c r="B41" s="1078"/>
      <c r="C41" s="1081"/>
      <c r="D41" s="1083"/>
      <c r="E41" s="69" t="s">
        <v>76</v>
      </c>
      <c r="F41" s="94" t="s">
        <v>105</v>
      </c>
      <c r="G41" s="1088"/>
      <c r="H41" s="41"/>
      <c r="I41" s="42"/>
      <c r="J41" s="58">
        <f t="shared" si="4"/>
        <v>589.90948813982527</v>
      </c>
      <c r="K41" s="77"/>
      <c r="L41" s="72">
        <f>J41+K41</f>
        <v>589.90948813982527</v>
      </c>
    </row>
    <row r="42" spans="1:12" s="15" customFormat="1" ht="31.5" customHeight="1" thickBot="1" x14ac:dyDescent="0.25">
      <c r="A42" s="1003"/>
      <c r="B42" s="1079"/>
      <c r="C42" s="1082"/>
      <c r="D42" s="46">
        <v>64</v>
      </c>
      <c r="E42" s="79" t="s">
        <v>99</v>
      </c>
      <c r="F42" s="123" t="s">
        <v>105</v>
      </c>
      <c r="G42" s="1076"/>
      <c r="H42" s="56"/>
      <c r="I42" s="57"/>
      <c r="J42" s="59">
        <f t="shared" si="4"/>
        <v>589.90948813982527</v>
      </c>
      <c r="K42" s="80"/>
      <c r="L42" s="75">
        <f>J42+K42</f>
        <v>589.90948813982527</v>
      </c>
    </row>
    <row r="43" spans="1:12" s="15" customFormat="1" ht="31.5" customHeight="1" x14ac:dyDescent="0.2">
      <c r="A43" s="1005" t="s">
        <v>96</v>
      </c>
      <c r="B43" s="1086" t="s">
        <v>78</v>
      </c>
      <c r="C43" s="1084" t="s">
        <v>30</v>
      </c>
      <c r="D43" s="1084">
        <v>78</v>
      </c>
      <c r="E43" s="87" t="s">
        <v>79</v>
      </c>
      <c r="F43" s="87" t="s">
        <v>105</v>
      </c>
      <c r="G43" s="1075">
        <f>' 1_NWE_Prix_initial_gaz_F-54'!F16</f>
        <v>589.90948813982527</v>
      </c>
      <c r="H43" s="86"/>
      <c r="I43" s="87"/>
      <c r="J43" s="97">
        <f>$G$43+H43+I43</f>
        <v>589.90948813982527</v>
      </c>
      <c r="K43" s="98"/>
      <c r="L43" s="121">
        <f>J43+K43</f>
        <v>589.90948813982527</v>
      </c>
    </row>
    <row r="44" spans="1:12" s="15" customFormat="1" ht="31.5" customHeight="1" thickBot="1" x14ac:dyDescent="0.25">
      <c r="A44" s="1006"/>
      <c r="B44" s="1040"/>
      <c r="C44" s="1085"/>
      <c r="D44" s="1085"/>
      <c r="E44" s="48" t="s">
        <v>80</v>
      </c>
      <c r="F44" s="48" t="s">
        <v>105</v>
      </c>
      <c r="G44" s="1076"/>
      <c r="H44" s="47"/>
      <c r="I44" s="48"/>
      <c r="J44" s="60">
        <f>$G$43+H44+I44</f>
        <v>589.90948813982527</v>
      </c>
      <c r="K44" s="49"/>
      <c r="L44" s="75">
        <f>J44+K44</f>
        <v>589.90948813982527</v>
      </c>
    </row>
    <row r="45" spans="1:12" ht="35.25" customHeight="1" x14ac:dyDescent="0.2"/>
    <row r="46" spans="1:12" ht="35.25" customHeight="1" x14ac:dyDescent="0.2"/>
    <row r="47" spans="1:12" ht="35.25" customHeight="1" x14ac:dyDescent="0.2"/>
  </sheetData>
  <mergeCells count="47">
    <mergeCell ref="G43:G44"/>
    <mergeCell ref="B38:B42"/>
    <mergeCell ref="C38:C42"/>
    <mergeCell ref="D40:D41"/>
    <mergeCell ref="D43:D44"/>
    <mergeCell ref="C43:C44"/>
    <mergeCell ref="B43:B44"/>
    <mergeCell ref="G38:G42"/>
    <mergeCell ref="C19:C20"/>
    <mergeCell ref="C13:C14"/>
    <mergeCell ref="B13:B14"/>
    <mergeCell ref="G15:G21"/>
    <mergeCell ref="B15:B21"/>
    <mergeCell ref="D15:D17"/>
    <mergeCell ref="C15:C18"/>
    <mergeCell ref="G13:G14"/>
    <mergeCell ref="D13:E13"/>
    <mergeCell ref="B30:B37"/>
    <mergeCell ref="C30:C36"/>
    <mergeCell ref="G30:G37"/>
    <mergeCell ref="D25:D26"/>
    <mergeCell ref="B22:B29"/>
    <mergeCell ref="C22:C28"/>
    <mergeCell ref="D23:D24"/>
    <mergeCell ref="D30:D31"/>
    <mergeCell ref="D32:D35"/>
    <mergeCell ref="G22:G29"/>
    <mergeCell ref="A13:A14"/>
    <mergeCell ref="A9:E12"/>
    <mergeCell ref="A6:L6"/>
    <mergeCell ref="A4:L4"/>
    <mergeCell ref="A1:L2"/>
    <mergeCell ref="G10:G12"/>
    <mergeCell ref="H10:I11"/>
    <mergeCell ref="J10:J11"/>
    <mergeCell ref="K10:L10"/>
    <mergeCell ref="F9:L9"/>
    <mergeCell ref="F10:F14"/>
    <mergeCell ref="H13:H14"/>
    <mergeCell ref="I13:I14"/>
    <mergeCell ref="J13:J14"/>
    <mergeCell ref="K13:L14"/>
    <mergeCell ref="A15:A21"/>
    <mergeCell ref="A22:A29"/>
    <mergeCell ref="A30:A36"/>
    <mergeCell ref="A38:A42"/>
    <mergeCell ref="A43:A44"/>
  </mergeCells>
  <printOptions horizontalCentered="1" verticalCentered="1"/>
  <pageMargins left="0.7" right="0.7" top="0.75" bottom="0.75" header="0.3" footer="0.3"/>
  <pageSetup paperSize="8" scale="1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DF0E9"/>
    <pageSetUpPr fitToPage="1"/>
  </sheetPr>
  <dimension ref="A1:LD28"/>
  <sheetViews>
    <sheetView tabSelected="1" showWhiteSpace="0" zoomScale="80" zoomScaleNormal="80" zoomScalePageLayoutView="86" workbookViewId="0">
      <selection activeCell="A5" sqref="A5:O5"/>
    </sheetView>
  </sheetViews>
  <sheetFormatPr baseColWidth="10" defaultRowHeight="12.75" x14ac:dyDescent="0.2"/>
  <cols>
    <col min="1" max="1" width="18.33203125" customWidth="1"/>
    <col min="2" max="2" width="28" customWidth="1"/>
    <col min="3" max="3" width="19.83203125" customWidth="1"/>
    <col min="4" max="5" width="35.33203125" customWidth="1"/>
    <col min="6" max="6" width="30.33203125" customWidth="1"/>
    <col min="7" max="7" width="2.33203125" customWidth="1"/>
    <col min="8" max="11" width="28.5" customWidth="1"/>
    <col min="12" max="12" width="2" customWidth="1"/>
    <col min="13" max="15" width="28.5" customWidth="1"/>
  </cols>
  <sheetData>
    <row r="1" spans="1:316" ht="12.75" customHeight="1" x14ac:dyDescent="0.2">
      <c r="A1" s="838" t="s">
        <v>35</v>
      </c>
      <c r="B1" s="839"/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40"/>
    </row>
    <row r="2" spans="1:316" ht="40.5" customHeight="1" thickBot="1" x14ac:dyDescent="0.25">
      <c r="A2" s="841"/>
      <c r="B2" s="842"/>
      <c r="C2" s="842"/>
      <c r="D2" s="842"/>
      <c r="E2" s="842"/>
      <c r="F2" s="842"/>
      <c r="G2" s="842"/>
      <c r="H2" s="842"/>
      <c r="I2" s="842"/>
      <c r="J2" s="842"/>
      <c r="K2" s="842"/>
      <c r="L2" s="842"/>
      <c r="M2" s="842"/>
      <c r="N2" s="842"/>
      <c r="O2" s="843"/>
    </row>
    <row r="3" spans="1:316" ht="63.75" customHeight="1" x14ac:dyDescent="0.2">
      <c r="A3" s="1111"/>
      <c r="B3" s="1111"/>
      <c r="C3" s="1111"/>
      <c r="D3" s="1111"/>
      <c r="E3" s="1111"/>
      <c r="F3" s="1111"/>
      <c r="G3" s="1111"/>
      <c r="H3" s="1111"/>
      <c r="I3" s="1111"/>
      <c r="J3" s="1111"/>
      <c r="K3" s="1111"/>
      <c r="L3" s="1111"/>
      <c r="M3" s="1111"/>
      <c r="N3" s="1111"/>
      <c r="O3" s="1111"/>
    </row>
    <row r="4" spans="1:316" ht="69" customHeight="1" x14ac:dyDescent="0.2">
      <c r="A4" s="844" t="s">
        <v>388</v>
      </c>
      <c r="B4" s="844"/>
      <c r="C4" s="844"/>
      <c r="D4" s="844"/>
      <c r="E4" s="844"/>
      <c r="F4" s="844"/>
      <c r="G4" s="844"/>
      <c r="H4" s="844"/>
      <c r="I4" s="844"/>
      <c r="J4" s="844"/>
      <c r="K4" s="844"/>
      <c r="L4" s="844"/>
      <c r="M4" s="844"/>
      <c r="N4" s="844"/>
      <c r="O4" s="844"/>
    </row>
    <row r="5" spans="1:316" ht="66.75" customHeight="1" thickBot="1" x14ac:dyDescent="0.25">
      <c r="A5" s="1089"/>
      <c r="B5" s="1089"/>
      <c r="C5" s="1089"/>
      <c r="D5" s="1089"/>
      <c r="E5" s="1089"/>
      <c r="F5" s="1089"/>
      <c r="G5" s="1089"/>
      <c r="H5" s="1089"/>
      <c r="I5" s="1089"/>
      <c r="J5" s="1089"/>
      <c r="K5" s="1089"/>
      <c r="L5" s="1089"/>
      <c r="M5" s="1089"/>
      <c r="N5" s="1089"/>
      <c r="O5" s="1089"/>
    </row>
    <row r="6" spans="1:316" ht="86.25" customHeight="1" thickBot="1" x14ac:dyDescent="0.25">
      <c r="A6" s="846" t="s">
        <v>169</v>
      </c>
      <c r="B6" s="847"/>
      <c r="C6" s="847"/>
      <c r="D6" s="847"/>
      <c r="E6" s="847"/>
      <c r="F6" s="847"/>
      <c r="G6" s="847"/>
      <c r="H6" s="847"/>
      <c r="I6" s="847"/>
      <c r="J6" s="847"/>
      <c r="K6" s="847"/>
      <c r="L6" s="847"/>
      <c r="M6" s="847"/>
      <c r="N6" s="847"/>
      <c r="O6" s="848"/>
    </row>
    <row r="7" spans="1:316" ht="46.5" customHeight="1" thickBot="1" x14ac:dyDescent="0.25">
      <c r="A7" s="1096"/>
      <c r="B7" s="1096"/>
      <c r="C7" s="1096"/>
      <c r="D7" s="1096"/>
      <c r="E7" s="1096"/>
      <c r="F7" s="1096"/>
      <c r="G7" s="1096"/>
      <c r="H7" s="1096"/>
      <c r="I7" s="1096"/>
      <c r="J7" s="1096"/>
      <c r="K7" s="1096"/>
      <c r="L7" s="1096"/>
      <c r="M7" s="1096"/>
      <c r="N7" s="1096"/>
      <c r="O7" s="1096"/>
    </row>
    <row r="8" spans="1:316" ht="44.25" customHeight="1" thickBot="1" x14ac:dyDescent="0.25">
      <c r="A8" s="341"/>
      <c r="B8" s="341"/>
      <c r="C8" s="341"/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  <c r="O8" s="344">
        <f>' 1_NWE_Prix_initial_gaz_F-54'!F8</f>
        <v>45689</v>
      </c>
    </row>
    <row r="9" spans="1:316" s="16" customFormat="1" ht="30" customHeight="1" thickBot="1" x14ac:dyDescent="0.25">
      <c r="A9" s="1105" t="s">
        <v>178</v>
      </c>
      <c r="B9" s="1106"/>
      <c r="C9" s="1112" t="s">
        <v>12</v>
      </c>
      <c r="D9" s="867"/>
      <c r="E9" s="867"/>
      <c r="F9" s="867"/>
      <c r="G9" s="867"/>
      <c r="H9" s="867"/>
      <c r="I9" s="867"/>
      <c r="J9" s="867"/>
      <c r="K9" s="867"/>
      <c r="L9" s="867"/>
      <c r="M9" s="867"/>
      <c r="N9" s="867"/>
      <c r="O9" s="868"/>
      <c r="P9" s="15"/>
      <c r="Q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</row>
    <row r="10" spans="1:316" s="15" customFormat="1" ht="47.25" customHeight="1" x14ac:dyDescent="0.2">
      <c r="A10" s="1107"/>
      <c r="B10" s="1108"/>
      <c r="C10" s="859" t="s">
        <v>226</v>
      </c>
      <c r="D10" s="1113" t="s">
        <v>158</v>
      </c>
      <c r="E10" s="1113"/>
      <c r="F10" s="1115" t="s">
        <v>250</v>
      </c>
      <c r="G10" s="1090"/>
      <c r="H10" s="1117" t="s">
        <v>161</v>
      </c>
      <c r="I10" s="1118"/>
      <c r="J10" s="1118"/>
      <c r="K10" s="1119"/>
      <c r="L10" s="1092"/>
      <c r="M10" s="1102" t="s">
        <v>162</v>
      </c>
      <c r="N10" s="1103"/>
      <c r="O10" s="1104"/>
    </row>
    <row r="11" spans="1:316" s="15" customFormat="1" ht="80.25" customHeight="1" x14ac:dyDescent="0.2">
      <c r="A11" s="1107"/>
      <c r="B11" s="1108"/>
      <c r="C11" s="860"/>
      <c r="D11" s="1114"/>
      <c r="E11" s="1114"/>
      <c r="F11" s="1116"/>
      <c r="G11" s="1090"/>
      <c r="H11" s="323" t="s">
        <v>251</v>
      </c>
      <c r="I11" s="380" t="s">
        <v>290</v>
      </c>
      <c r="J11" s="1101" t="s">
        <v>17</v>
      </c>
      <c r="K11" s="364" t="s">
        <v>33</v>
      </c>
      <c r="L11" s="1092"/>
      <c r="M11" s="419" t="s">
        <v>253</v>
      </c>
      <c r="N11" s="418" t="s">
        <v>291</v>
      </c>
      <c r="O11" s="370" t="s">
        <v>32</v>
      </c>
    </row>
    <row r="12" spans="1:316" s="15" customFormat="1" ht="74.25" customHeight="1" thickBot="1" x14ac:dyDescent="0.25">
      <c r="A12" s="1109"/>
      <c r="B12" s="1110"/>
      <c r="C12" s="860"/>
      <c r="D12" s="605" t="s">
        <v>227</v>
      </c>
      <c r="E12" s="605" t="s">
        <v>228</v>
      </c>
      <c r="F12" s="363" t="s">
        <v>204</v>
      </c>
      <c r="G12" s="1090"/>
      <c r="H12" s="323" t="s">
        <v>252</v>
      </c>
      <c r="I12" s="380" t="s">
        <v>294</v>
      </c>
      <c r="J12" s="1101"/>
      <c r="K12" s="365" t="s">
        <v>258</v>
      </c>
      <c r="L12" s="1092"/>
      <c r="M12" s="419" t="s">
        <v>254</v>
      </c>
      <c r="N12" s="418" t="s">
        <v>295</v>
      </c>
      <c r="O12" s="371" t="s">
        <v>259</v>
      </c>
    </row>
    <row r="13" spans="1:316" s="15" customFormat="1" ht="161.25" customHeight="1" thickBot="1" x14ac:dyDescent="0.25">
      <c r="A13" s="321" t="s">
        <v>94</v>
      </c>
      <c r="B13" s="322" t="s">
        <v>18</v>
      </c>
      <c r="C13" s="332" t="s">
        <v>39</v>
      </c>
      <c r="D13" s="303" t="s">
        <v>133</v>
      </c>
      <c r="E13" s="303" t="s">
        <v>166</v>
      </c>
      <c r="F13" s="320" t="s">
        <v>39</v>
      </c>
      <c r="G13" s="1090"/>
      <c r="H13" s="1094" t="s">
        <v>39</v>
      </c>
      <c r="I13" s="1095"/>
      <c r="J13" s="319" t="s">
        <v>39</v>
      </c>
      <c r="K13" s="662" t="s">
        <v>40</v>
      </c>
      <c r="L13" s="1092"/>
      <c r="M13" s="1094" t="s">
        <v>39</v>
      </c>
      <c r="N13" s="1095"/>
      <c r="O13" s="662" t="s">
        <v>40</v>
      </c>
    </row>
    <row r="14" spans="1:316" s="15" customFormat="1" ht="38.25" customHeight="1" x14ac:dyDescent="0.2">
      <c r="A14" s="309" t="s">
        <v>95</v>
      </c>
      <c r="B14" s="310" t="s">
        <v>31</v>
      </c>
      <c r="C14" s="191">
        <f>'3.NWE_Prix_init F-67_SP98_XF-67'!F16</f>
        <v>543.90959857869973</v>
      </c>
      <c r="D14" s="192"/>
      <c r="E14" s="193"/>
      <c r="F14" s="333">
        <f>$C$14+D14+E14</f>
        <v>543.90959857869973</v>
      </c>
      <c r="G14" s="1090"/>
      <c r="H14" s="324"/>
      <c r="I14" s="385">
        <f t="shared" ref="I14:I25" si="0">F14+H14</f>
        <v>543.90959857869973</v>
      </c>
      <c r="J14" s="196">
        <v>690.2</v>
      </c>
      <c r="K14" s="366">
        <f t="shared" ref="K14:K21" si="1">I14+J14</f>
        <v>1234.1095985786997</v>
      </c>
      <c r="L14" s="1092"/>
      <c r="M14" s="328"/>
      <c r="N14" s="389">
        <f t="shared" ref="N14:N25" si="2">F14+M14</f>
        <v>543.90959857869973</v>
      </c>
      <c r="O14" s="372">
        <f t="shared" ref="O14:O25" si="3">N14+J14</f>
        <v>1234.1095985786997</v>
      </c>
    </row>
    <row r="15" spans="1:316" ht="38.25" customHeight="1" x14ac:dyDescent="0.2">
      <c r="A15" s="307" t="s">
        <v>96</v>
      </c>
      <c r="B15" s="308" t="s">
        <v>30</v>
      </c>
      <c r="C15" s="180">
        <f>'3.NWE_Prix_init F-67_SP98_XF-67'!F16</f>
        <v>543.90959857869973</v>
      </c>
      <c r="D15" s="153"/>
      <c r="E15" s="154"/>
      <c r="F15" s="334">
        <f>$C$15+D15+E15</f>
        <v>543.90959857869973</v>
      </c>
      <c r="G15" s="1090"/>
      <c r="H15" s="325"/>
      <c r="I15" s="386">
        <f t="shared" si="0"/>
        <v>543.90959857869973</v>
      </c>
      <c r="J15" s="152">
        <v>700.4</v>
      </c>
      <c r="K15" s="367">
        <f t="shared" si="1"/>
        <v>1244.3095985786997</v>
      </c>
      <c r="L15" s="1092"/>
      <c r="M15" s="329"/>
      <c r="N15" s="390">
        <f t="shared" si="2"/>
        <v>543.90959857869973</v>
      </c>
      <c r="O15" s="373">
        <f t="shared" si="3"/>
        <v>1244.3095985786997</v>
      </c>
    </row>
    <row r="16" spans="1:316" ht="38.25" customHeight="1" x14ac:dyDescent="0.2">
      <c r="A16" s="1100" t="s">
        <v>101</v>
      </c>
      <c r="B16" s="313" t="s">
        <v>20</v>
      </c>
      <c r="C16" s="337">
        <f>'3.NWE_Prix_init F-67_SP98_XF-67'!F16</f>
        <v>543.90959857869973</v>
      </c>
      <c r="D16" s="153"/>
      <c r="E16" s="154"/>
      <c r="F16" s="335">
        <f>$C$16+D16+E16</f>
        <v>543.90959857869973</v>
      </c>
      <c r="G16" s="1090"/>
      <c r="H16" s="326"/>
      <c r="I16" s="387">
        <f t="shared" si="0"/>
        <v>543.90959857869973</v>
      </c>
      <c r="J16" s="297">
        <v>690.2</v>
      </c>
      <c r="K16" s="368">
        <f t="shared" si="1"/>
        <v>1234.1095985786997</v>
      </c>
      <c r="L16" s="1092"/>
      <c r="M16" s="330"/>
      <c r="N16" s="390">
        <f t="shared" si="2"/>
        <v>543.90959857869973</v>
      </c>
      <c r="O16" s="374">
        <f t="shared" si="3"/>
        <v>1234.1095985786997</v>
      </c>
    </row>
    <row r="17" spans="1:15" ht="38.25" customHeight="1" x14ac:dyDescent="0.2">
      <c r="A17" s="1100"/>
      <c r="B17" s="314" t="s">
        <v>21</v>
      </c>
      <c r="C17" s="337">
        <f>'3.NWE_Prix_init F-67_SP98_XF-67'!F16</f>
        <v>543.90959857869973</v>
      </c>
      <c r="D17" s="153"/>
      <c r="E17" s="154"/>
      <c r="F17" s="335">
        <f>$C$17+D17+E17</f>
        <v>543.90959857869973</v>
      </c>
      <c r="G17" s="1090"/>
      <c r="H17" s="326"/>
      <c r="I17" s="387">
        <f t="shared" si="0"/>
        <v>543.90959857869973</v>
      </c>
      <c r="J17" s="297">
        <v>690.2</v>
      </c>
      <c r="K17" s="368">
        <f t="shared" si="1"/>
        <v>1234.1095985786997</v>
      </c>
      <c r="L17" s="1092"/>
      <c r="M17" s="330"/>
      <c r="N17" s="390">
        <f t="shared" si="2"/>
        <v>543.90959857869973</v>
      </c>
      <c r="O17" s="374">
        <f t="shared" si="3"/>
        <v>1234.1095985786997</v>
      </c>
    </row>
    <row r="18" spans="1:15" ht="38.25" customHeight="1" x14ac:dyDescent="0.2">
      <c r="A18" s="1100"/>
      <c r="B18" s="313" t="s">
        <v>22</v>
      </c>
      <c r="C18" s="337">
        <f>'3.NWE_Prix_init F-67_SP98_XF-67'!F16</f>
        <v>543.90959857869973</v>
      </c>
      <c r="D18" s="153"/>
      <c r="E18" s="154"/>
      <c r="F18" s="335">
        <f t="shared" ref="F18:F20" si="4">$C$17+D18+E18</f>
        <v>543.90959857869973</v>
      </c>
      <c r="G18" s="1090"/>
      <c r="H18" s="326"/>
      <c r="I18" s="387">
        <f t="shared" si="0"/>
        <v>543.90959857869973</v>
      </c>
      <c r="J18" s="297">
        <v>690.2</v>
      </c>
      <c r="K18" s="368">
        <f t="shared" si="1"/>
        <v>1234.1095985786997</v>
      </c>
      <c r="L18" s="1092"/>
      <c r="M18" s="330"/>
      <c r="N18" s="390">
        <f t="shared" si="2"/>
        <v>543.90959857869973</v>
      </c>
      <c r="O18" s="374">
        <f t="shared" si="3"/>
        <v>1234.1095985786997</v>
      </c>
    </row>
    <row r="19" spans="1:15" ht="38.25" customHeight="1" x14ac:dyDescent="0.2">
      <c r="A19" s="1100"/>
      <c r="B19" s="313" t="s">
        <v>23</v>
      </c>
      <c r="C19" s="337">
        <f>'3.NWE_Prix_init F-67_SP98_XF-67'!F16</f>
        <v>543.90959857869973</v>
      </c>
      <c r="D19" s="153"/>
      <c r="E19" s="154"/>
      <c r="F19" s="335">
        <f t="shared" si="4"/>
        <v>543.90959857869973</v>
      </c>
      <c r="G19" s="1090"/>
      <c r="H19" s="326"/>
      <c r="I19" s="387">
        <f t="shared" si="0"/>
        <v>543.90959857869973</v>
      </c>
      <c r="J19" s="297">
        <v>690.2</v>
      </c>
      <c r="K19" s="368">
        <f t="shared" si="1"/>
        <v>1234.1095985786997</v>
      </c>
      <c r="L19" s="1092"/>
      <c r="M19" s="330"/>
      <c r="N19" s="390">
        <f t="shared" si="2"/>
        <v>543.90959857869973</v>
      </c>
      <c r="O19" s="374">
        <f t="shared" si="3"/>
        <v>1234.1095985786997</v>
      </c>
    </row>
    <row r="20" spans="1:15" ht="38.25" customHeight="1" x14ac:dyDescent="0.2">
      <c r="A20" s="311" t="s">
        <v>112</v>
      </c>
      <c r="B20" s="315" t="s">
        <v>29</v>
      </c>
      <c r="C20" s="337">
        <f>'3.NWE_Prix_init F-67_SP98_XF-67'!F16</f>
        <v>543.90959857869973</v>
      </c>
      <c r="D20" s="153"/>
      <c r="E20" s="154"/>
      <c r="F20" s="335">
        <f t="shared" si="4"/>
        <v>543.90959857869973</v>
      </c>
      <c r="G20" s="1090"/>
      <c r="H20" s="326"/>
      <c r="I20" s="387">
        <f t="shared" si="0"/>
        <v>543.90959857869973</v>
      </c>
      <c r="J20" s="297">
        <v>690.2</v>
      </c>
      <c r="K20" s="368">
        <f t="shared" si="1"/>
        <v>1234.1095985786997</v>
      </c>
      <c r="L20" s="1092"/>
      <c r="M20" s="330"/>
      <c r="N20" s="390">
        <f t="shared" si="2"/>
        <v>543.90959857869973</v>
      </c>
      <c r="O20" s="374">
        <f t="shared" si="3"/>
        <v>1234.1095985786997</v>
      </c>
    </row>
    <row r="21" spans="1:15" ht="38.25" customHeight="1" x14ac:dyDescent="0.2">
      <c r="A21" s="1099" t="s">
        <v>109</v>
      </c>
      <c r="B21" s="316" t="s">
        <v>26</v>
      </c>
      <c r="C21" s="338">
        <f>'3.MED_Prix_init F-67_SP98_XF-67'!F16</f>
        <v>537.78288197445499</v>
      </c>
      <c r="D21" s="153"/>
      <c r="E21" s="154"/>
      <c r="F21" s="335">
        <f>C21+D21+E21</f>
        <v>537.78288197445499</v>
      </c>
      <c r="G21" s="1090"/>
      <c r="H21" s="326"/>
      <c r="I21" s="387">
        <f t="shared" si="0"/>
        <v>537.78288197445499</v>
      </c>
      <c r="J21" s="297">
        <v>690.2</v>
      </c>
      <c r="K21" s="368">
        <f t="shared" si="1"/>
        <v>1227.982881974455</v>
      </c>
      <c r="L21" s="1092"/>
      <c r="M21" s="330"/>
      <c r="N21" s="390">
        <f t="shared" si="2"/>
        <v>537.78288197445499</v>
      </c>
      <c r="O21" s="374">
        <f t="shared" si="3"/>
        <v>1227.982881974455</v>
      </c>
    </row>
    <row r="22" spans="1:15" ht="38.25" customHeight="1" x14ac:dyDescent="0.2">
      <c r="A22" s="1099"/>
      <c r="B22" s="316" t="s">
        <v>27</v>
      </c>
      <c r="C22" s="338">
        <f>'3.MED_Prix_init F-67_SP98_XF-67'!F16</f>
        <v>537.78288197445499</v>
      </c>
      <c r="D22" s="153"/>
      <c r="E22" s="154"/>
      <c r="F22" s="335">
        <f t="shared" ref="F22:F23" si="5">C22+D22+E22</f>
        <v>537.78288197445499</v>
      </c>
      <c r="G22" s="1090"/>
      <c r="H22" s="326"/>
      <c r="I22" s="387">
        <f t="shared" si="0"/>
        <v>537.78288197445499</v>
      </c>
      <c r="J22" s="297">
        <v>690.2</v>
      </c>
      <c r="K22" s="368">
        <f t="shared" ref="K22:K23" si="6">I22+J22</f>
        <v>1227.982881974455</v>
      </c>
      <c r="L22" s="1092"/>
      <c r="M22" s="330"/>
      <c r="N22" s="390">
        <f t="shared" si="2"/>
        <v>537.78288197445499</v>
      </c>
      <c r="O22" s="374">
        <f t="shared" si="3"/>
        <v>1227.982881974455</v>
      </c>
    </row>
    <row r="23" spans="1:15" ht="38.25" customHeight="1" x14ac:dyDescent="0.2">
      <c r="A23" s="311" t="s">
        <v>108</v>
      </c>
      <c r="B23" s="316" t="s">
        <v>28</v>
      </c>
      <c r="C23" s="339">
        <f>'3.MED_Prix_init F-67_SP98_XF-67'!F16</f>
        <v>537.78288197445499</v>
      </c>
      <c r="D23" s="153"/>
      <c r="E23" s="154"/>
      <c r="F23" s="335">
        <f t="shared" si="5"/>
        <v>537.78288197445499</v>
      </c>
      <c r="G23" s="1090"/>
      <c r="H23" s="326"/>
      <c r="I23" s="387">
        <f t="shared" si="0"/>
        <v>537.78288197445499</v>
      </c>
      <c r="J23" s="297">
        <v>690.2</v>
      </c>
      <c r="K23" s="368">
        <f t="shared" si="6"/>
        <v>1227.982881974455</v>
      </c>
      <c r="L23" s="1092"/>
      <c r="M23" s="330"/>
      <c r="N23" s="390">
        <f t="shared" si="2"/>
        <v>537.78288197445499</v>
      </c>
      <c r="O23" s="374">
        <f t="shared" si="3"/>
        <v>1227.982881974455</v>
      </c>
    </row>
    <row r="24" spans="1:15" ht="38.25" customHeight="1" x14ac:dyDescent="0.2">
      <c r="A24" s="1097" t="s">
        <v>104</v>
      </c>
      <c r="B24" s="317" t="s">
        <v>24</v>
      </c>
      <c r="C24" s="337">
        <f>'3.NWE_Prix_init F-67_SP98_XF-67'!F16</f>
        <v>543.90959857869973</v>
      </c>
      <c r="D24" s="153"/>
      <c r="E24" s="154"/>
      <c r="F24" s="335">
        <f>$C$24+D24+E24</f>
        <v>543.90959857869973</v>
      </c>
      <c r="G24" s="1090"/>
      <c r="H24" s="326"/>
      <c r="I24" s="387">
        <f t="shared" si="0"/>
        <v>543.90959857869973</v>
      </c>
      <c r="J24" s="297">
        <v>690.2</v>
      </c>
      <c r="K24" s="368">
        <f>I24+J24</f>
        <v>1234.1095985786997</v>
      </c>
      <c r="L24" s="1092"/>
      <c r="M24" s="330"/>
      <c r="N24" s="390">
        <f t="shared" si="2"/>
        <v>543.90959857869973</v>
      </c>
      <c r="O24" s="374">
        <f t="shared" si="3"/>
        <v>1234.1095985786997</v>
      </c>
    </row>
    <row r="25" spans="1:15" ht="38.25" customHeight="1" thickBot="1" x14ac:dyDescent="0.25">
      <c r="A25" s="1098"/>
      <c r="B25" s="318" t="s">
        <v>25</v>
      </c>
      <c r="C25" s="340">
        <f>'3.NWE_Prix_init F-67_SP98_XF-67'!F16</f>
        <v>543.90959857869973</v>
      </c>
      <c r="D25" s="299"/>
      <c r="E25" s="300"/>
      <c r="F25" s="336">
        <f>$C$25+D25+E25</f>
        <v>543.90959857869973</v>
      </c>
      <c r="G25" s="1091"/>
      <c r="H25" s="327"/>
      <c r="I25" s="388">
        <f t="shared" si="0"/>
        <v>543.90959857869973</v>
      </c>
      <c r="J25" s="20">
        <v>690.2</v>
      </c>
      <c r="K25" s="369">
        <f>I25+J25</f>
        <v>1234.1095985786997</v>
      </c>
      <c r="L25" s="1093"/>
      <c r="M25" s="331"/>
      <c r="N25" s="391">
        <f t="shared" si="2"/>
        <v>543.90959857869973</v>
      </c>
      <c r="O25" s="392">
        <f t="shared" si="3"/>
        <v>1234.1095985786997</v>
      </c>
    </row>
    <row r="26" spans="1:15" ht="23.25" customHeight="1" x14ac:dyDescent="0.2"/>
    <row r="27" spans="1:15" ht="30" customHeight="1" x14ac:dyDescent="0.2">
      <c r="N27" s="830" t="s">
        <v>128</v>
      </c>
      <c r="O27" s="830"/>
    </row>
    <row r="28" spans="1:15" ht="30" customHeight="1" x14ac:dyDescent="0.2">
      <c r="N28" s="824" t="s">
        <v>11</v>
      </c>
      <c r="O28" s="824"/>
    </row>
  </sheetData>
  <mergeCells count="23">
    <mergeCell ref="A4:O4"/>
    <mergeCell ref="A16:A19"/>
    <mergeCell ref="J11:J12"/>
    <mergeCell ref="M10:O10"/>
    <mergeCell ref="A1:O2"/>
    <mergeCell ref="A9:B12"/>
    <mergeCell ref="A6:O6"/>
    <mergeCell ref="A3:O3"/>
    <mergeCell ref="M13:N13"/>
    <mergeCell ref="C9:O9"/>
    <mergeCell ref="D10:E11"/>
    <mergeCell ref="F10:F11"/>
    <mergeCell ref="H10:K10"/>
    <mergeCell ref="N27:O27"/>
    <mergeCell ref="N28:O28"/>
    <mergeCell ref="C10:C12"/>
    <mergeCell ref="A5:O5"/>
    <mergeCell ref="G10:G25"/>
    <mergeCell ref="L10:L25"/>
    <mergeCell ref="H13:I13"/>
    <mergeCell ref="A7:O7"/>
    <mergeCell ref="A24:A25"/>
    <mergeCell ref="A21:A22"/>
  </mergeCells>
  <printOptions horizontalCentered="1" verticalCentered="1"/>
  <pageMargins left="0.25" right="0.25" top="0.75" bottom="0.75" header="0.3" footer="0.3"/>
  <pageSetup paperSize="8" scale="5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KW28"/>
  <sheetViews>
    <sheetView showWhiteSpace="0" zoomScale="80" zoomScaleNormal="80" zoomScalePageLayoutView="86" workbookViewId="0">
      <selection activeCell="A5" sqref="A5:H5"/>
    </sheetView>
  </sheetViews>
  <sheetFormatPr baseColWidth="10" defaultRowHeight="12.75" x14ac:dyDescent="0.2"/>
  <cols>
    <col min="1" max="1" width="18.33203125" customWidth="1"/>
    <col min="2" max="2" width="34.5" customWidth="1"/>
    <col min="3" max="3" width="28.5" customWidth="1"/>
    <col min="4" max="4" width="15.1640625" customWidth="1"/>
    <col min="5" max="5" width="28.5" customWidth="1"/>
    <col min="6" max="6" width="2" customWidth="1"/>
    <col min="7" max="8" width="28.5" customWidth="1"/>
  </cols>
  <sheetData>
    <row r="1" spans="1:309" ht="12.75" customHeight="1" x14ac:dyDescent="0.2">
      <c r="A1" s="838" t="s">
        <v>34</v>
      </c>
      <c r="B1" s="839"/>
      <c r="C1" s="839"/>
      <c r="D1" s="839"/>
      <c r="E1" s="839"/>
      <c r="F1" s="839"/>
      <c r="G1" s="839"/>
      <c r="H1" s="840"/>
    </row>
    <row r="2" spans="1:309" ht="40.5" customHeight="1" thickBot="1" x14ac:dyDescent="0.25">
      <c r="A2" s="841"/>
      <c r="B2" s="842"/>
      <c r="C2" s="842"/>
      <c r="D2" s="842"/>
      <c r="E2" s="842"/>
      <c r="F2" s="842"/>
      <c r="G2" s="842"/>
      <c r="H2" s="843"/>
    </row>
    <row r="3" spans="1:309" ht="16.5" customHeight="1" x14ac:dyDescent="0.2">
      <c r="A3" s="1111"/>
      <c r="B3" s="1111"/>
      <c r="C3" s="1111"/>
      <c r="D3" s="1111"/>
      <c r="E3" s="1111"/>
      <c r="F3" s="1111"/>
      <c r="G3" s="1111"/>
      <c r="H3" s="1111"/>
    </row>
    <row r="4" spans="1:309" ht="69" customHeight="1" x14ac:dyDescent="0.2">
      <c r="A4" s="844" t="s">
        <v>387</v>
      </c>
      <c r="B4" s="844"/>
      <c r="C4" s="844"/>
      <c r="D4" s="844"/>
      <c r="E4" s="844"/>
      <c r="F4" s="844"/>
      <c r="G4" s="844"/>
      <c r="H4" s="844"/>
    </row>
    <row r="5" spans="1:309" ht="66.75" customHeight="1" thickBot="1" x14ac:dyDescent="0.25">
      <c r="A5" s="1089"/>
      <c r="B5" s="1089"/>
      <c r="C5" s="1089"/>
      <c r="D5" s="1089"/>
      <c r="E5" s="1089"/>
      <c r="F5" s="1089"/>
      <c r="G5" s="1089"/>
      <c r="H5" s="1089"/>
    </row>
    <row r="6" spans="1:309" ht="86.25" customHeight="1" thickBot="1" x14ac:dyDescent="0.25">
      <c r="A6" s="846" t="s">
        <v>160</v>
      </c>
      <c r="B6" s="847"/>
      <c r="C6" s="847"/>
      <c r="D6" s="847"/>
      <c r="E6" s="847"/>
      <c r="F6" s="847"/>
      <c r="G6" s="847"/>
      <c r="H6" s="848"/>
    </row>
    <row r="7" spans="1:309" ht="46.5" customHeight="1" thickBot="1" x14ac:dyDescent="0.25">
      <c r="A7" s="1096"/>
      <c r="B7" s="1096"/>
      <c r="C7" s="1096"/>
      <c r="D7" s="1096"/>
      <c r="E7" s="1096"/>
      <c r="F7" s="1096"/>
      <c r="G7" s="1096"/>
      <c r="H7" s="1096"/>
    </row>
    <row r="8" spans="1:309" ht="44.25" customHeight="1" thickBot="1" x14ac:dyDescent="0.25">
      <c r="A8" s="341"/>
      <c r="B8" s="341"/>
      <c r="C8" s="341"/>
      <c r="D8" s="341"/>
      <c r="E8" s="341"/>
      <c r="F8" s="341"/>
      <c r="G8" s="341"/>
      <c r="H8" s="344">
        <f>' 1_NWE_Prix_initial_gaz_F-54'!F8</f>
        <v>45689</v>
      </c>
    </row>
    <row r="9" spans="1:309" s="16" customFormat="1" ht="30" customHeight="1" thickBot="1" x14ac:dyDescent="0.25">
      <c r="A9" s="1105" t="s">
        <v>178</v>
      </c>
      <c r="B9" s="1106"/>
      <c r="C9" s="1120" t="s">
        <v>12</v>
      </c>
      <c r="D9" s="1120"/>
      <c r="E9" s="1120"/>
      <c r="F9" s="867"/>
      <c r="G9" s="1120"/>
      <c r="H9" s="1121"/>
      <c r="I9" s="15"/>
      <c r="J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</row>
    <row r="10" spans="1:309" s="15" customFormat="1" ht="47.25" customHeight="1" x14ac:dyDescent="0.2">
      <c r="A10" s="1107"/>
      <c r="B10" s="1108"/>
      <c r="C10" s="1122" t="s">
        <v>161</v>
      </c>
      <c r="D10" s="1123"/>
      <c r="E10" s="1124"/>
      <c r="F10" s="1092"/>
      <c r="G10" s="1125" t="s">
        <v>162</v>
      </c>
      <c r="H10" s="1126"/>
    </row>
    <row r="11" spans="1:309" s="15" customFormat="1" ht="80.25" customHeight="1" x14ac:dyDescent="0.2">
      <c r="A11" s="1107"/>
      <c r="B11" s="1108"/>
      <c r="C11" s="410" t="s">
        <v>290</v>
      </c>
      <c r="D11" s="1101" t="s">
        <v>17</v>
      </c>
      <c r="E11" s="402" t="s">
        <v>33</v>
      </c>
      <c r="F11" s="1092"/>
      <c r="G11" s="663" t="s">
        <v>291</v>
      </c>
      <c r="H11" s="364" t="s">
        <v>32</v>
      </c>
    </row>
    <row r="12" spans="1:309" s="15" customFormat="1" ht="74.25" customHeight="1" thickBot="1" x14ac:dyDescent="0.25">
      <c r="A12" s="1109"/>
      <c r="B12" s="1110"/>
      <c r="C12" s="410" t="s">
        <v>296</v>
      </c>
      <c r="D12" s="1101"/>
      <c r="E12" s="403" t="s">
        <v>261</v>
      </c>
      <c r="F12" s="1092"/>
      <c r="G12" s="406" t="s">
        <v>295</v>
      </c>
      <c r="H12" s="365" t="s">
        <v>260</v>
      </c>
    </row>
    <row r="13" spans="1:309" s="15" customFormat="1" ht="161.25" customHeight="1" thickBot="1" x14ac:dyDescent="0.25">
      <c r="A13" s="321" t="s">
        <v>94</v>
      </c>
      <c r="B13" s="346" t="s">
        <v>18</v>
      </c>
      <c r="C13" s="801" t="s">
        <v>39</v>
      </c>
      <c r="D13" s="802" t="s">
        <v>39</v>
      </c>
      <c r="E13" s="803" t="s">
        <v>40</v>
      </c>
      <c r="F13" s="1092"/>
      <c r="G13" s="801" t="s">
        <v>39</v>
      </c>
      <c r="H13" s="803" t="s">
        <v>40</v>
      </c>
    </row>
    <row r="14" spans="1:309" s="15" customFormat="1" ht="38.25" customHeight="1" x14ac:dyDescent="0.2">
      <c r="A14" s="309" t="s">
        <v>95</v>
      </c>
      <c r="B14" s="222" t="s">
        <v>31</v>
      </c>
      <c r="C14" s="712">
        <f>'3.1_P_fact_dét_F-67_SP-95'!I14</f>
        <v>543.90959857869973</v>
      </c>
      <c r="D14" s="430">
        <v>690.2</v>
      </c>
      <c r="E14" s="804">
        <f t="shared" ref="E14:E21" si="0">C14+D14</f>
        <v>1234.1095985786997</v>
      </c>
      <c r="F14" s="1092"/>
      <c r="G14" s="807">
        <f>'3.1_P_fact_dét_F-67_SP-95'!N14</f>
        <v>543.90959857869973</v>
      </c>
      <c r="H14" s="808">
        <f t="shared" ref="H14:H25" si="1">G14+D14</f>
        <v>1234.1095985786997</v>
      </c>
    </row>
    <row r="15" spans="1:309" ht="38.25" customHeight="1" x14ac:dyDescent="0.2">
      <c r="A15" s="307" t="s">
        <v>96</v>
      </c>
      <c r="B15" s="172" t="s">
        <v>30</v>
      </c>
      <c r="C15" s="410">
        <f>'3.1_P_fact_dét_F-67_SP-95'!I15</f>
        <v>543.90959857869973</v>
      </c>
      <c r="D15" s="152">
        <v>700.4</v>
      </c>
      <c r="E15" s="393">
        <f t="shared" si="0"/>
        <v>1244.3095985786997</v>
      </c>
      <c r="F15" s="1092"/>
      <c r="G15" s="407">
        <f>'3.1_P_fact_dét_F-67_SP-95'!N15</f>
        <v>543.90959857869973</v>
      </c>
      <c r="H15" s="367">
        <f t="shared" si="1"/>
        <v>1244.3095985786997</v>
      </c>
    </row>
    <row r="16" spans="1:309" ht="38.25" customHeight="1" x14ac:dyDescent="0.2">
      <c r="A16" s="1100" t="s">
        <v>101</v>
      </c>
      <c r="B16" s="347" t="s">
        <v>20</v>
      </c>
      <c r="C16" s="411">
        <f>'3.1_P_fact_dét_F-67_SP-95'!I16</f>
        <v>543.90959857869973</v>
      </c>
      <c r="D16" s="297">
        <v>690.2</v>
      </c>
      <c r="E16" s="394">
        <f t="shared" si="0"/>
        <v>1234.1095985786997</v>
      </c>
      <c r="F16" s="1092"/>
      <c r="G16" s="408">
        <f>'3.1_P_fact_dét_F-67_SP-95'!N16</f>
        <v>543.90959857869973</v>
      </c>
      <c r="H16" s="368">
        <f t="shared" si="1"/>
        <v>1234.1095985786997</v>
      </c>
    </row>
    <row r="17" spans="1:8" ht="38.25" customHeight="1" x14ac:dyDescent="0.2">
      <c r="A17" s="1100"/>
      <c r="B17" s="348" t="s">
        <v>21</v>
      </c>
      <c r="C17" s="411">
        <f>'3.1_P_fact_dét_F-67_SP-95'!I17</f>
        <v>543.90959857869973</v>
      </c>
      <c r="D17" s="297">
        <v>690.2</v>
      </c>
      <c r="E17" s="394">
        <f t="shared" si="0"/>
        <v>1234.1095985786997</v>
      </c>
      <c r="F17" s="1092"/>
      <c r="G17" s="408">
        <f>'3.1_P_fact_dét_F-67_SP-95'!N17</f>
        <v>543.90959857869973</v>
      </c>
      <c r="H17" s="368">
        <f t="shared" si="1"/>
        <v>1234.1095985786997</v>
      </c>
    </row>
    <row r="18" spans="1:8" ht="38.25" customHeight="1" x14ac:dyDescent="0.2">
      <c r="A18" s="1100"/>
      <c r="B18" s="347" t="s">
        <v>22</v>
      </c>
      <c r="C18" s="411">
        <f>'3.1_P_fact_dét_F-67_SP-95'!I18</f>
        <v>543.90959857869973</v>
      </c>
      <c r="D18" s="297">
        <v>690.2</v>
      </c>
      <c r="E18" s="394">
        <f t="shared" si="0"/>
        <v>1234.1095985786997</v>
      </c>
      <c r="F18" s="1092"/>
      <c r="G18" s="408">
        <f>'3.1_P_fact_dét_F-67_SP-95'!N18</f>
        <v>543.90959857869973</v>
      </c>
      <c r="H18" s="368">
        <f t="shared" si="1"/>
        <v>1234.1095985786997</v>
      </c>
    </row>
    <row r="19" spans="1:8" ht="38.25" customHeight="1" x14ac:dyDescent="0.2">
      <c r="A19" s="1100"/>
      <c r="B19" s="347" t="s">
        <v>23</v>
      </c>
      <c r="C19" s="411">
        <f>'3.1_P_fact_dét_F-67_SP-95'!I19</f>
        <v>543.90959857869973</v>
      </c>
      <c r="D19" s="297">
        <v>690.2</v>
      </c>
      <c r="E19" s="394">
        <f t="shared" si="0"/>
        <v>1234.1095985786997</v>
      </c>
      <c r="F19" s="1092"/>
      <c r="G19" s="408">
        <f>'3.1_P_fact_dét_F-67_SP-95'!N19</f>
        <v>543.90959857869973</v>
      </c>
      <c r="H19" s="368">
        <f t="shared" si="1"/>
        <v>1234.1095985786997</v>
      </c>
    </row>
    <row r="20" spans="1:8" ht="38.25" customHeight="1" x14ac:dyDescent="0.2">
      <c r="A20" s="311" t="s">
        <v>112</v>
      </c>
      <c r="B20" s="349" t="s">
        <v>29</v>
      </c>
      <c r="C20" s="411">
        <f>'3.1_P_fact_dét_F-67_SP-95'!I20</f>
        <v>543.90959857869973</v>
      </c>
      <c r="D20" s="297">
        <v>690.2</v>
      </c>
      <c r="E20" s="394">
        <f t="shared" si="0"/>
        <v>1234.1095985786997</v>
      </c>
      <c r="F20" s="1092"/>
      <c r="G20" s="408">
        <f>'3.1_P_fact_dét_F-67_SP-95'!N20</f>
        <v>543.90959857869973</v>
      </c>
      <c r="H20" s="368">
        <f t="shared" si="1"/>
        <v>1234.1095985786997</v>
      </c>
    </row>
    <row r="21" spans="1:8" ht="38.25" customHeight="1" x14ac:dyDescent="0.2">
      <c r="A21" s="1099" t="s">
        <v>109</v>
      </c>
      <c r="B21" s="350" t="s">
        <v>26</v>
      </c>
      <c r="C21" s="411">
        <f>'3.1_P_fact_dét_F-67_SP-95'!I21</f>
        <v>537.78288197445499</v>
      </c>
      <c r="D21" s="297">
        <v>690.2</v>
      </c>
      <c r="E21" s="394">
        <f t="shared" si="0"/>
        <v>1227.982881974455</v>
      </c>
      <c r="F21" s="1092"/>
      <c r="G21" s="408">
        <f>'3.1_P_fact_dét_F-67_SP-95'!N21</f>
        <v>537.78288197445499</v>
      </c>
      <c r="H21" s="368">
        <f t="shared" si="1"/>
        <v>1227.982881974455</v>
      </c>
    </row>
    <row r="22" spans="1:8" ht="38.25" customHeight="1" x14ac:dyDescent="0.2">
      <c r="A22" s="1099"/>
      <c r="B22" s="350" t="s">
        <v>27</v>
      </c>
      <c r="C22" s="411">
        <f>'3.1_P_fact_dét_F-67_SP-95'!I22</f>
        <v>537.78288197445499</v>
      </c>
      <c r="D22" s="297">
        <v>690.2</v>
      </c>
      <c r="E22" s="394">
        <f t="shared" ref="E22:E23" si="2">C22+D22</f>
        <v>1227.982881974455</v>
      </c>
      <c r="F22" s="1092"/>
      <c r="G22" s="408">
        <f>'3.1_P_fact_dét_F-67_SP-95'!N22</f>
        <v>537.78288197445499</v>
      </c>
      <c r="H22" s="368">
        <f t="shared" si="1"/>
        <v>1227.982881974455</v>
      </c>
    </row>
    <row r="23" spans="1:8" ht="38.25" customHeight="1" x14ac:dyDescent="0.2">
      <c r="A23" s="311" t="s">
        <v>108</v>
      </c>
      <c r="B23" s="350" t="s">
        <v>28</v>
      </c>
      <c r="C23" s="411">
        <f>'3.1_P_fact_dét_F-67_SP-95'!I23</f>
        <v>537.78288197445499</v>
      </c>
      <c r="D23" s="297">
        <v>690.2</v>
      </c>
      <c r="E23" s="394">
        <f t="shared" si="2"/>
        <v>1227.982881974455</v>
      </c>
      <c r="F23" s="1092"/>
      <c r="G23" s="408">
        <f>'3.1_P_fact_dét_F-67_SP-95'!N23</f>
        <v>537.78288197445499</v>
      </c>
      <c r="H23" s="368">
        <f t="shared" si="1"/>
        <v>1227.982881974455</v>
      </c>
    </row>
    <row r="24" spans="1:8" ht="38.25" customHeight="1" x14ac:dyDescent="0.2">
      <c r="A24" s="1097" t="s">
        <v>104</v>
      </c>
      <c r="B24" s="351" t="s">
        <v>24</v>
      </c>
      <c r="C24" s="411">
        <f>'3.1_P_fact_dét_F-67_SP-95'!I24</f>
        <v>543.90959857869973</v>
      </c>
      <c r="D24" s="297">
        <v>690.2</v>
      </c>
      <c r="E24" s="394">
        <f>C24+D24</f>
        <v>1234.1095985786997</v>
      </c>
      <c r="F24" s="1092"/>
      <c r="G24" s="408">
        <f>'3.1_P_fact_dét_F-67_SP-95'!N24</f>
        <v>543.90959857869973</v>
      </c>
      <c r="H24" s="368">
        <f t="shared" si="1"/>
        <v>1234.1095985786997</v>
      </c>
    </row>
    <row r="25" spans="1:8" ht="38.25" customHeight="1" thickBot="1" x14ac:dyDescent="0.25">
      <c r="A25" s="1098"/>
      <c r="B25" s="352" t="s">
        <v>25</v>
      </c>
      <c r="C25" s="805">
        <f>'3.1_P_fact_dét_F-67_SP-95'!I25</f>
        <v>543.90959857869973</v>
      </c>
      <c r="D25" s="20">
        <v>690.2</v>
      </c>
      <c r="E25" s="806">
        <f>C25+D25</f>
        <v>1234.1095985786997</v>
      </c>
      <c r="F25" s="1093"/>
      <c r="G25" s="409">
        <f>'3.1_P_fact_dét_F-67_SP-95'!N25</f>
        <v>543.90959857869973</v>
      </c>
      <c r="H25" s="383">
        <f t="shared" si="1"/>
        <v>1234.1095985786997</v>
      </c>
    </row>
    <row r="26" spans="1:8" ht="23.25" customHeight="1" x14ac:dyDescent="0.2"/>
    <row r="27" spans="1:8" ht="30" customHeight="1" x14ac:dyDescent="0.2">
      <c r="G27" s="830" t="s">
        <v>128</v>
      </c>
      <c r="H27" s="830"/>
    </row>
    <row r="28" spans="1:8" ht="30" customHeight="1" x14ac:dyDescent="0.2">
      <c r="G28" s="824" t="s">
        <v>11</v>
      </c>
      <c r="H28" s="824"/>
    </row>
  </sheetData>
  <mergeCells count="17">
    <mergeCell ref="A7:H7"/>
    <mergeCell ref="A1:H2"/>
    <mergeCell ref="A3:H3"/>
    <mergeCell ref="A4:H4"/>
    <mergeCell ref="A5:H5"/>
    <mergeCell ref="A6:H6"/>
    <mergeCell ref="A9:B12"/>
    <mergeCell ref="C9:H9"/>
    <mergeCell ref="C10:E10"/>
    <mergeCell ref="F10:F25"/>
    <mergeCell ref="G10:H10"/>
    <mergeCell ref="D11:D12"/>
    <mergeCell ref="G28:H28"/>
    <mergeCell ref="A16:A19"/>
    <mergeCell ref="A21:A22"/>
    <mergeCell ref="A24:A25"/>
    <mergeCell ref="G27:H27"/>
  </mergeCells>
  <printOptions horizontalCentered="1" verticalCentered="1"/>
  <pageMargins left="0.25" right="0.25" top="0.75" bottom="0.75" header="0.3" footer="0.3"/>
  <pageSetup paperSize="9" scale="5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D3BE"/>
    <pageSetUpPr fitToPage="1"/>
  </sheetPr>
  <dimension ref="A1:E24"/>
  <sheetViews>
    <sheetView zoomScale="90" zoomScaleNormal="90" workbookViewId="0">
      <selection activeCell="A4" sqref="A4:E4"/>
    </sheetView>
  </sheetViews>
  <sheetFormatPr baseColWidth="10" defaultRowHeight="12.75" x14ac:dyDescent="0.2"/>
  <cols>
    <col min="1" max="5" width="55.33203125" customWidth="1"/>
  </cols>
  <sheetData>
    <row r="1" spans="1:5" ht="27" customHeight="1" x14ac:dyDescent="0.2">
      <c r="A1" s="884" t="s">
        <v>102</v>
      </c>
      <c r="B1" s="884"/>
      <c r="C1" s="884"/>
      <c r="D1" s="884"/>
      <c r="E1" s="884"/>
    </row>
    <row r="2" spans="1:5" ht="19.5" customHeight="1" x14ac:dyDescent="0.2">
      <c r="B2" s="12"/>
      <c r="C2" s="12"/>
      <c r="D2" s="12"/>
      <c r="E2" s="12"/>
    </row>
    <row r="3" spans="1:5" ht="35.25" customHeight="1" x14ac:dyDescent="0.2">
      <c r="A3" s="844" t="s">
        <v>387</v>
      </c>
      <c r="B3" s="844"/>
      <c r="C3" s="844"/>
      <c r="D3" s="844"/>
      <c r="E3" s="844"/>
    </row>
    <row r="4" spans="1:5" ht="21.75" customHeight="1" thickBot="1" x14ac:dyDescent="0.25">
      <c r="A4" s="864"/>
      <c r="B4" s="864"/>
      <c r="C4" s="864"/>
      <c r="D4" s="864"/>
      <c r="E4" s="864"/>
    </row>
    <row r="5" spans="1:5" ht="57" customHeight="1" thickBot="1" x14ac:dyDescent="0.25">
      <c r="A5" s="846" t="s">
        <v>170</v>
      </c>
      <c r="B5" s="847"/>
      <c r="C5" s="847"/>
      <c r="D5" s="847"/>
      <c r="E5" s="848"/>
    </row>
    <row r="6" spans="1:5" ht="88.5" customHeight="1" thickBot="1" x14ac:dyDescent="0.25">
      <c r="A6" s="847"/>
      <c r="B6" s="847"/>
      <c r="C6" s="847"/>
      <c r="D6" s="847"/>
      <c r="E6" s="847"/>
    </row>
    <row r="7" spans="1:5" ht="64.5" customHeight="1" x14ac:dyDescent="0.2">
      <c r="A7" s="1127" t="s">
        <v>163</v>
      </c>
      <c r="B7" s="1129" t="s">
        <v>164</v>
      </c>
      <c r="C7" s="1130"/>
      <c r="D7" s="1130"/>
      <c r="E7" s="1131"/>
    </row>
    <row r="8" spans="1:5" ht="41.25" customHeight="1" x14ac:dyDescent="0.2">
      <c r="A8" s="1128"/>
      <c r="B8" s="1132"/>
      <c r="C8" s="1133"/>
      <c r="D8" s="1133"/>
      <c r="E8" s="1134"/>
    </row>
    <row r="9" spans="1:5" ht="27" customHeight="1" thickBot="1" x14ac:dyDescent="0.25">
      <c r="A9" s="229" t="s">
        <v>18</v>
      </c>
      <c r="B9" s="228" t="s">
        <v>91</v>
      </c>
      <c r="C9" s="226" t="s">
        <v>90</v>
      </c>
      <c r="D9" s="226" t="s">
        <v>92</v>
      </c>
      <c r="E9" s="227" t="s">
        <v>93</v>
      </c>
    </row>
    <row r="10" spans="1:5" ht="40.5" customHeight="1" x14ac:dyDescent="0.2">
      <c r="A10" s="222" t="s">
        <v>31</v>
      </c>
      <c r="B10" s="223"/>
      <c r="C10" s="224"/>
      <c r="D10" s="224"/>
      <c r="E10" s="225"/>
    </row>
    <row r="11" spans="1:5" ht="40.5" customHeight="1" x14ac:dyDescent="0.2">
      <c r="A11" s="172" t="s">
        <v>30</v>
      </c>
      <c r="B11" s="219"/>
      <c r="C11" s="217"/>
      <c r="D11" s="217"/>
      <c r="E11" s="218"/>
    </row>
    <row r="12" spans="1:5" ht="40.5" customHeight="1" x14ac:dyDescent="0.2">
      <c r="A12" s="173" t="s">
        <v>20</v>
      </c>
      <c r="B12" s="219"/>
      <c r="C12" s="217"/>
      <c r="D12" s="217"/>
      <c r="E12" s="218"/>
    </row>
    <row r="13" spans="1:5" ht="40.5" customHeight="1" x14ac:dyDescent="0.2">
      <c r="A13" s="174" t="s">
        <v>21</v>
      </c>
      <c r="B13" s="219"/>
      <c r="C13" s="217"/>
      <c r="D13" s="217"/>
      <c r="E13" s="218"/>
    </row>
    <row r="14" spans="1:5" ht="40.5" customHeight="1" x14ac:dyDescent="0.2">
      <c r="A14" s="173" t="s">
        <v>22</v>
      </c>
      <c r="B14" s="219"/>
      <c r="C14" s="217"/>
      <c r="D14" s="217"/>
      <c r="E14" s="218"/>
    </row>
    <row r="15" spans="1:5" ht="40.5" customHeight="1" x14ac:dyDescent="0.2">
      <c r="A15" s="173" t="s">
        <v>23</v>
      </c>
      <c r="B15" s="219"/>
      <c r="C15" s="217"/>
      <c r="D15" s="217"/>
      <c r="E15" s="218"/>
    </row>
    <row r="16" spans="1:5" ht="40.5" customHeight="1" x14ac:dyDescent="0.2">
      <c r="A16" s="175" t="s">
        <v>29</v>
      </c>
      <c r="B16" s="219"/>
      <c r="C16" s="217"/>
      <c r="D16" s="217"/>
      <c r="E16" s="218"/>
    </row>
    <row r="17" spans="1:5" ht="40.5" customHeight="1" x14ac:dyDescent="0.2">
      <c r="A17" s="176" t="s">
        <v>26</v>
      </c>
      <c r="B17" s="219"/>
      <c r="C17" s="217"/>
      <c r="D17" s="217"/>
      <c r="E17" s="218"/>
    </row>
    <row r="18" spans="1:5" ht="40.5" customHeight="1" x14ac:dyDescent="0.2">
      <c r="A18" s="176" t="s">
        <v>27</v>
      </c>
      <c r="B18" s="219"/>
      <c r="C18" s="217"/>
      <c r="D18" s="217"/>
      <c r="E18" s="218"/>
    </row>
    <row r="19" spans="1:5" ht="40.5" customHeight="1" x14ac:dyDescent="0.2">
      <c r="A19" s="176" t="s">
        <v>28</v>
      </c>
      <c r="B19" s="220"/>
      <c r="C19" s="90"/>
      <c r="D19" s="90"/>
      <c r="E19" s="91"/>
    </row>
    <row r="20" spans="1:5" ht="40.5" customHeight="1" x14ac:dyDescent="0.2">
      <c r="A20" s="177" t="s">
        <v>24</v>
      </c>
      <c r="B20" s="220"/>
      <c r="C20" s="90"/>
      <c r="D20" s="90"/>
      <c r="E20" s="91"/>
    </row>
    <row r="21" spans="1:5" ht="40.5" customHeight="1" thickBot="1" x14ac:dyDescent="0.25">
      <c r="A21" s="178" t="s">
        <v>129</v>
      </c>
      <c r="B21" s="125"/>
      <c r="C21" s="92"/>
      <c r="D21" s="221"/>
      <c r="E21" s="93"/>
    </row>
    <row r="22" spans="1:5" ht="26.25" customHeight="1" x14ac:dyDescent="0.2">
      <c r="D22" s="19"/>
    </row>
    <row r="23" spans="1:5" ht="31.5" customHeight="1" x14ac:dyDescent="0.2">
      <c r="D23" s="830" t="s">
        <v>128</v>
      </c>
      <c r="E23" s="830"/>
    </row>
    <row r="24" spans="1:5" ht="31.5" customHeight="1" x14ac:dyDescent="0.2">
      <c r="D24" s="824" t="s">
        <v>11</v>
      </c>
      <c r="E24" s="824"/>
    </row>
  </sheetData>
  <mergeCells count="9">
    <mergeCell ref="D23:E23"/>
    <mergeCell ref="D24:E24"/>
    <mergeCell ref="A1:E1"/>
    <mergeCell ref="A3:E3"/>
    <mergeCell ref="A4:E4"/>
    <mergeCell ref="A5:E5"/>
    <mergeCell ref="A6:E6"/>
    <mergeCell ref="A7:A8"/>
    <mergeCell ref="B7:E8"/>
  </mergeCells>
  <printOptions horizontalCentered="1" verticalCentered="1"/>
  <pageMargins left="0.7" right="0.7" top="0.75" bottom="0.75" header="0.3" footer="0.3"/>
  <pageSetup paperSize="9" scale="5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LD27"/>
  <sheetViews>
    <sheetView showWhiteSpace="0" topLeftCell="A7" zoomScale="80" zoomScaleNormal="80" zoomScalePageLayoutView="86" workbookViewId="0">
      <selection activeCell="A4" sqref="A4:O4"/>
    </sheetView>
  </sheetViews>
  <sheetFormatPr baseColWidth="10" defaultRowHeight="12.75" x14ac:dyDescent="0.2"/>
  <cols>
    <col min="1" max="1" width="18.33203125" customWidth="1"/>
    <col min="2" max="2" width="28" customWidth="1"/>
    <col min="3" max="3" width="19.83203125" customWidth="1"/>
    <col min="4" max="5" width="35.33203125" customWidth="1"/>
    <col min="6" max="6" width="30.33203125" customWidth="1"/>
    <col min="7" max="7" width="2.33203125" customWidth="1"/>
    <col min="8" max="11" width="28.5" customWidth="1"/>
    <col min="12" max="12" width="2" customWidth="1"/>
    <col min="13" max="15" width="28.5" customWidth="1"/>
  </cols>
  <sheetData>
    <row r="1" spans="1:316" ht="30" customHeight="1" x14ac:dyDescent="0.2">
      <c r="A1" s="1148" t="s">
        <v>45</v>
      </c>
      <c r="B1" s="1149"/>
      <c r="C1" s="1149"/>
      <c r="D1" s="1149"/>
      <c r="E1" s="1149"/>
      <c r="F1" s="1149"/>
      <c r="G1" s="1149"/>
      <c r="H1" s="1149"/>
      <c r="I1" s="1149"/>
      <c r="J1" s="1149"/>
      <c r="K1" s="1149"/>
      <c r="L1" s="1149"/>
      <c r="M1" s="1149"/>
      <c r="N1" s="1149"/>
      <c r="O1" s="1150"/>
    </row>
    <row r="2" spans="1:316" ht="30" customHeight="1" x14ac:dyDescent="0.2">
      <c r="A2" s="1111"/>
      <c r="B2" s="1111"/>
      <c r="C2" s="1111"/>
      <c r="D2" s="1111"/>
      <c r="E2" s="1111"/>
      <c r="F2" s="1111"/>
      <c r="G2" s="1111"/>
      <c r="H2" s="1111"/>
      <c r="I2" s="1111"/>
      <c r="J2" s="1111"/>
      <c r="K2" s="1111"/>
      <c r="L2" s="1111"/>
      <c r="M2" s="1111"/>
      <c r="N2" s="1111"/>
      <c r="O2" s="1111"/>
    </row>
    <row r="3" spans="1:316" ht="69" customHeight="1" x14ac:dyDescent="0.2">
      <c r="A3" s="844" t="s">
        <v>387</v>
      </c>
      <c r="B3" s="844"/>
      <c r="C3" s="844"/>
      <c r="D3" s="844"/>
      <c r="E3" s="844"/>
      <c r="F3" s="844"/>
      <c r="G3" s="844"/>
      <c r="H3" s="844"/>
      <c r="I3" s="844"/>
      <c r="J3" s="844"/>
      <c r="K3" s="844"/>
      <c r="L3" s="844"/>
      <c r="M3" s="844"/>
      <c r="N3" s="844"/>
      <c r="O3" s="844"/>
    </row>
    <row r="4" spans="1:316" ht="66.75" customHeight="1" thickBot="1" x14ac:dyDescent="0.25">
      <c r="A4" s="1089"/>
      <c r="B4" s="1089"/>
      <c r="C4" s="1089"/>
      <c r="D4" s="1089"/>
      <c r="E4" s="1089"/>
      <c r="F4" s="1089"/>
      <c r="G4" s="1089"/>
      <c r="H4" s="1089"/>
      <c r="I4" s="1089"/>
      <c r="J4" s="1089"/>
      <c r="K4" s="1089"/>
      <c r="L4" s="1089"/>
      <c r="M4" s="1089"/>
      <c r="N4" s="1089"/>
      <c r="O4" s="1089"/>
    </row>
    <row r="5" spans="1:316" ht="86.25" customHeight="1" thickBot="1" x14ac:dyDescent="0.25">
      <c r="A5" s="846" t="s">
        <v>342</v>
      </c>
      <c r="B5" s="847"/>
      <c r="C5" s="847"/>
      <c r="D5" s="847"/>
      <c r="E5" s="847"/>
      <c r="F5" s="847"/>
      <c r="G5" s="847"/>
      <c r="H5" s="847"/>
      <c r="I5" s="847"/>
      <c r="J5" s="847"/>
      <c r="K5" s="847"/>
      <c r="L5" s="847"/>
      <c r="M5" s="847"/>
      <c r="N5" s="847"/>
      <c r="O5" s="848"/>
    </row>
    <row r="6" spans="1:316" ht="46.5" customHeight="1" thickBot="1" x14ac:dyDescent="0.25">
      <c r="A6" s="1096"/>
      <c r="B6" s="1096"/>
      <c r="C6" s="1096"/>
      <c r="D6" s="1096"/>
      <c r="E6" s="1096"/>
      <c r="F6" s="1096"/>
      <c r="G6" s="1096"/>
      <c r="H6" s="1096"/>
      <c r="I6" s="1096"/>
      <c r="J6" s="1096"/>
      <c r="K6" s="1096"/>
      <c r="L6" s="1096"/>
      <c r="M6" s="1096"/>
      <c r="N6" s="1096"/>
      <c r="O6" s="1096"/>
    </row>
    <row r="7" spans="1:316" ht="44.25" customHeight="1" thickBot="1" x14ac:dyDescent="0.2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4">
        <f>' 1_NWE_Prix_initial_gaz_F-54'!F8</f>
        <v>45689</v>
      </c>
    </row>
    <row r="8" spans="1:316" s="16" customFormat="1" ht="30" customHeight="1" thickBot="1" x14ac:dyDescent="0.25">
      <c r="A8" s="1135" t="s">
        <v>177</v>
      </c>
      <c r="B8" s="1136"/>
      <c r="C8" s="1112" t="s">
        <v>12</v>
      </c>
      <c r="D8" s="867"/>
      <c r="E8" s="867"/>
      <c r="F8" s="867"/>
      <c r="G8" s="867"/>
      <c r="H8" s="867"/>
      <c r="I8" s="867"/>
      <c r="J8" s="867"/>
      <c r="K8" s="867"/>
      <c r="L8" s="867"/>
      <c r="M8" s="867"/>
      <c r="N8" s="867"/>
      <c r="O8" s="868"/>
      <c r="P8" s="15"/>
      <c r="Q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  <c r="IT8" s="15"/>
      <c r="IU8" s="15"/>
      <c r="IV8" s="15"/>
      <c r="IW8" s="15"/>
      <c r="IX8" s="15"/>
      <c r="IY8" s="15"/>
      <c r="IZ8" s="15"/>
      <c r="JA8" s="15"/>
      <c r="JB8" s="15"/>
      <c r="JC8" s="15"/>
      <c r="JD8" s="15"/>
      <c r="JE8" s="15"/>
      <c r="JF8" s="15"/>
      <c r="JG8" s="15"/>
      <c r="JH8" s="15"/>
      <c r="JI8" s="15"/>
      <c r="JJ8" s="15"/>
      <c r="JK8" s="15"/>
      <c r="JL8" s="15"/>
      <c r="JM8" s="15"/>
      <c r="JN8" s="15"/>
      <c r="JO8" s="15"/>
      <c r="JP8" s="15"/>
      <c r="JQ8" s="15"/>
      <c r="JR8" s="15"/>
      <c r="JS8" s="15"/>
      <c r="JT8" s="15"/>
      <c r="JU8" s="15"/>
      <c r="JV8" s="15"/>
      <c r="JW8" s="15"/>
      <c r="JX8" s="15"/>
      <c r="JY8" s="15"/>
      <c r="JZ8" s="15"/>
      <c r="KA8" s="15"/>
      <c r="KB8" s="15"/>
      <c r="KC8" s="15"/>
      <c r="KD8" s="15"/>
      <c r="KE8" s="15"/>
      <c r="KF8" s="15"/>
      <c r="KG8" s="15"/>
      <c r="KH8" s="15"/>
      <c r="KI8" s="15"/>
      <c r="KJ8" s="15"/>
      <c r="KK8" s="15"/>
      <c r="KL8" s="15"/>
      <c r="KM8" s="15"/>
      <c r="KN8" s="15"/>
      <c r="KO8" s="15"/>
      <c r="KP8" s="15"/>
      <c r="KQ8" s="15"/>
      <c r="KR8" s="15"/>
      <c r="KS8" s="15"/>
      <c r="KT8" s="15"/>
      <c r="KU8" s="15"/>
      <c r="KV8" s="15"/>
      <c r="KW8" s="15"/>
      <c r="KX8" s="15"/>
      <c r="KY8" s="15"/>
      <c r="KZ8" s="15"/>
      <c r="LA8" s="15"/>
      <c r="LB8" s="15"/>
      <c r="LC8" s="15"/>
      <c r="LD8" s="15"/>
    </row>
    <row r="9" spans="1:316" s="15" customFormat="1" ht="47.25" customHeight="1" x14ac:dyDescent="0.2">
      <c r="A9" s="1137"/>
      <c r="B9" s="1138"/>
      <c r="C9" s="859" t="s">
        <v>226</v>
      </c>
      <c r="D9" s="1141" t="s">
        <v>158</v>
      </c>
      <c r="E9" s="1141"/>
      <c r="F9" s="1143" t="s">
        <v>264</v>
      </c>
      <c r="G9" s="1090"/>
      <c r="H9" s="1102" t="s">
        <v>266</v>
      </c>
      <c r="I9" s="1103"/>
      <c r="J9" s="1103"/>
      <c r="K9" s="1104"/>
      <c r="L9" s="1092"/>
      <c r="M9" s="1145" t="s">
        <v>267</v>
      </c>
      <c r="N9" s="1146"/>
      <c r="O9" s="1147"/>
    </row>
    <row r="10" spans="1:316" s="15" customFormat="1" ht="80.25" customHeight="1" x14ac:dyDescent="0.2">
      <c r="A10" s="1137"/>
      <c r="B10" s="1138"/>
      <c r="C10" s="860"/>
      <c r="D10" s="1142"/>
      <c r="E10" s="1142"/>
      <c r="F10" s="1144"/>
      <c r="G10" s="1090"/>
      <c r="H10" s="413" t="s">
        <v>251</v>
      </c>
      <c r="I10" s="380" t="s">
        <v>290</v>
      </c>
      <c r="J10" s="1101" t="s">
        <v>17</v>
      </c>
      <c r="K10" s="370" t="s">
        <v>33</v>
      </c>
      <c r="L10" s="1092"/>
      <c r="M10" s="357" t="s">
        <v>268</v>
      </c>
      <c r="N10" s="361" t="s">
        <v>291</v>
      </c>
      <c r="O10" s="416" t="s">
        <v>32</v>
      </c>
    </row>
    <row r="11" spans="1:316" s="15" customFormat="1" ht="74.25" customHeight="1" thickBot="1" x14ac:dyDescent="0.25">
      <c r="A11" s="1139"/>
      <c r="B11" s="1140"/>
      <c r="C11" s="860"/>
      <c r="D11" s="606" t="s">
        <v>262</v>
      </c>
      <c r="E11" s="606" t="s">
        <v>263</v>
      </c>
      <c r="F11" s="412" t="s">
        <v>165</v>
      </c>
      <c r="G11" s="1090"/>
      <c r="H11" s="413" t="s">
        <v>265</v>
      </c>
      <c r="I11" s="380" t="s">
        <v>297</v>
      </c>
      <c r="J11" s="1101"/>
      <c r="K11" s="371" t="s">
        <v>270</v>
      </c>
      <c r="L11" s="1092"/>
      <c r="M11" s="357" t="s">
        <v>269</v>
      </c>
      <c r="N11" s="361" t="s">
        <v>298</v>
      </c>
      <c r="O11" s="417" t="s">
        <v>271</v>
      </c>
    </row>
    <row r="12" spans="1:316" s="15" customFormat="1" ht="161.25" customHeight="1" thickBot="1" x14ac:dyDescent="0.25">
      <c r="A12" s="321" t="s">
        <v>94</v>
      </c>
      <c r="B12" s="322" t="s">
        <v>18</v>
      </c>
      <c r="C12" s="332" t="s">
        <v>39</v>
      </c>
      <c r="D12" s="303" t="s">
        <v>133</v>
      </c>
      <c r="E12" s="303" t="s">
        <v>166</v>
      </c>
      <c r="F12" s="320" t="s">
        <v>39</v>
      </c>
      <c r="G12" s="1090"/>
      <c r="H12" s="1094" t="s">
        <v>39</v>
      </c>
      <c r="I12" s="1095"/>
      <c r="J12" s="319" t="s">
        <v>39</v>
      </c>
      <c r="K12" s="662" t="s">
        <v>40</v>
      </c>
      <c r="L12" s="1092"/>
      <c r="M12" s="1094" t="s">
        <v>39</v>
      </c>
      <c r="N12" s="1095"/>
      <c r="O12" s="662" t="s">
        <v>40</v>
      </c>
    </row>
    <row r="13" spans="1:316" s="15" customFormat="1" ht="38.25" customHeight="1" x14ac:dyDescent="0.2">
      <c r="A13" s="309" t="s">
        <v>95</v>
      </c>
      <c r="B13" s="310" t="s">
        <v>31</v>
      </c>
      <c r="C13" s="191">
        <f>'3.NWE_Prix_init F-67_SP98_XF-67'!F16</f>
        <v>543.90959857869973</v>
      </c>
      <c r="D13" s="192"/>
      <c r="E13" s="193"/>
      <c r="F13" s="333">
        <f>$C$13+D13+E13</f>
        <v>543.90959857869973</v>
      </c>
      <c r="G13" s="1090"/>
      <c r="H13" s="324"/>
      <c r="I13" s="376">
        <f t="shared" ref="I13:I24" si="0">F13+H13</f>
        <v>543.90959857869973</v>
      </c>
      <c r="J13" s="196">
        <v>690.2</v>
      </c>
      <c r="K13" s="372">
        <f t="shared" ref="K13:K20" si="1">I13+J13</f>
        <v>1234.1095985786997</v>
      </c>
      <c r="L13" s="1092"/>
      <c r="M13" s="328"/>
      <c r="N13" s="414">
        <f t="shared" ref="N13:N24" si="2">F13+M13</f>
        <v>543.90959857869973</v>
      </c>
      <c r="O13" s="398">
        <f t="shared" ref="O13:O24" si="3">N13+J13</f>
        <v>1234.1095985786997</v>
      </c>
    </row>
    <row r="14" spans="1:316" ht="38.25" customHeight="1" x14ac:dyDescent="0.2">
      <c r="A14" s="307" t="s">
        <v>96</v>
      </c>
      <c r="B14" s="308" t="s">
        <v>30</v>
      </c>
      <c r="C14" s="180">
        <f>'3.NWE_Prix_init F-67_SP98_XF-67'!F16</f>
        <v>543.90959857869973</v>
      </c>
      <c r="D14" s="153"/>
      <c r="E14" s="154"/>
      <c r="F14" s="334">
        <f>$C$14+D14+E14</f>
        <v>543.90959857869973</v>
      </c>
      <c r="G14" s="1090"/>
      <c r="H14" s="325"/>
      <c r="I14" s="377">
        <f t="shared" si="0"/>
        <v>543.90959857869973</v>
      </c>
      <c r="J14" s="152">
        <v>700.4</v>
      </c>
      <c r="K14" s="373">
        <f t="shared" si="1"/>
        <v>1244.3095985786997</v>
      </c>
      <c r="L14" s="1092"/>
      <c r="M14" s="329"/>
      <c r="N14" s="404">
        <f t="shared" si="2"/>
        <v>543.90959857869973</v>
      </c>
      <c r="O14" s="399">
        <f t="shared" si="3"/>
        <v>1244.3095985786997</v>
      </c>
    </row>
    <row r="15" spans="1:316" ht="38.25" customHeight="1" x14ac:dyDescent="0.2">
      <c r="A15" s="1100" t="s">
        <v>101</v>
      </c>
      <c r="B15" s="313" t="s">
        <v>20</v>
      </c>
      <c r="C15" s="337">
        <f>'3.NWE_Prix_init F-67_SP98_XF-67'!F16</f>
        <v>543.90959857869973</v>
      </c>
      <c r="D15" s="153"/>
      <c r="E15" s="154"/>
      <c r="F15" s="335">
        <f>$C$15+D15+E15</f>
        <v>543.90959857869973</v>
      </c>
      <c r="G15" s="1090"/>
      <c r="H15" s="326"/>
      <c r="I15" s="378">
        <f t="shared" si="0"/>
        <v>543.90959857869973</v>
      </c>
      <c r="J15" s="297">
        <v>690.2</v>
      </c>
      <c r="K15" s="374">
        <f t="shared" si="1"/>
        <v>1234.1095985786997</v>
      </c>
      <c r="L15" s="1092"/>
      <c r="M15" s="330"/>
      <c r="N15" s="405">
        <f t="shared" si="2"/>
        <v>543.90959857869973</v>
      </c>
      <c r="O15" s="400">
        <f t="shared" si="3"/>
        <v>1234.1095985786997</v>
      </c>
    </row>
    <row r="16" spans="1:316" ht="38.25" customHeight="1" x14ac:dyDescent="0.2">
      <c r="A16" s="1100"/>
      <c r="B16" s="314" t="s">
        <v>21</v>
      </c>
      <c r="C16" s="337">
        <f>'3.NWE_Prix_init F-67_SP98_XF-67'!F16</f>
        <v>543.90959857869973</v>
      </c>
      <c r="D16" s="153"/>
      <c r="E16" s="154"/>
      <c r="F16" s="335">
        <f>$C$16+D16+E16</f>
        <v>543.90959857869973</v>
      </c>
      <c r="G16" s="1090"/>
      <c r="H16" s="326"/>
      <c r="I16" s="378">
        <f t="shared" si="0"/>
        <v>543.90959857869973</v>
      </c>
      <c r="J16" s="297">
        <v>690.2</v>
      </c>
      <c r="K16" s="374">
        <f t="shared" si="1"/>
        <v>1234.1095985786997</v>
      </c>
      <c r="L16" s="1092"/>
      <c r="M16" s="330"/>
      <c r="N16" s="405">
        <f t="shared" si="2"/>
        <v>543.90959857869973</v>
      </c>
      <c r="O16" s="400">
        <f t="shared" si="3"/>
        <v>1234.1095985786997</v>
      </c>
    </row>
    <row r="17" spans="1:15" ht="38.25" customHeight="1" x14ac:dyDescent="0.2">
      <c r="A17" s="1100"/>
      <c r="B17" s="313" t="s">
        <v>22</v>
      </c>
      <c r="C17" s="337">
        <f>'3.NWE_Prix_init F-67_SP98_XF-67'!F16</f>
        <v>543.90959857869973</v>
      </c>
      <c r="D17" s="153"/>
      <c r="E17" s="154"/>
      <c r="F17" s="335">
        <f t="shared" ref="F17:F19" si="4">$C$16+D17+E17</f>
        <v>543.90959857869973</v>
      </c>
      <c r="G17" s="1090"/>
      <c r="H17" s="326"/>
      <c r="I17" s="378">
        <f t="shared" si="0"/>
        <v>543.90959857869973</v>
      </c>
      <c r="J17" s="297">
        <v>690.2</v>
      </c>
      <c r="K17" s="374">
        <f t="shared" si="1"/>
        <v>1234.1095985786997</v>
      </c>
      <c r="L17" s="1092"/>
      <c r="M17" s="330"/>
      <c r="N17" s="405">
        <f t="shared" si="2"/>
        <v>543.90959857869973</v>
      </c>
      <c r="O17" s="400">
        <f t="shared" si="3"/>
        <v>1234.1095985786997</v>
      </c>
    </row>
    <row r="18" spans="1:15" ht="38.25" customHeight="1" x14ac:dyDescent="0.2">
      <c r="A18" s="1100"/>
      <c r="B18" s="313" t="s">
        <v>23</v>
      </c>
      <c r="C18" s="337">
        <f>'3.NWE_Prix_init F-67_SP98_XF-67'!F16</f>
        <v>543.90959857869973</v>
      </c>
      <c r="D18" s="153"/>
      <c r="E18" s="154"/>
      <c r="F18" s="335">
        <f t="shared" si="4"/>
        <v>543.90959857869973</v>
      </c>
      <c r="G18" s="1090"/>
      <c r="H18" s="326"/>
      <c r="I18" s="378">
        <f t="shared" si="0"/>
        <v>543.90959857869973</v>
      </c>
      <c r="J18" s="297">
        <v>690.2</v>
      </c>
      <c r="K18" s="374">
        <f t="shared" si="1"/>
        <v>1234.1095985786997</v>
      </c>
      <c r="L18" s="1092"/>
      <c r="M18" s="330"/>
      <c r="N18" s="405">
        <f t="shared" si="2"/>
        <v>543.90959857869973</v>
      </c>
      <c r="O18" s="400">
        <f t="shared" si="3"/>
        <v>1234.1095985786997</v>
      </c>
    </row>
    <row r="19" spans="1:15" ht="38.25" customHeight="1" x14ac:dyDescent="0.2">
      <c r="A19" s="311" t="s">
        <v>112</v>
      </c>
      <c r="B19" s="315" t="s">
        <v>29</v>
      </c>
      <c r="C19" s="337">
        <f>'3.NWE_Prix_init F-67_SP98_XF-67'!F16</f>
        <v>543.90959857869973</v>
      </c>
      <c r="D19" s="153"/>
      <c r="E19" s="154"/>
      <c r="F19" s="335">
        <f t="shared" si="4"/>
        <v>543.90959857869973</v>
      </c>
      <c r="G19" s="1090"/>
      <c r="H19" s="326"/>
      <c r="I19" s="378">
        <f t="shared" si="0"/>
        <v>543.90959857869973</v>
      </c>
      <c r="J19" s="297">
        <v>690.2</v>
      </c>
      <c r="K19" s="374">
        <f t="shared" si="1"/>
        <v>1234.1095985786997</v>
      </c>
      <c r="L19" s="1092"/>
      <c r="M19" s="330"/>
      <c r="N19" s="405">
        <f t="shared" si="2"/>
        <v>543.90959857869973</v>
      </c>
      <c r="O19" s="400">
        <f t="shared" si="3"/>
        <v>1234.1095985786997</v>
      </c>
    </row>
    <row r="20" spans="1:15" ht="38.25" customHeight="1" x14ac:dyDescent="0.2">
      <c r="A20" s="1099" t="s">
        <v>109</v>
      </c>
      <c r="B20" s="316" t="s">
        <v>26</v>
      </c>
      <c r="C20" s="338">
        <f>'3.MED_Prix_init F-67_SP98_XF-67'!F16</f>
        <v>537.78288197445499</v>
      </c>
      <c r="D20" s="153"/>
      <c r="E20" s="154"/>
      <c r="F20" s="335">
        <f>C20+D20+E20</f>
        <v>537.78288197445499</v>
      </c>
      <c r="G20" s="1090"/>
      <c r="H20" s="326"/>
      <c r="I20" s="378">
        <f t="shared" si="0"/>
        <v>537.78288197445499</v>
      </c>
      <c r="J20" s="297">
        <v>690.2</v>
      </c>
      <c r="K20" s="374">
        <f t="shared" si="1"/>
        <v>1227.982881974455</v>
      </c>
      <c r="L20" s="1092"/>
      <c r="M20" s="330"/>
      <c r="N20" s="405">
        <f t="shared" si="2"/>
        <v>537.78288197445499</v>
      </c>
      <c r="O20" s="400">
        <f t="shared" si="3"/>
        <v>1227.982881974455</v>
      </c>
    </row>
    <row r="21" spans="1:15" ht="38.25" customHeight="1" x14ac:dyDescent="0.2">
      <c r="A21" s="1099"/>
      <c r="B21" s="316" t="s">
        <v>27</v>
      </c>
      <c r="C21" s="338">
        <f>'3.MED_Prix_init F-67_SP98_XF-67'!F16</f>
        <v>537.78288197445499</v>
      </c>
      <c r="D21" s="153"/>
      <c r="E21" s="154"/>
      <c r="F21" s="335">
        <f t="shared" ref="F21:F22" si="5">C21+D21+E21</f>
        <v>537.78288197445499</v>
      </c>
      <c r="G21" s="1090"/>
      <c r="H21" s="326"/>
      <c r="I21" s="378">
        <f t="shared" si="0"/>
        <v>537.78288197445499</v>
      </c>
      <c r="J21" s="297">
        <v>690.2</v>
      </c>
      <c r="K21" s="374">
        <f t="shared" ref="K21:K22" si="6">I21+J21</f>
        <v>1227.982881974455</v>
      </c>
      <c r="L21" s="1092"/>
      <c r="M21" s="330"/>
      <c r="N21" s="405">
        <f t="shared" si="2"/>
        <v>537.78288197445499</v>
      </c>
      <c r="O21" s="400">
        <f t="shared" si="3"/>
        <v>1227.982881974455</v>
      </c>
    </row>
    <row r="22" spans="1:15" ht="38.25" customHeight="1" x14ac:dyDescent="0.2">
      <c r="A22" s="311" t="s">
        <v>108</v>
      </c>
      <c r="B22" s="316" t="s">
        <v>28</v>
      </c>
      <c r="C22" s="339">
        <f>'3.MED_Prix_init F-67_SP98_XF-67'!F16</f>
        <v>537.78288197445499</v>
      </c>
      <c r="D22" s="153"/>
      <c r="E22" s="154"/>
      <c r="F22" s="335">
        <f t="shared" si="5"/>
        <v>537.78288197445499</v>
      </c>
      <c r="G22" s="1090"/>
      <c r="H22" s="326"/>
      <c r="I22" s="378">
        <f t="shared" si="0"/>
        <v>537.78288197445499</v>
      </c>
      <c r="J22" s="297">
        <v>690.2</v>
      </c>
      <c r="K22" s="374">
        <f t="shared" si="6"/>
        <v>1227.982881974455</v>
      </c>
      <c r="L22" s="1092"/>
      <c r="M22" s="330"/>
      <c r="N22" s="405">
        <f t="shared" si="2"/>
        <v>537.78288197445499</v>
      </c>
      <c r="O22" s="400">
        <f t="shared" si="3"/>
        <v>1227.982881974455</v>
      </c>
    </row>
    <row r="23" spans="1:15" ht="38.25" customHeight="1" x14ac:dyDescent="0.2">
      <c r="A23" s="1097" t="s">
        <v>104</v>
      </c>
      <c r="B23" s="317" t="s">
        <v>24</v>
      </c>
      <c r="C23" s="337">
        <f>'3.NWE_Prix_init F-67_SP98_XF-67'!F16</f>
        <v>543.90959857869973</v>
      </c>
      <c r="D23" s="153"/>
      <c r="E23" s="154"/>
      <c r="F23" s="335">
        <f>$C$23+D23+E23</f>
        <v>543.90959857869973</v>
      </c>
      <c r="G23" s="1090"/>
      <c r="H23" s="326"/>
      <c r="I23" s="378">
        <f t="shared" si="0"/>
        <v>543.90959857869973</v>
      </c>
      <c r="J23" s="297">
        <v>690.2</v>
      </c>
      <c r="K23" s="374">
        <f>I23+J23</f>
        <v>1234.1095985786997</v>
      </c>
      <c r="L23" s="1092"/>
      <c r="M23" s="330"/>
      <c r="N23" s="405">
        <f t="shared" si="2"/>
        <v>543.90959857869973</v>
      </c>
      <c r="O23" s="400">
        <f t="shared" si="3"/>
        <v>1234.1095985786997</v>
      </c>
    </row>
    <row r="24" spans="1:15" ht="38.25" customHeight="1" thickBot="1" x14ac:dyDescent="0.25">
      <c r="A24" s="1098"/>
      <c r="B24" s="318" t="s">
        <v>25</v>
      </c>
      <c r="C24" s="340">
        <f>'3.NWE_Prix_init F-67_SP98_XF-67'!F16</f>
        <v>543.90959857869973</v>
      </c>
      <c r="D24" s="299"/>
      <c r="E24" s="300"/>
      <c r="F24" s="336">
        <f>$C$24+D24+E24</f>
        <v>543.90959857869973</v>
      </c>
      <c r="G24" s="1091"/>
      <c r="H24" s="327"/>
      <c r="I24" s="379">
        <f t="shared" si="0"/>
        <v>543.90959857869973</v>
      </c>
      <c r="J24" s="20">
        <v>690.2</v>
      </c>
      <c r="K24" s="375">
        <f>I24+J24</f>
        <v>1234.1095985786997</v>
      </c>
      <c r="L24" s="1093"/>
      <c r="M24" s="331"/>
      <c r="N24" s="415">
        <f t="shared" si="2"/>
        <v>543.90959857869973</v>
      </c>
      <c r="O24" s="401">
        <f t="shared" si="3"/>
        <v>1234.1095985786997</v>
      </c>
    </row>
    <row r="25" spans="1:15" ht="23.25" customHeight="1" x14ac:dyDescent="0.2"/>
    <row r="26" spans="1:15" ht="30" customHeight="1" x14ac:dyDescent="0.2">
      <c r="N26" s="830" t="s">
        <v>128</v>
      </c>
      <c r="O26" s="830"/>
    </row>
    <row r="27" spans="1:15" ht="30" customHeight="1" x14ac:dyDescent="0.2">
      <c r="N27" s="824" t="s">
        <v>11</v>
      </c>
      <c r="O27" s="824"/>
    </row>
  </sheetData>
  <mergeCells count="23">
    <mergeCell ref="A6:O6"/>
    <mergeCell ref="A1:O1"/>
    <mergeCell ref="A2:O2"/>
    <mergeCell ref="A3:O3"/>
    <mergeCell ref="A4:O4"/>
    <mergeCell ref="A5:O5"/>
    <mergeCell ref="A8:B11"/>
    <mergeCell ref="C8:O8"/>
    <mergeCell ref="C9:C11"/>
    <mergeCell ref="D9:E10"/>
    <mergeCell ref="F9:F10"/>
    <mergeCell ref="G9:G24"/>
    <mergeCell ref="H9:K9"/>
    <mergeCell ref="L9:L24"/>
    <mergeCell ref="M9:O9"/>
    <mergeCell ref="J10:J11"/>
    <mergeCell ref="N27:O27"/>
    <mergeCell ref="H12:I12"/>
    <mergeCell ref="M12:N12"/>
    <mergeCell ref="A15:A18"/>
    <mergeCell ref="A20:A21"/>
    <mergeCell ref="A23:A24"/>
    <mergeCell ref="N26:O26"/>
  </mergeCells>
  <printOptions horizontalCentered="1" verticalCentered="1"/>
  <pageMargins left="0.25" right="0.25" top="0.75" bottom="0.75" header="0.3" footer="0.3"/>
  <pageSetup paperSize="8" scale="5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W27"/>
  <sheetViews>
    <sheetView showWhiteSpace="0" zoomScale="80" zoomScaleNormal="80" zoomScalePageLayoutView="86" workbookViewId="0">
      <selection activeCell="A4" sqref="A4:H4"/>
    </sheetView>
  </sheetViews>
  <sheetFormatPr baseColWidth="10" defaultRowHeight="12.75" x14ac:dyDescent="0.2"/>
  <cols>
    <col min="1" max="1" width="23.5" customWidth="1"/>
    <col min="2" max="2" width="37.1640625" customWidth="1"/>
    <col min="3" max="5" width="28.5" customWidth="1"/>
    <col min="6" max="6" width="2" customWidth="1"/>
    <col min="7" max="8" width="28.5" customWidth="1"/>
  </cols>
  <sheetData>
    <row r="1" spans="1:309" ht="30" customHeight="1" x14ac:dyDescent="0.2">
      <c r="A1" s="1148" t="s">
        <v>167</v>
      </c>
      <c r="B1" s="1149"/>
      <c r="C1" s="1149"/>
      <c r="D1" s="1149"/>
      <c r="E1" s="1149"/>
      <c r="F1" s="1149"/>
      <c r="G1" s="1149"/>
      <c r="H1" s="1150"/>
    </row>
    <row r="2" spans="1:309" ht="30" customHeight="1" x14ac:dyDescent="0.2">
      <c r="A2" s="1111"/>
      <c r="B2" s="1111"/>
      <c r="C2" s="1111"/>
      <c r="D2" s="1111"/>
      <c r="E2" s="1111"/>
      <c r="F2" s="1111"/>
      <c r="G2" s="1111"/>
      <c r="H2" s="1111"/>
    </row>
    <row r="3" spans="1:309" ht="69" customHeight="1" x14ac:dyDescent="0.2">
      <c r="A3" s="844" t="s">
        <v>388</v>
      </c>
      <c r="B3" s="844"/>
      <c r="C3" s="844"/>
      <c r="D3" s="844"/>
      <c r="E3" s="844"/>
      <c r="F3" s="844"/>
      <c r="G3" s="844"/>
      <c r="H3" s="844"/>
    </row>
    <row r="4" spans="1:309" ht="66.75" customHeight="1" thickBot="1" x14ac:dyDescent="0.25">
      <c r="A4" s="1089"/>
      <c r="B4" s="1089"/>
      <c r="C4" s="1089"/>
      <c r="D4" s="1089"/>
      <c r="E4" s="1089"/>
      <c r="F4" s="1089"/>
      <c r="G4" s="1089"/>
      <c r="H4" s="1089"/>
    </row>
    <row r="5" spans="1:309" ht="86.25" customHeight="1" thickBot="1" x14ac:dyDescent="0.25">
      <c r="A5" s="846" t="s">
        <v>342</v>
      </c>
      <c r="B5" s="847"/>
      <c r="C5" s="847"/>
      <c r="D5" s="847"/>
      <c r="E5" s="847"/>
      <c r="F5" s="847"/>
      <c r="G5" s="847"/>
      <c r="H5" s="848"/>
    </row>
    <row r="6" spans="1:309" ht="46.5" customHeight="1" thickBot="1" x14ac:dyDescent="0.25">
      <c r="A6" s="1096"/>
      <c r="B6" s="1096"/>
      <c r="C6" s="1096"/>
      <c r="D6" s="1096"/>
      <c r="E6" s="1096"/>
      <c r="F6" s="1096"/>
      <c r="G6" s="1096"/>
      <c r="H6" s="1096"/>
    </row>
    <row r="7" spans="1:309" ht="44.25" customHeight="1" thickBot="1" x14ac:dyDescent="0.25">
      <c r="A7" s="341"/>
      <c r="B7" s="341"/>
      <c r="C7" s="341"/>
      <c r="D7" s="341"/>
      <c r="E7" s="341"/>
      <c r="F7" s="341"/>
      <c r="G7" s="341"/>
      <c r="H7" s="344">
        <f>' 1_NWE_Prix_initial_gaz_F-54'!F8</f>
        <v>45689</v>
      </c>
    </row>
    <row r="8" spans="1:309" s="16" customFormat="1" ht="30" customHeight="1" thickBot="1" x14ac:dyDescent="0.25">
      <c r="A8" s="1155" t="s">
        <v>177</v>
      </c>
      <c r="B8" s="1156"/>
      <c r="C8" s="1151" t="s">
        <v>12</v>
      </c>
      <c r="D8" s="950"/>
      <c r="E8" s="950"/>
      <c r="F8" s="950"/>
      <c r="G8" s="950"/>
      <c r="H8" s="951"/>
      <c r="I8" s="15"/>
      <c r="J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  <c r="IT8" s="15"/>
      <c r="IU8" s="15"/>
      <c r="IV8" s="15"/>
      <c r="IW8" s="15"/>
      <c r="IX8" s="15"/>
      <c r="IY8" s="15"/>
      <c r="IZ8" s="15"/>
      <c r="JA8" s="15"/>
      <c r="JB8" s="15"/>
      <c r="JC8" s="15"/>
      <c r="JD8" s="15"/>
      <c r="JE8" s="15"/>
      <c r="JF8" s="15"/>
      <c r="JG8" s="15"/>
      <c r="JH8" s="15"/>
      <c r="JI8" s="15"/>
      <c r="JJ8" s="15"/>
      <c r="JK8" s="15"/>
      <c r="JL8" s="15"/>
      <c r="JM8" s="15"/>
      <c r="JN8" s="15"/>
      <c r="JO8" s="15"/>
      <c r="JP8" s="15"/>
      <c r="JQ8" s="15"/>
      <c r="JR8" s="15"/>
      <c r="JS8" s="15"/>
      <c r="JT8" s="15"/>
      <c r="JU8" s="15"/>
      <c r="JV8" s="15"/>
      <c r="JW8" s="15"/>
      <c r="JX8" s="15"/>
      <c r="JY8" s="15"/>
      <c r="JZ8" s="15"/>
      <c r="KA8" s="15"/>
      <c r="KB8" s="15"/>
      <c r="KC8" s="15"/>
      <c r="KD8" s="15"/>
      <c r="KE8" s="15"/>
      <c r="KF8" s="15"/>
      <c r="KG8" s="15"/>
      <c r="KH8" s="15"/>
      <c r="KI8" s="15"/>
      <c r="KJ8" s="15"/>
      <c r="KK8" s="15"/>
      <c r="KL8" s="15"/>
      <c r="KM8" s="15"/>
      <c r="KN8" s="15"/>
      <c r="KO8" s="15"/>
      <c r="KP8" s="15"/>
      <c r="KQ8" s="15"/>
      <c r="KR8" s="15"/>
      <c r="KS8" s="15"/>
      <c r="KT8" s="15"/>
      <c r="KU8" s="15"/>
      <c r="KV8" s="15"/>
      <c r="KW8" s="15"/>
    </row>
    <row r="9" spans="1:309" s="15" customFormat="1" ht="47.25" customHeight="1" x14ac:dyDescent="0.2">
      <c r="A9" s="1157"/>
      <c r="B9" s="1158"/>
      <c r="C9" s="1152" t="s">
        <v>266</v>
      </c>
      <c r="D9" s="1153"/>
      <c r="E9" s="1154"/>
      <c r="F9" s="1092"/>
      <c r="G9" s="1152" t="s">
        <v>267</v>
      </c>
      <c r="H9" s="1154"/>
    </row>
    <row r="10" spans="1:309" s="15" customFormat="1" ht="80.25" customHeight="1" x14ac:dyDescent="0.2">
      <c r="A10" s="1157"/>
      <c r="B10" s="1158"/>
      <c r="C10" s="357" t="s">
        <v>290</v>
      </c>
      <c r="D10" s="1101" t="s">
        <v>17</v>
      </c>
      <c r="E10" s="302" t="s">
        <v>33</v>
      </c>
      <c r="F10" s="1092"/>
      <c r="G10" s="357" t="s">
        <v>291</v>
      </c>
      <c r="H10" s="302" t="s">
        <v>32</v>
      </c>
    </row>
    <row r="11" spans="1:309" s="15" customFormat="1" ht="74.25" customHeight="1" thickBot="1" x14ac:dyDescent="0.25">
      <c r="A11" s="1159"/>
      <c r="B11" s="1160"/>
      <c r="C11" s="357" t="s">
        <v>299</v>
      </c>
      <c r="D11" s="1101"/>
      <c r="E11" s="306" t="s">
        <v>270</v>
      </c>
      <c r="F11" s="1092"/>
      <c r="G11" s="357" t="s">
        <v>300</v>
      </c>
      <c r="H11" s="306" t="s">
        <v>271</v>
      </c>
    </row>
    <row r="12" spans="1:309" s="15" customFormat="1" ht="62.25" customHeight="1" thickBot="1" x14ac:dyDescent="0.25">
      <c r="A12" s="321" t="s">
        <v>94</v>
      </c>
      <c r="B12" s="346" t="s">
        <v>18</v>
      </c>
      <c r="C12" s="332" t="s">
        <v>39</v>
      </c>
      <c r="D12" s="319" t="s">
        <v>39</v>
      </c>
      <c r="E12" s="320" t="s">
        <v>40</v>
      </c>
      <c r="F12" s="1092"/>
      <c r="G12" s="332" t="s">
        <v>39</v>
      </c>
      <c r="H12" s="320" t="s">
        <v>40</v>
      </c>
    </row>
    <row r="13" spans="1:309" s="15" customFormat="1" ht="38.25" customHeight="1" x14ac:dyDescent="0.2">
      <c r="A13" s="309" t="s">
        <v>95</v>
      </c>
      <c r="B13" s="222" t="s">
        <v>31</v>
      </c>
      <c r="C13" s="353">
        <f>'4.1_P_fact_dét_SP-98 '!I13</f>
        <v>543.90959857869973</v>
      </c>
      <c r="D13" s="196">
        <v>690.2</v>
      </c>
      <c r="E13" s="304">
        <f t="shared" ref="E13:E22" si="0">C13+D13</f>
        <v>1234.1095985786997</v>
      </c>
      <c r="F13" s="1092"/>
      <c r="G13" s="355">
        <f>'4.1_P_fact_dét_SP-98 '!N13</f>
        <v>543.90959857869973</v>
      </c>
      <c r="H13" s="304">
        <f t="shared" ref="H13:H24" si="1">G13+D13</f>
        <v>1234.1095985786997</v>
      </c>
    </row>
    <row r="14" spans="1:309" ht="38.25" customHeight="1" x14ac:dyDescent="0.2">
      <c r="A14" s="307" t="s">
        <v>96</v>
      </c>
      <c r="B14" s="172" t="s">
        <v>30</v>
      </c>
      <c r="C14" s="353">
        <f>'4.1_P_fact_dét_SP-98 '!I14</f>
        <v>543.90959857869973</v>
      </c>
      <c r="D14" s="152">
        <v>700.4</v>
      </c>
      <c r="E14" s="305">
        <f t="shared" si="0"/>
        <v>1244.3095985786997</v>
      </c>
      <c r="F14" s="1092"/>
      <c r="G14" s="355">
        <f>'4.1_P_fact_dét_SP-98 '!N14</f>
        <v>543.90959857869973</v>
      </c>
      <c r="H14" s="305">
        <f t="shared" si="1"/>
        <v>1244.3095985786997</v>
      </c>
    </row>
    <row r="15" spans="1:309" ht="38.25" customHeight="1" x14ac:dyDescent="0.2">
      <c r="A15" s="1100" t="s">
        <v>101</v>
      </c>
      <c r="B15" s="347" t="s">
        <v>20</v>
      </c>
      <c r="C15" s="353">
        <f>'4.1_P_fact_dét_SP-98 '!I15</f>
        <v>543.90959857869973</v>
      </c>
      <c r="D15" s="297">
        <v>690.2</v>
      </c>
      <c r="E15" s="298">
        <f t="shared" si="0"/>
        <v>1234.1095985786997</v>
      </c>
      <c r="F15" s="1092"/>
      <c r="G15" s="355">
        <f>'4.1_P_fact_dét_SP-98 '!N15</f>
        <v>543.90959857869973</v>
      </c>
      <c r="H15" s="298">
        <f t="shared" si="1"/>
        <v>1234.1095985786997</v>
      </c>
    </row>
    <row r="16" spans="1:309" ht="38.25" customHeight="1" x14ac:dyDescent="0.2">
      <c r="A16" s="1100"/>
      <c r="B16" s="348" t="s">
        <v>21</v>
      </c>
      <c r="C16" s="353">
        <f>'4.1_P_fact_dét_SP-98 '!I16</f>
        <v>543.90959857869973</v>
      </c>
      <c r="D16" s="297">
        <v>690.2</v>
      </c>
      <c r="E16" s="298">
        <f t="shared" si="0"/>
        <v>1234.1095985786997</v>
      </c>
      <c r="F16" s="1092"/>
      <c r="G16" s="355">
        <f>'4.1_P_fact_dét_SP-98 '!N16</f>
        <v>543.90959857869973</v>
      </c>
      <c r="H16" s="298">
        <f t="shared" si="1"/>
        <v>1234.1095985786997</v>
      </c>
    </row>
    <row r="17" spans="1:8" ht="38.25" customHeight="1" x14ac:dyDescent="0.2">
      <c r="A17" s="1100"/>
      <c r="B17" s="347" t="s">
        <v>22</v>
      </c>
      <c r="C17" s="353">
        <f>'4.1_P_fact_dét_SP-98 '!I17</f>
        <v>543.90959857869973</v>
      </c>
      <c r="D17" s="297">
        <v>690.2</v>
      </c>
      <c r="E17" s="298">
        <f t="shared" si="0"/>
        <v>1234.1095985786997</v>
      </c>
      <c r="F17" s="1092"/>
      <c r="G17" s="355">
        <f>'4.1_P_fact_dét_SP-98 '!N17</f>
        <v>543.90959857869973</v>
      </c>
      <c r="H17" s="298">
        <f t="shared" si="1"/>
        <v>1234.1095985786997</v>
      </c>
    </row>
    <row r="18" spans="1:8" ht="38.25" customHeight="1" x14ac:dyDescent="0.2">
      <c r="A18" s="1100"/>
      <c r="B18" s="347" t="s">
        <v>23</v>
      </c>
      <c r="C18" s="353">
        <f>'4.1_P_fact_dét_SP-98 '!I18</f>
        <v>543.90959857869973</v>
      </c>
      <c r="D18" s="297">
        <v>690.2</v>
      </c>
      <c r="E18" s="298">
        <f t="shared" si="0"/>
        <v>1234.1095985786997</v>
      </c>
      <c r="F18" s="1092"/>
      <c r="G18" s="355">
        <f>'4.1_P_fact_dét_SP-98 '!N18</f>
        <v>543.90959857869973</v>
      </c>
      <c r="H18" s="298">
        <f t="shared" si="1"/>
        <v>1234.1095985786997</v>
      </c>
    </row>
    <row r="19" spans="1:8" ht="38.25" customHeight="1" x14ac:dyDescent="0.2">
      <c r="A19" s="312" t="s">
        <v>112</v>
      </c>
      <c r="B19" s="349" t="s">
        <v>29</v>
      </c>
      <c r="C19" s="353">
        <f>'4.1_P_fact_dét_SP-98 '!I19</f>
        <v>543.90959857869973</v>
      </c>
      <c r="D19" s="297">
        <v>690.2</v>
      </c>
      <c r="E19" s="298">
        <f t="shared" si="0"/>
        <v>1234.1095985786997</v>
      </c>
      <c r="F19" s="1092"/>
      <c r="G19" s="355">
        <f>'4.1_P_fact_dét_SP-98 '!N19</f>
        <v>543.90959857869973</v>
      </c>
      <c r="H19" s="298">
        <f t="shared" si="1"/>
        <v>1234.1095985786997</v>
      </c>
    </row>
    <row r="20" spans="1:8" ht="38.25" customHeight="1" x14ac:dyDescent="0.2">
      <c r="A20" s="1099" t="s">
        <v>109</v>
      </c>
      <c r="B20" s="350" t="s">
        <v>26</v>
      </c>
      <c r="C20" s="353">
        <f>'4.1_P_fact_dét_SP-98 '!I20</f>
        <v>537.78288197445499</v>
      </c>
      <c r="D20" s="297">
        <v>690.2</v>
      </c>
      <c r="E20" s="298">
        <f t="shared" si="0"/>
        <v>1227.982881974455</v>
      </c>
      <c r="F20" s="1092"/>
      <c r="G20" s="355">
        <f>'4.1_P_fact_dét_SP-98 '!N20</f>
        <v>537.78288197445499</v>
      </c>
      <c r="H20" s="298">
        <f t="shared" si="1"/>
        <v>1227.982881974455</v>
      </c>
    </row>
    <row r="21" spans="1:8" ht="38.25" customHeight="1" x14ac:dyDescent="0.2">
      <c r="A21" s="1099"/>
      <c r="B21" s="350" t="s">
        <v>27</v>
      </c>
      <c r="C21" s="353">
        <f>'4.1_P_fact_dét_SP-98 '!I21</f>
        <v>537.78288197445499</v>
      </c>
      <c r="D21" s="297">
        <v>690.2</v>
      </c>
      <c r="E21" s="298">
        <f t="shared" si="0"/>
        <v>1227.982881974455</v>
      </c>
      <c r="F21" s="1092"/>
      <c r="G21" s="355">
        <f>'4.1_P_fact_dét_SP-98 '!N21</f>
        <v>537.78288197445499</v>
      </c>
      <c r="H21" s="298">
        <f t="shared" si="1"/>
        <v>1227.982881974455</v>
      </c>
    </row>
    <row r="22" spans="1:8" ht="38.25" customHeight="1" x14ac:dyDescent="0.2">
      <c r="A22" s="312" t="s">
        <v>108</v>
      </c>
      <c r="B22" s="350" t="s">
        <v>28</v>
      </c>
      <c r="C22" s="353">
        <f>'4.1_P_fact_dét_SP-98 '!I22</f>
        <v>537.78288197445499</v>
      </c>
      <c r="D22" s="297">
        <v>690.2</v>
      </c>
      <c r="E22" s="298">
        <f t="shared" si="0"/>
        <v>1227.982881974455</v>
      </c>
      <c r="F22" s="1092"/>
      <c r="G22" s="355">
        <f>'4.1_P_fact_dét_SP-98 '!N22</f>
        <v>537.78288197445499</v>
      </c>
      <c r="H22" s="298">
        <f t="shared" si="1"/>
        <v>1227.982881974455</v>
      </c>
    </row>
    <row r="23" spans="1:8" ht="38.25" customHeight="1" x14ac:dyDescent="0.2">
      <c r="A23" s="1097" t="s">
        <v>104</v>
      </c>
      <c r="B23" s="351" t="s">
        <v>24</v>
      </c>
      <c r="C23" s="353">
        <f>'4.1_P_fact_dét_SP-98 '!I23</f>
        <v>543.90959857869973</v>
      </c>
      <c r="D23" s="297">
        <v>690.2</v>
      </c>
      <c r="E23" s="298">
        <f>C23+D23</f>
        <v>1234.1095985786997</v>
      </c>
      <c r="F23" s="1092"/>
      <c r="G23" s="355">
        <f>'4.1_P_fact_dét_SP-98 '!N23</f>
        <v>543.90959857869973</v>
      </c>
      <c r="H23" s="298">
        <f t="shared" si="1"/>
        <v>1234.1095985786997</v>
      </c>
    </row>
    <row r="24" spans="1:8" ht="38.25" customHeight="1" thickBot="1" x14ac:dyDescent="0.25">
      <c r="A24" s="1098"/>
      <c r="B24" s="352" t="s">
        <v>25</v>
      </c>
      <c r="C24" s="354">
        <f>'4.1_P_fact_dét_SP-98 '!I24</f>
        <v>543.90959857869973</v>
      </c>
      <c r="D24" s="20">
        <v>690.2</v>
      </c>
      <c r="E24" s="50">
        <f>C24+D24</f>
        <v>1234.1095985786997</v>
      </c>
      <c r="F24" s="1093"/>
      <c r="G24" s="356">
        <f>'4.1_P_fact_dét_SP-98 '!N24</f>
        <v>543.90959857869973</v>
      </c>
      <c r="H24" s="301">
        <f t="shared" si="1"/>
        <v>1234.1095985786997</v>
      </c>
    </row>
    <row r="25" spans="1:8" ht="23.25" customHeight="1" x14ac:dyDescent="0.2"/>
    <row r="26" spans="1:8" ht="30" customHeight="1" x14ac:dyDescent="0.2">
      <c r="G26" s="830" t="s">
        <v>128</v>
      </c>
      <c r="H26" s="830"/>
    </row>
    <row r="27" spans="1:8" ht="30" customHeight="1" x14ac:dyDescent="0.2">
      <c r="G27" s="824" t="s">
        <v>11</v>
      </c>
      <c r="H27" s="824"/>
    </row>
  </sheetData>
  <mergeCells count="17">
    <mergeCell ref="G27:H27"/>
    <mergeCell ref="C8:H8"/>
    <mergeCell ref="C9:E9"/>
    <mergeCell ref="G9:H9"/>
    <mergeCell ref="A15:A18"/>
    <mergeCell ref="A20:A21"/>
    <mergeCell ref="A23:A24"/>
    <mergeCell ref="G26:H26"/>
    <mergeCell ref="A8:B11"/>
    <mergeCell ref="F9:F24"/>
    <mergeCell ref="D10:D11"/>
    <mergeCell ref="A6:H6"/>
    <mergeCell ref="A1:H1"/>
    <mergeCell ref="A2:H2"/>
    <mergeCell ref="A3:H3"/>
    <mergeCell ref="A4:H4"/>
    <mergeCell ref="A5:H5"/>
  </mergeCells>
  <printOptions horizontalCentered="1" verticalCentered="1"/>
  <pageMargins left="0.25" right="0.25" top="0.75" bottom="0.75" header="0.3" footer="0.3"/>
  <pageSetup paperSize="9" scale="4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E24"/>
  <sheetViews>
    <sheetView zoomScale="80" zoomScaleNormal="80" workbookViewId="0">
      <selection activeCell="A4" sqref="A4:E4"/>
    </sheetView>
  </sheetViews>
  <sheetFormatPr baseColWidth="10" defaultRowHeight="12.75" x14ac:dyDescent="0.2"/>
  <cols>
    <col min="1" max="5" width="55.33203125" customWidth="1"/>
  </cols>
  <sheetData>
    <row r="1" spans="1:5" ht="27" customHeight="1" x14ac:dyDescent="0.2">
      <c r="A1" s="884" t="s">
        <v>168</v>
      </c>
      <c r="B1" s="884"/>
      <c r="C1" s="884"/>
      <c r="D1" s="884"/>
      <c r="E1" s="884"/>
    </row>
    <row r="2" spans="1:5" ht="19.5" customHeight="1" x14ac:dyDescent="0.2">
      <c r="B2" s="12"/>
      <c r="C2" s="12"/>
      <c r="D2" s="12"/>
      <c r="E2" s="12"/>
    </row>
    <row r="3" spans="1:5" ht="35.25" customHeight="1" x14ac:dyDescent="0.2">
      <c r="A3" s="844" t="s">
        <v>388</v>
      </c>
      <c r="B3" s="844"/>
      <c r="C3" s="844"/>
      <c r="D3" s="844"/>
      <c r="E3" s="844"/>
    </row>
    <row r="4" spans="1:5" ht="21.75" customHeight="1" thickBot="1" x14ac:dyDescent="0.25">
      <c r="A4" s="864"/>
      <c r="B4" s="864"/>
      <c r="C4" s="864"/>
      <c r="D4" s="864"/>
      <c r="E4" s="864"/>
    </row>
    <row r="5" spans="1:5" ht="55.5" customHeight="1" thickBot="1" x14ac:dyDescent="0.25">
      <c r="A5" s="846" t="s">
        <v>344</v>
      </c>
      <c r="B5" s="847"/>
      <c r="C5" s="847"/>
      <c r="D5" s="847"/>
      <c r="E5" s="848"/>
    </row>
    <row r="6" spans="1:5" ht="88.5" customHeight="1" thickBot="1" x14ac:dyDescent="0.25">
      <c r="A6" s="847"/>
      <c r="B6" s="847"/>
      <c r="C6" s="847"/>
      <c r="D6" s="847"/>
      <c r="E6" s="847"/>
    </row>
    <row r="7" spans="1:5" ht="64.5" customHeight="1" x14ac:dyDescent="0.2">
      <c r="A7" s="1127" t="s">
        <v>177</v>
      </c>
      <c r="B7" s="1129" t="s">
        <v>164</v>
      </c>
      <c r="C7" s="1130"/>
      <c r="D7" s="1130"/>
      <c r="E7" s="1131"/>
    </row>
    <row r="8" spans="1:5" ht="41.25" customHeight="1" thickBot="1" x14ac:dyDescent="0.25">
      <c r="A8" s="1161"/>
      <c r="B8" s="1162"/>
      <c r="C8" s="1163"/>
      <c r="D8" s="1163"/>
      <c r="E8" s="1164"/>
    </row>
    <row r="9" spans="1:5" ht="27" customHeight="1" thickBot="1" x14ac:dyDescent="0.25">
      <c r="A9" s="693" t="s">
        <v>18</v>
      </c>
      <c r="B9" s="694" t="s">
        <v>91</v>
      </c>
      <c r="C9" s="695" t="s">
        <v>90</v>
      </c>
      <c r="D9" s="695" t="s">
        <v>92</v>
      </c>
      <c r="E9" s="696" t="s">
        <v>93</v>
      </c>
    </row>
    <row r="10" spans="1:5" ht="40.5" customHeight="1" x14ac:dyDescent="0.2">
      <c r="A10" s="271" t="s">
        <v>31</v>
      </c>
      <c r="B10" s="223"/>
      <c r="C10" s="224"/>
      <c r="D10" s="224"/>
      <c r="E10" s="225"/>
    </row>
    <row r="11" spans="1:5" ht="40.5" customHeight="1" x14ac:dyDescent="0.2">
      <c r="A11" s="272" t="s">
        <v>30</v>
      </c>
      <c r="B11" s="219"/>
      <c r="C11" s="217"/>
      <c r="D11" s="217"/>
      <c r="E11" s="218"/>
    </row>
    <row r="12" spans="1:5" ht="40.5" customHeight="1" x14ac:dyDescent="0.2">
      <c r="A12" s="273" t="s">
        <v>20</v>
      </c>
      <c r="B12" s="219"/>
      <c r="C12" s="217"/>
      <c r="D12" s="217"/>
      <c r="E12" s="218"/>
    </row>
    <row r="13" spans="1:5" ht="40.5" customHeight="1" x14ac:dyDescent="0.2">
      <c r="A13" s="274" t="s">
        <v>21</v>
      </c>
      <c r="B13" s="219"/>
      <c r="C13" s="217"/>
      <c r="D13" s="217"/>
      <c r="E13" s="218"/>
    </row>
    <row r="14" spans="1:5" ht="40.5" customHeight="1" x14ac:dyDescent="0.2">
      <c r="A14" s="273" t="s">
        <v>22</v>
      </c>
      <c r="B14" s="219"/>
      <c r="C14" s="217"/>
      <c r="D14" s="217"/>
      <c r="E14" s="218"/>
    </row>
    <row r="15" spans="1:5" ht="40.5" customHeight="1" x14ac:dyDescent="0.2">
      <c r="A15" s="273" t="s">
        <v>23</v>
      </c>
      <c r="B15" s="219"/>
      <c r="C15" s="217"/>
      <c r="D15" s="217"/>
      <c r="E15" s="218"/>
    </row>
    <row r="16" spans="1:5" ht="40.5" customHeight="1" x14ac:dyDescent="0.2">
      <c r="A16" s="275" t="s">
        <v>29</v>
      </c>
      <c r="B16" s="219"/>
      <c r="C16" s="217"/>
      <c r="D16" s="217"/>
      <c r="E16" s="218"/>
    </row>
    <row r="17" spans="1:5" ht="40.5" customHeight="1" x14ac:dyDescent="0.2">
      <c r="A17" s="276" t="s">
        <v>26</v>
      </c>
      <c r="B17" s="219"/>
      <c r="C17" s="217"/>
      <c r="D17" s="217"/>
      <c r="E17" s="218"/>
    </row>
    <row r="18" spans="1:5" ht="40.5" customHeight="1" x14ac:dyDescent="0.2">
      <c r="A18" s="276" t="s">
        <v>27</v>
      </c>
      <c r="B18" s="219"/>
      <c r="C18" s="217"/>
      <c r="D18" s="217"/>
      <c r="E18" s="218"/>
    </row>
    <row r="19" spans="1:5" ht="40.5" customHeight="1" x14ac:dyDescent="0.2">
      <c r="A19" s="276" t="s">
        <v>28</v>
      </c>
      <c r="B19" s="220"/>
      <c r="C19" s="90"/>
      <c r="D19" s="90"/>
      <c r="E19" s="91"/>
    </row>
    <row r="20" spans="1:5" ht="40.5" customHeight="1" x14ac:dyDescent="0.2">
      <c r="A20" s="277" t="s">
        <v>24</v>
      </c>
      <c r="B20" s="220"/>
      <c r="C20" s="90"/>
      <c r="D20" s="90"/>
      <c r="E20" s="91"/>
    </row>
    <row r="21" spans="1:5" ht="40.5" customHeight="1" thickBot="1" x14ac:dyDescent="0.25">
      <c r="A21" s="278" t="s">
        <v>129</v>
      </c>
      <c r="B21" s="125"/>
      <c r="C21" s="92"/>
      <c r="D21" s="221"/>
      <c r="E21" s="93"/>
    </row>
    <row r="22" spans="1:5" ht="26.25" customHeight="1" x14ac:dyDescent="0.2">
      <c r="D22" s="19"/>
    </row>
    <row r="23" spans="1:5" ht="31.5" customHeight="1" x14ac:dyDescent="0.2">
      <c r="D23" s="830" t="s">
        <v>128</v>
      </c>
      <c r="E23" s="830"/>
    </row>
    <row r="24" spans="1:5" ht="31.5" customHeight="1" x14ac:dyDescent="0.2">
      <c r="D24" s="824" t="s">
        <v>11</v>
      </c>
      <c r="E24" s="824"/>
    </row>
  </sheetData>
  <mergeCells count="9">
    <mergeCell ref="D23:E23"/>
    <mergeCell ref="D24:E24"/>
    <mergeCell ref="A1:E1"/>
    <mergeCell ref="A3:E3"/>
    <mergeCell ref="A4:E4"/>
    <mergeCell ref="A5:E5"/>
    <mergeCell ref="A6:E6"/>
    <mergeCell ref="A7:A8"/>
    <mergeCell ref="B7:E8"/>
  </mergeCells>
  <printOptions horizontalCentered="1" verticalCentered="1"/>
  <pageMargins left="0.7" right="0.7" top="0.75" bottom="0.75" header="0.3" footer="0.3"/>
  <pageSetup paperSize="9" scale="5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LF23"/>
  <sheetViews>
    <sheetView showWhiteSpace="0" zoomScale="80" zoomScaleNormal="80" zoomScalePageLayoutView="86" workbookViewId="0">
      <selection activeCell="A5" sqref="A5:Q5"/>
    </sheetView>
  </sheetViews>
  <sheetFormatPr baseColWidth="10" defaultRowHeight="12.75" x14ac:dyDescent="0.2"/>
  <cols>
    <col min="1" max="1" width="18.33203125" customWidth="1"/>
    <col min="2" max="2" width="28" customWidth="1"/>
    <col min="3" max="3" width="19.83203125" customWidth="1"/>
    <col min="4" max="5" width="31.1640625" customWidth="1"/>
    <col min="6" max="6" width="27" customWidth="1"/>
    <col min="7" max="7" width="1.83203125" customWidth="1"/>
    <col min="8" max="8" width="19.33203125" customWidth="1"/>
    <col min="9" max="12" width="24.1640625" customWidth="1"/>
    <col min="13" max="13" width="2" customWidth="1"/>
    <col min="14" max="14" width="19.33203125" customWidth="1"/>
    <col min="15" max="17" width="24.1640625" customWidth="1"/>
  </cols>
  <sheetData>
    <row r="1" spans="1:318" ht="12.75" customHeight="1" x14ac:dyDescent="0.2">
      <c r="A1" s="838" t="s">
        <v>46</v>
      </c>
      <c r="B1" s="839"/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840"/>
    </row>
    <row r="2" spans="1:318" ht="40.5" customHeight="1" thickBot="1" x14ac:dyDescent="0.25">
      <c r="A2" s="841"/>
      <c r="B2" s="842"/>
      <c r="C2" s="842"/>
      <c r="D2" s="842"/>
      <c r="E2" s="842"/>
      <c r="F2" s="842"/>
      <c r="G2" s="842"/>
      <c r="H2" s="842"/>
      <c r="I2" s="842"/>
      <c r="J2" s="842"/>
      <c r="K2" s="842"/>
      <c r="L2" s="842"/>
      <c r="M2" s="842"/>
      <c r="N2" s="842"/>
      <c r="O2" s="842"/>
      <c r="P2" s="842"/>
      <c r="Q2" s="843"/>
    </row>
    <row r="3" spans="1:318" ht="63.75" customHeight="1" x14ac:dyDescent="0.2">
      <c r="A3" s="1111"/>
      <c r="B3" s="1111"/>
      <c r="C3" s="1111"/>
      <c r="D3" s="1111"/>
      <c r="E3" s="1111"/>
      <c r="F3" s="1111"/>
      <c r="G3" s="1111"/>
      <c r="H3" s="1111"/>
      <c r="I3" s="1111"/>
      <c r="J3" s="1111"/>
      <c r="K3" s="1111"/>
      <c r="L3" s="1111"/>
      <c r="M3" s="1111"/>
      <c r="N3" s="1111"/>
      <c r="O3" s="1111"/>
      <c r="P3" s="1111"/>
      <c r="Q3" s="1111"/>
    </row>
    <row r="4" spans="1:318" ht="47.25" customHeight="1" x14ac:dyDescent="0.2">
      <c r="A4" s="844" t="s">
        <v>387</v>
      </c>
      <c r="B4" s="844"/>
      <c r="C4" s="844"/>
      <c r="D4" s="844"/>
      <c r="E4" s="844"/>
      <c r="F4" s="844"/>
      <c r="G4" s="844"/>
      <c r="H4" s="844"/>
      <c r="I4" s="844"/>
      <c r="J4" s="844"/>
      <c r="K4" s="844"/>
      <c r="L4" s="844"/>
      <c r="M4" s="844"/>
      <c r="N4" s="844"/>
      <c r="O4" s="844"/>
      <c r="P4" s="844"/>
      <c r="Q4" s="844"/>
    </row>
    <row r="5" spans="1:318" ht="66.75" customHeight="1" thickBot="1" x14ac:dyDescent="0.25">
      <c r="A5" s="1089"/>
      <c r="B5" s="1089"/>
      <c r="C5" s="1089"/>
      <c r="D5" s="1089"/>
      <c r="E5" s="1089"/>
      <c r="F5" s="1089"/>
      <c r="G5" s="1089"/>
      <c r="H5" s="1089"/>
      <c r="I5" s="1089"/>
      <c r="J5" s="1089"/>
      <c r="K5" s="1089"/>
      <c r="L5" s="1089"/>
      <c r="M5" s="1089"/>
      <c r="N5" s="1089"/>
      <c r="O5" s="1089"/>
      <c r="P5" s="1089"/>
      <c r="Q5" s="1089"/>
    </row>
    <row r="6" spans="1:318" ht="86.25" customHeight="1" thickBot="1" x14ac:dyDescent="0.25">
      <c r="A6" s="846" t="s">
        <v>341</v>
      </c>
      <c r="B6" s="847"/>
      <c r="C6" s="847"/>
      <c r="D6" s="847"/>
      <c r="E6" s="847"/>
      <c r="F6" s="847"/>
      <c r="G6" s="847"/>
      <c r="H6" s="847"/>
      <c r="I6" s="847"/>
      <c r="J6" s="847"/>
      <c r="K6" s="847"/>
      <c r="L6" s="847"/>
      <c r="M6" s="847"/>
      <c r="N6" s="847"/>
      <c r="O6" s="847"/>
      <c r="P6" s="847"/>
      <c r="Q6" s="848"/>
    </row>
    <row r="7" spans="1:318" ht="46.5" customHeight="1" thickBot="1" x14ac:dyDescent="0.25">
      <c r="A7" s="1096"/>
      <c r="B7" s="1096"/>
      <c r="C7" s="1096"/>
      <c r="D7" s="1096"/>
      <c r="E7" s="1096"/>
      <c r="F7" s="1096"/>
      <c r="G7" s="1096"/>
      <c r="H7" s="1096"/>
      <c r="I7" s="1096"/>
      <c r="J7" s="1096"/>
      <c r="K7" s="1096"/>
      <c r="L7" s="1096"/>
      <c r="M7" s="1096"/>
      <c r="N7" s="1096"/>
      <c r="O7" s="1096"/>
      <c r="P7" s="1096"/>
      <c r="Q7" s="1096"/>
    </row>
    <row r="8" spans="1:318" ht="44.25" customHeight="1" thickBot="1" x14ac:dyDescent="0.25">
      <c r="A8" s="341"/>
      <c r="B8" s="341"/>
      <c r="C8" s="341"/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  <c r="O8" s="341"/>
      <c r="P8" s="341"/>
      <c r="Q8" s="344">
        <f>' 1_NWE_Prix_initial_gaz_F-54'!F8</f>
        <v>45689</v>
      </c>
    </row>
    <row r="9" spans="1:318" s="16" customFormat="1" ht="30" customHeight="1" thickBot="1" x14ac:dyDescent="0.25">
      <c r="A9" s="1165" t="s">
        <v>272</v>
      </c>
      <c r="B9" s="1166"/>
      <c r="C9" s="1171" t="s">
        <v>12</v>
      </c>
      <c r="D9" s="1172"/>
      <c r="E9" s="1172"/>
      <c r="F9" s="1172"/>
      <c r="G9" s="1172"/>
      <c r="H9" s="1172"/>
      <c r="I9" s="1172"/>
      <c r="J9" s="1172"/>
      <c r="K9" s="1172"/>
      <c r="L9" s="1172"/>
      <c r="M9" s="1172"/>
      <c r="N9" s="1172"/>
      <c r="O9" s="1172"/>
      <c r="P9" s="1172"/>
      <c r="Q9" s="1173"/>
      <c r="R9" s="15"/>
      <c r="S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  <c r="LE9" s="15"/>
      <c r="LF9" s="15"/>
    </row>
    <row r="10" spans="1:318" s="15" customFormat="1" ht="47.25" customHeight="1" x14ac:dyDescent="0.2">
      <c r="A10" s="1167"/>
      <c r="B10" s="1168"/>
      <c r="C10" s="859" t="s">
        <v>226</v>
      </c>
      <c r="D10" s="1174" t="s">
        <v>158</v>
      </c>
      <c r="E10" s="1174"/>
      <c r="F10" s="1176" t="s">
        <v>275</v>
      </c>
      <c r="G10" s="1090"/>
      <c r="H10" s="1178" t="s">
        <v>276</v>
      </c>
      <c r="I10" s="1179"/>
      <c r="J10" s="1180"/>
      <c r="K10" s="1180"/>
      <c r="L10" s="1176"/>
      <c r="M10" s="1092"/>
      <c r="N10" s="1181" t="s">
        <v>282</v>
      </c>
      <c r="O10" s="1182"/>
      <c r="P10" s="1183"/>
      <c r="Q10" s="1184"/>
    </row>
    <row r="11" spans="1:318" s="15" customFormat="1" ht="90.75" customHeight="1" x14ac:dyDescent="0.2">
      <c r="A11" s="1167"/>
      <c r="B11" s="1168"/>
      <c r="C11" s="860"/>
      <c r="D11" s="1175"/>
      <c r="E11" s="1175"/>
      <c r="F11" s="1177"/>
      <c r="G11" s="1090"/>
      <c r="H11" s="360" t="s">
        <v>251</v>
      </c>
      <c r="I11" s="660" t="s">
        <v>278</v>
      </c>
      <c r="J11" s="443" t="s">
        <v>290</v>
      </c>
      <c r="K11" s="1101" t="s">
        <v>17</v>
      </c>
      <c r="L11" s="445" t="s">
        <v>33</v>
      </c>
      <c r="M11" s="1092"/>
      <c r="N11" s="362" t="s">
        <v>268</v>
      </c>
      <c r="O11" s="660" t="s">
        <v>364</v>
      </c>
      <c r="P11" s="444" t="s">
        <v>290</v>
      </c>
      <c r="Q11" s="447" t="s">
        <v>32</v>
      </c>
    </row>
    <row r="12" spans="1:318" s="15" customFormat="1" ht="100.5" customHeight="1" thickBot="1" x14ac:dyDescent="0.25">
      <c r="A12" s="1169"/>
      <c r="B12" s="1170"/>
      <c r="C12" s="860"/>
      <c r="D12" s="607" t="s">
        <v>273</v>
      </c>
      <c r="E12" s="607" t="s">
        <v>274</v>
      </c>
      <c r="F12" s="359" t="s">
        <v>171</v>
      </c>
      <c r="G12" s="1090"/>
      <c r="H12" s="360" t="s">
        <v>277</v>
      </c>
      <c r="I12" s="661" t="s">
        <v>301</v>
      </c>
      <c r="J12" s="443" t="s">
        <v>302</v>
      </c>
      <c r="K12" s="1101"/>
      <c r="L12" s="446" t="s">
        <v>279</v>
      </c>
      <c r="M12" s="1092"/>
      <c r="N12" s="362" t="s">
        <v>281</v>
      </c>
      <c r="O12" s="661" t="s">
        <v>365</v>
      </c>
      <c r="P12" s="444" t="s">
        <v>303</v>
      </c>
      <c r="Q12" s="448" t="s">
        <v>283</v>
      </c>
    </row>
    <row r="13" spans="1:318" s="15" customFormat="1" ht="193.5" customHeight="1" thickBot="1" x14ac:dyDescent="0.25">
      <c r="A13" s="321" t="s">
        <v>94</v>
      </c>
      <c r="B13" s="322" t="s">
        <v>18</v>
      </c>
      <c r="C13" s="332" t="s">
        <v>39</v>
      </c>
      <c r="D13" s="303" t="s">
        <v>133</v>
      </c>
      <c r="E13" s="303" t="s">
        <v>159</v>
      </c>
      <c r="F13" s="320" t="s">
        <v>39</v>
      </c>
      <c r="G13" s="1090"/>
      <c r="H13" s="1094" t="s">
        <v>39</v>
      </c>
      <c r="I13" s="1186"/>
      <c r="J13" s="1095"/>
      <c r="K13" s="319" t="s">
        <v>39</v>
      </c>
      <c r="L13" s="662" t="s">
        <v>40</v>
      </c>
      <c r="M13" s="1092"/>
      <c r="N13" s="1094" t="s">
        <v>39</v>
      </c>
      <c r="O13" s="1186"/>
      <c r="P13" s="1095"/>
      <c r="Q13" s="662" t="s">
        <v>40</v>
      </c>
    </row>
    <row r="14" spans="1:318" s="15" customFormat="1" ht="38.25" customHeight="1" x14ac:dyDescent="0.2">
      <c r="A14" s="744" t="s">
        <v>95</v>
      </c>
      <c r="B14" s="745" t="s">
        <v>31</v>
      </c>
      <c r="C14" s="746">
        <f>'3.NWE_Prix_init F-67_SP98_XF-67'!F16</f>
        <v>543.90959857869973</v>
      </c>
      <c r="D14" s="747"/>
      <c r="E14" s="748"/>
      <c r="F14" s="749">
        <f>$C$14+D14+E14</f>
        <v>543.90959857869973</v>
      </c>
      <c r="G14" s="1090"/>
      <c r="H14" s="427"/>
      <c r="I14" s="428">
        <f>C14+D14+H14</f>
        <v>543.90959857869973</v>
      </c>
      <c r="J14" s="429">
        <f t="shared" ref="J14:J20" si="0">F14+H14</f>
        <v>543.90959857869973</v>
      </c>
      <c r="K14" s="430">
        <v>690.2</v>
      </c>
      <c r="L14" s="431">
        <f t="shared" ref="L14:L20" si="1">J14+K14</f>
        <v>1234.1095985786997</v>
      </c>
      <c r="M14" s="1092"/>
      <c r="N14" s="432"/>
      <c r="O14" s="433">
        <f>C14+D14+N14</f>
        <v>543.90959857869973</v>
      </c>
      <c r="P14" s="434">
        <f>F14+N14</f>
        <v>543.90959857869973</v>
      </c>
      <c r="Q14" s="435">
        <f t="shared" ref="Q14:Q20" si="2">P14+K14</f>
        <v>1234.1095985786997</v>
      </c>
    </row>
    <row r="15" spans="1:318" ht="38.25" customHeight="1" x14ac:dyDescent="0.2">
      <c r="A15" s="1100" t="s">
        <v>101</v>
      </c>
      <c r="B15" s="313" t="s">
        <v>20</v>
      </c>
      <c r="C15" s="337">
        <f>'3.NWE_Prix_init F-67_SP98_XF-67'!F16</f>
        <v>543.90959857869973</v>
      </c>
      <c r="D15" s="153"/>
      <c r="E15" s="154"/>
      <c r="F15" s="335">
        <f>$C$15+D15+E15</f>
        <v>543.90959857869973</v>
      </c>
      <c r="G15" s="1090"/>
      <c r="H15" s="326"/>
      <c r="I15" s="425">
        <f t="shared" ref="I15:I20" si="3">C15+D15+H15</f>
        <v>543.90959857869973</v>
      </c>
      <c r="J15" s="422">
        <f t="shared" si="0"/>
        <v>543.90959857869973</v>
      </c>
      <c r="K15" s="297">
        <v>690.2</v>
      </c>
      <c r="L15" s="397">
        <f t="shared" si="1"/>
        <v>1234.1095985786997</v>
      </c>
      <c r="M15" s="1092"/>
      <c r="N15" s="330"/>
      <c r="O15" s="426">
        <f t="shared" ref="O15:O20" si="4">C15+D15+N15</f>
        <v>543.90959857869973</v>
      </c>
      <c r="P15" s="382">
        <f t="shared" ref="P15:P20" si="5">F15+N15</f>
        <v>543.90959857869973</v>
      </c>
      <c r="Q15" s="424">
        <f t="shared" si="2"/>
        <v>1234.1095985786997</v>
      </c>
    </row>
    <row r="16" spans="1:318" ht="38.25" customHeight="1" x14ac:dyDescent="0.2">
      <c r="A16" s="1100"/>
      <c r="B16" s="313" t="s">
        <v>22</v>
      </c>
      <c r="C16" s="337">
        <f>'3.NWE_Prix_init F-67_SP98_XF-67'!F16</f>
        <v>543.90959857869973</v>
      </c>
      <c r="D16" s="153"/>
      <c r="E16" s="154"/>
      <c r="F16" s="335">
        <f t="shared" ref="F16:F20" si="6">$C$15+D16+E16</f>
        <v>543.90959857869973</v>
      </c>
      <c r="G16" s="1090"/>
      <c r="H16" s="326"/>
      <c r="I16" s="425">
        <f t="shared" si="3"/>
        <v>543.90959857869973</v>
      </c>
      <c r="J16" s="422">
        <f t="shared" si="0"/>
        <v>543.90959857869973</v>
      </c>
      <c r="K16" s="297">
        <v>690.2</v>
      </c>
      <c r="L16" s="397">
        <f t="shared" si="1"/>
        <v>1234.1095985786997</v>
      </c>
      <c r="M16" s="1092"/>
      <c r="N16" s="330"/>
      <c r="O16" s="426">
        <f t="shared" si="4"/>
        <v>543.90959857869973</v>
      </c>
      <c r="P16" s="382">
        <f t="shared" si="5"/>
        <v>543.90959857869973</v>
      </c>
      <c r="Q16" s="424">
        <f t="shared" si="2"/>
        <v>1234.1095985786997</v>
      </c>
    </row>
    <row r="17" spans="1:17" ht="38.25" customHeight="1" x14ac:dyDescent="0.2">
      <c r="A17" s="1100"/>
      <c r="B17" s="313" t="s">
        <v>23</v>
      </c>
      <c r="C17" s="337">
        <f>'3.NWE_Prix_init F-67_SP98_XF-67'!F16</f>
        <v>543.90959857869973</v>
      </c>
      <c r="D17" s="153"/>
      <c r="E17" s="154"/>
      <c r="F17" s="335">
        <f t="shared" si="6"/>
        <v>543.90959857869973</v>
      </c>
      <c r="G17" s="1090"/>
      <c r="H17" s="326"/>
      <c r="I17" s="425">
        <f t="shared" si="3"/>
        <v>543.90959857869973</v>
      </c>
      <c r="J17" s="422">
        <f t="shared" si="0"/>
        <v>543.90959857869973</v>
      </c>
      <c r="K17" s="297">
        <v>690.2</v>
      </c>
      <c r="L17" s="397">
        <f t="shared" si="1"/>
        <v>1234.1095985786997</v>
      </c>
      <c r="M17" s="1092"/>
      <c r="N17" s="330"/>
      <c r="O17" s="426">
        <f t="shared" si="4"/>
        <v>543.90959857869973</v>
      </c>
      <c r="P17" s="382">
        <f t="shared" si="5"/>
        <v>543.90959857869973</v>
      </c>
      <c r="Q17" s="424">
        <f t="shared" si="2"/>
        <v>1234.1095985786997</v>
      </c>
    </row>
    <row r="18" spans="1:17" ht="38.25" customHeight="1" x14ac:dyDescent="0.2">
      <c r="A18" s="711" t="s">
        <v>112</v>
      </c>
      <c r="B18" s="315" t="s">
        <v>29</v>
      </c>
      <c r="C18" s="337">
        <f>'3.NWE_Prix_init F-67_SP98_XF-67'!F16</f>
        <v>543.90959857869973</v>
      </c>
      <c r="D18" s="153"/>
      <c r="E18" s="154"/>
      <c r="F18" s="335">
        <f t="shared" si="6"/>
        <v>543.90959857869973</v>
      </c>
      <c r="G18" s="1090"/>
      <c r="H18" s="326"/>
      <c r="I18" s="425">
        <f t="shared" si="3"/>
        <v>543.90959857869973</v>
      </c>
      <c r="J18" s="422">
        <f t="shared" si="0"/>
        <v>543.90959857869973</v>
      </c>
      <c r="K18" s="297">
        <v>690.2</v>
      </c>
      <c r="L18" s="397">
        <f t="shared" si="1"/>
        <v>1234.1095985786997</v>
      </c>
      <c r="M18" s="1092"/>
      <c r="N18" s="330"/>
      <c r="O18" s="426">
        <f t="shared" si="4"/>
        <v>543.90959857869973</v>
      </c>
      <c r="P18" s="382">
        <f t="shared" si="5"/>
        <v>543.90959857869973</v>
      </c>
      <c r="Q18" s="424">
        <f t="shared" si="2"/>
        <v>1234.1095985786997</v>
      </c>
    </row>
    <row r="19" spans="1:17" ht="38.25" customHeight="1" x14ac:dyDescent="0.2">
      <c r="A19" s="1099" t="s">
        <v>109</v>
      </c>
      <c r="B19" s="316" t="s">
        <v>26</v>
      </c>
      <c r="C19" s="338">
        <f>'3.MED_Prix_init F-67_SP98_XF-67'!F16</f>
        <v>537.78288197445499</v>
      </c>
      <c r="D19" s="153"/>
      <c r="E19" s="154"/>
      <c r="F19" s="335">
        <f t="shared" si="6"/>
        <v>543.90959857869973</v>
      </c>
      <c r="G19" s="1090"/>
      <c r="H19" s="326"/>
      <c r="I19" s="425">
        <f t="shared" si="3"/>
        <v>537.78288197445499</v>
      </c>
      <c r="J19" s="422">
        <f t="shared" si="0"/>
        <v>543.90959857869973</v>
      </c>
      <c r="K19" s="297">
        <v>690.2</v>
      </c>
      <c r="L19" s="397">
        <f t="shared" si="1"/>
        <v>1234.1095985786997</v>
      </c>
      <c r="M19" s="1092"/>
      <c r="N19" s="330"/>
      <c r="O19" s="426">
        <f t="shared" si="4"/>
        <v>537.78288197445499</v>
      </c>
      <c r="P19" s="382">
        <f t="shared" si="5"/>
        <v>543.90959857869973</v>
      </c>
      <c r="Q19" s="424">
        <f t="shared" si="2"/>
        <v>1234.1095985786997</v>
      </c>
    </row>
    <row r="20" spans="1:17" ht="38.25" customHeight="1" thickBot="1" x14ac:dyDescent="0.25">
      <c r="A20" s="1187"/>
      <c r="B20" s="750" t="s">
        <v>27</v>
      </c>
      <c r="C20" s="751">
        <f>'3.MED_Prix_init F-67_SP98_XF-67'!F16</f>
        <v>537.78288197445499</v>
      </c>
      <c r="D20" s="299"/>
      <c r="E20" s="300"/>
      <c r="F20" s="336">
        <f t="shared" si="6"/>
        <v>543.90959857869973</v>
      </c>
      <c r="G20" s="1090"/>
      <c r="H20" s="737"/>
      <c r="I20" s="738">
        <f t="shared" si="3"/>
        <v>537.78288197445499</v>
      </c>
      <c r="J20" s="739">
        <f t="shared" si="0"/>
        <v>543.90959857869973</v>
      </c>
      <c r="K20" s="358">
        <v>690.2</v>
      </c>
      <c r="L20" s="740">
        <f t="shared" si="1"/>
        <v>1234.1095985786997</v>
      </c>
      <c r="M20" s="1092"/>
      <c r="N20" s="331"/>
      <c r="O20" s="741">
        <f t="shared" si="4"/>
        <v>537.78288197445499</v>
      </c>
      <c r="P20" s="742">
        <f t="shared" si="5"/>
        <v>543.90959857869973</v>
      </c>
      <c r="Q20" s="743">
        <f t="shared" si="2"/>
        <v>1234.1095985786997</v>
      </c>
    </row>
    <row r="21" spans="1:17" ht="23.25" customHeight="1" x14ac:dyDescent="0.2"/>
    <row r="22" spans="1:17" ht="30" customHeight="1" x14ac:dyDescent="0.2">
      <c r="P22" s="870" t="s">
        <v>128</v>
      </c>
      <c r="Q22" s="870"/>
    </row>
    <row r="23" spans="1:17" ht="30" customHeight="1" x14ac:dyDescent="0.2">
      <c r="P23" s="1185" t="s">
        <v>11</v>
      </c>
      <c r="Q23" s="1185"/>
    </row>
  </sheetData>
  <mergeCells count="22">
    <mergeCell ref="P23:Q23"/>
    <mergeCell ref="H13:J13"/>
    <mergeCell ref="N13:P13"/>
    <mergeCell ref="A15:A17"/>
    <mergeCell ref="A19:A20"/>
    <mergeCell ref="P22:Q22"/>
    <mergeCell ref="A9:B12"/>
    <mergeCell ref="C9:Q9"/>
    <mergeCell ref="C10:C12"/>
    <mergeCell ref="D10:E11"/>
    <mergeCell ref="F10:F11"/>
    <mergeCell ref="G10:G20"/>
    <mergeCell ref="H10:L10"/>
    <mergeCell ref="M10:M20"/>
    <mergeCell ref="N10:Q10"/>
    <mergeCell ref="K11:K12"/>
    <mergeCell ref="A7:Q7"/>
    <mergeCell ref="A1:Q2"/>
    <mergeCell ref="A3:Q3"/>
    <mergeCell ref="A4:Q4"/>
    <mergeCell ref="A5:Q5"/>
    <mergeCell ref="A6:Q6"/>
  </mergeCells>
  <printOptions horizontalCentered="1" verticalCentered="1"/>
  <pageMargins left="0.25" right="0.25" top="0.75" bottom="0.75" header="0.3" footer="0.3"/>
  <pageSetup paperSize="8" scale="5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KY23"/>
  <sheetViews>
    <sheetView showWhiteSpace="0" zoomScale="80" zoomScaleNormal="80" zoomScalePageLayoutView="86" workbookViewId="0">
      <selection activeCell="A5" sqref="A5:J5"/>
    </sheetView>
  </sheetViews>
  <sheetFormatPr baseColWidth="10" defaultRowHeight="12.75" x14ac:dyDescent="0.2"/>
  <cols>
    <col min="1" max="1" width="18.33203125" customWidth="1"/>
    <col min="2" max="2" width="28" customWidth="1"/>
    <col min="3" max="4" width="24.1640625" customWidth="1"/>
    <col min="5" max="5" width="15.6640625" customWidth="1"/>
    <col min="6" max="6" width="24.1640625" customWidth="1"/>
    <col min="7" max="7" width="2" customWidth="1"/>
    <col min="8" max="10" width="24.1640625" customWidth="1"/>
  </cols>
  <sheetData>
    <row r="1" spans="1:311" ht="12.75" customHeight="1" x14ac:dyDescent="0.2">
      <c r="A1" s="838" t="s">
        <v>385</v>
      </c>
      <c r="B1" s="839"/>
      <c r="C1" s="839"/>
      <c r="D1" s="839"/>
      <c r="E1" s="839"/>
      <c r="F1" s="839"/>
      <c r="G1" s="839"/>
      <c r="H1" s="839"/>
      <c r="I1" s="839"/>
      <c r="J1" s="840"/>
    </row>
    <row r="2" spans="1:311" ht="40.5" customHeight="1" thickBot="1" x14ac:dyDescent="0.25">
      <c r="A2" s="841"/>
      <c r="B2" s="842"/>
      <c r="C2" s="842"/>
      <c r="D2" s="842"/>
      <c r="E2" s="842"/>
      <c r="F2" s="842"/>
      <c r="G2" s="842"/>
      <c r="H2" s="842"/>
      <c r="I2" s="842"/>
      <c r="J2" s="843"/>
    </row>
    <row r="3" spans="1:311" ht="63.75" customHeight="1" x14ac:dyDescent="0.2">
      <c r="A3" s="1111"/>
      <c r="B3" s="1111"/>
      <c r="C3" s="1111"/>
      <c r="D3" s="1111"/>
      <c r="E3" s="1111"/>
      <c r="F3" s="1111"/>
      <c r="G3" s="1111"/>
      <c r="H3" s="1111"/>
      <c r="I3" s="1111"/>
      <c r="J3" s="1111"/>
    </row>
    <row r="4" spans="1:311" ht="69" customHeight="1" x14ac:dyDescent="0.2">
      <c r="A4" s="844" t="s">
        <v>388</v>
      </c>
      <c r="B4" s="844"/>
      <c r="C4" s="844"/>
      <c r="D4" s="844"/>
      <c r="E4" s="844"/>
      <c r="F4" s="844"/>
      <c r="G4" s="844"/>
      <c r="H4" s="844"/>
      <c r="I4" s="844"/>
      <c r="J4" s="844"/>
    </row>
    <row r="5" spans="1:311" ht="66.75" customHeight="1" thickBot="1" x14ac:dyDescent="0.25">
      <c r="A5" s="1089"/>
      <c r="B5" s="1089"/>
      <c r="C5" s="1089"/>
      <c r="D5" s="1089"/>
      <c r="E5" s="1089"/>
      <c r="F5" s="1089"/>
      <c r="G5" s="1089"/>
      <c r="H5" s="1089"/>
      <c r="I5" s="1089"/>
      <c r="J5" s="1089"/>
    </row>
    <row r="6" spans="1:311" ht="99.75" customHeight="1" thickBot="1" x14ac:dyDescent="0.25">
      <c r="A6" s="846" t="s">
        <v>341</v>
      </c>
      <c r="B6" s="847"/>
      <c r="C6" s="847"/>
      <c r="D6" s="847"/>
      <c r="E6" s="847"/>
      <c r="F6" s="847"/>
      <c r="G6" s="847"/>
      <c r="H6" s="847"/>
      <c r="I6" s="847"/>
      <c r="J6" s="848"/>
    </row>
    <row r="7" spans="1:311" ht="46.5" customHeight="1" thickBot="1" x14ac:dyDescent="0.25">
      <c r="A7" s="1096"/>
      <c r="B7" s="1096"/>
      <c r="C7" s="1096"/>
      <c r="D7" s="1096"/>
      <c r="E7" s="1096"/>
      <c r="F7" s="1096"/>
      <c r="G7" s="1096"/>
      <c r="H7" s="1096"/>
      <c r="I7" s="1096"/>
      <c r="J7" s="1096"/>
    </row>
    <row r="8" spans="1:311" ht="44.25" customHeight="1" thickBot="1" x14ac:dyDescent="0.25">
      <c r="A8" s="341"/>
      <c r="B8" s="341"/>
      <c r="C8" s="341"/>
      <c r="D8" s="341"/>
      <c r="E8" s="341"/>
      <c r="F8" s="341"/>
      <c r="G8" s="341"/>
      <c r="H8" s="341"/>
      <c r="I8" s="341"/>
      <c r="J8" s="344">
        <f>' 1_NWE_Prix_initial_gaz_F-54'!F8</f>
        <v>45689</v>
      </c>
    </row>
    <row r="9" spans="1:311" s="16" customFormat="1" ht="30" customHeight="1" thickBot="1" x14ac:dyDescent="0.25">
      <c r="A9" s="1165" t="s">
        <v>306</v>
      </c>
      <c r="B9" s="1166"/>
      <c r="C9" s="1192" t="s">
        <v>12</v>
      </c>
      <c r="D9" s="1192"/>
      <c r="E9" s="1192"/>
      <c r="F9" s="1192"/>
      <c r="G9" s="1192"/>
      <c r="H9" s="1193"/>
      <c r="I9" s="1193"/>
      <c r="J9" s="1194"/>
      <c r="K9" s="15"/>
      <c r="L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</row>
    <row r="10" spans="1:311" s="15" customFormat="1" ht="47.25" customHeight="1" x14ac:dyDescent="0.2">
      <c r="A10" s="1167"/>
      <c r="B10" s="1168"/>
      <c r="C10" s="1189" t="s">
        <v>276</v>
      </c>
      <c r="D10" s="1190"/>
      <c r="E10" s="1190"/>
      <c r="F10" s="1191"/>
      <c r="G10" s="1092"/>
      <c r="H10" s="1181" t="s">
        <v>282</v>
      </c>
      <c r="I10" s="1183"/>
      <c r="J10" s="1184"/>
    </row>
    <row r="11" spans="1:311" s="15" customFormat="1" ht="90.75" customHeight="1" x14ac:dyDescent="0.2">
      <c r="A11" s="1167"/>
      <c r="B11" s="1168"/>
      <c r="C11" s="664" t="s">
        <v>278</v>
      </c>
      <c r="D11" s="443" t="s">
        <v>290</v>
      </c>
      <c r="E11" s="1101" t="s">
        <v>17</v>
      </c>
      <c r="F11" s="449" t="s">
        <v>33</v>
      </c>
      <c r="G11" s="1092"/>
      <c r="H11" s="664" t="s">
        <v>280</v>
      </c>
      <c r="I11" s="444" t="s">
        <v>290</v>
      </c>
      <c r="J11" s="447" t="s">
        <v>32</v>
      </c>
    </row>
    <row r="12" spans="1:311" s="15" customFormat="1" ht="74.25" customHeight="1" thickBot="1" x14ac:dyDescent="0.25">
      <c r="A12" s="1169"/>
      <c r="B12" s="1170"/>
      <c r="C12" s="667" t="s">
        <v>318</v>
      </c>
      <c r="D12" s="668" t="s">
        <v>304</v>
      </c>
      <c r="E12" s="1188"/>
      <c r="F12" s="669" t="s">
        <v>292</v>
      </c>
      <c r="G12" s="1092"/>
      <c r="H12" s="667" t="s">
        <v>305</v>
      </c>
      <c r="I12" s="670" t="s">
        <v>303</v>
      </c>
      <c r="J12" s="671" t="s">
        <v>283</v>
      </c>
    </row>
    <row r="13" spans="1:311" s="15" customFormat="1" ht="58.5" customHeight="1" thickBot="1" x14ac:dyDescent="0.25">
      <c r="A13" s="438" t="s">
        <v>94</v>
      </c>
      <c r="B13" s="439" t="s">
        <v>18</v>
      </c>
      <c r="C13" s="1195" t="s">
        <v>39</v>
      </c>
      <c r="D13" s="1196"/>
      <c r="E13" s="665" t="s">
        <v>39</v>
      </c>
      <c r="F13" s="666" t="s">
        <v>40</v>
      </c>
      <c r="G13" s="1092"/>
      <c r="H13" s="1197" t="s">
        <v>39</v>
      </c>
      <c r="I13" s="1198"/>
      <c r="J13" s="666" t="s">
        <v>40</v>
      </c>
    </row>
    <row r="14" spans="1:311" s="15" customFormat="1" ht="38.25" customHeight="1" x14ac:dyDescent="0.2">
      <c r="A14" s="307" t="s">
        <v>95</v>
      </c>
      <c r="B14" s="258" t="s">
        <v>31</v>
      </c>
      <c r="C14" s="450">
        <f>'5.1_P_fact-dét_XF-67_SP95_nav'!I14</f>
        <v>543.90959857869973</v>
      </c>
      <c r="D14" s="420">
        <f>'5.1_P_fact-dét_XF-67_SP95_nav'!J14</f>
        <v>543.90959857869973</v>
      </c>
      <c r="E14" s="196">
        <v>690.2</v>
      </c>
      <c r="F14" s="396">
        <f t="shared" ref="F14:F20" si="0">D14+E14</f>
        <v>1234.1095985786997</v>
      </c>
      <c r="G14" s="1092"/>
      <c r="H14" s="451">
        <f>'5.1_P_fact-dét_XF-67_SP95_nav'!N14</f>
        <v>0</v>
      </c>
      <c r="I14" s="384">
        <f>'5.1_P_fact-dét_XF-67_SP95_nav'!P14</f>
        <v>543.90959857869973</v>
      </c>
      <c r="J14" s="423">
        <f t="shared" ref="J14:J20" si="1">I14+E14</f>
        <v>1234.1095985786997</v>
      </c>
    </row>
    <row r="15" spans="1:311" ht="38.25" customHeight="1" x14ac:dyDescent="0.2">
      <c r="A15" s="1100" t="s">
        <v>101</v>
      </c>
      <c r="B15" s="440" t="s">
        <v>20</v>
      </c>
      <c r="C15" s="436">
        <f>'5.1_P_fact-dét_XF-67_SP95_nav'!I15</f>
        <v>543.90959857869973</v>
      </c>
      <c r="D15" s="421">
        <f>'5.1_P_fact-dét_XF-67_SP95_nav'!J15</f>
        <v>543.90959857869973</v>
      </c>
      <c r="E15" s="297">
        <v>690.2</v>
      </c>
      <c r="F15" s="397">
        <f t="shared" si="0"/>
        <v>1234.1095985786997</v>
      </c>
      <c r="G15" s="1092"/>
      <c r="H15" s="437">
        <f>'5.1_P_fact-dét_XF-67_SP95_nav'!N15</f>
        <v>0</v>
      </c>
      <c r="I15" s="381">
        <f>'5.1_P_fact-dét_XF-67_SP95_nav'!P15</f>
        <v>543.90959857869973</v>
      </c>
      <c r="J15" s="424">
        <f t="shared" si="1"/>
        <v>1234.1095985786997</v>
      </c>
    </row>
    <row r="16" spans="1:311" ht="38.25" customHeight="1" x14ac:dyDescent="0.2">
      <c r="A16" s="1100"/>
      <c r="B16" s="440" t="s">
        <v>22</v>
      </c>
      <c r="C16" s="436">
        <f>'5.1_P_fact-dét_XF-67_SP95_nav'!I16</f>
        <v>543.90959857869973</v>
      </c>
      <c r="D16" s="421">
        <f>'5.1_P_fact-dét_XF-67_SP95_nav'!J16</f>
        <v>543.90959857869973</v>
      </c>
      <c r="E16" s="297">
        <v>690.2</v>
      </c>
      <c r="F16" s="397">
        <f t="shared" si="0"/>
        <v>1234.1095985786997</v>
      </c>
      <c r="G16" s="1092"/>
      <c r="H16" s="437">
        <f>'5.1_P_fact-dét_XF-67_SP95_nav'!N16</f>
        <v>0</v>
      </c>
      <c r="I16" s="381">
        <f>'5.1_P_fact-dét_XF-67_SP95_nav'!P16</f>
        <v>543.90959857869973</v>
      </c>
      <c r="J16" s="424">
        <f t="shared" si="1"/>
        <v>1234.1095985786997</v>
      </c>
    </row>
    <row r="17" spans="1:10" ht="38.25" customHeight="1" x14ac:dyDescent="0.2">
      <c r="A17" s="1100"/>
      <c r="B17" s="440" t="s">
        <v>23</v>
      </c>
      <c r="C17" s="436">
        <f>'5.1_P_fact-dét_XF-67_SP95_nav'!I17</f>
        <v>543.90959857869973</v>
      </c>
      <c r="D17" s="421">
        <f>'5.1_P_fact-dét_XF-67_SP95_nav'!J17</f>
        <v>543.90959857869973</v>
      </c>
      <c r="E17" s="297">
        <v>690.2</v>
      </c>
      <c r="F17" s="397">
        <f t="shared" si="0"/>
        <v>1234.1095985786997</v>
      </c>
      <c r="G17" s="1092"/>
      <c r="H17" s="437">
        <f>'5.1_P_fact-dét_XF-67_SP95_nav'!N17</f>
        <v>0</v>
      </c>
      <c r="I17" s="381">
        <f>'5.1_P_fact-dét_XF-67_SP95_nav'!P17</f>
        <v>543.90959857869973</v>
      </c>
      <c r="J17" s="424">
        <f t="shared" si="1"/>
        <v>1234.1095985786997</v>
      </c>
    </row>
    <row r="18" spans="1:10" ht="38.25" customHeight="1" x14ac:dyDescent="0.2">
      <c r="A18" s="312" t="s">
        <v>112</v>
      </c>
      <c r="B18" s="441" t="s">
        <v>29</v>
      </c>
      <c r="C18" s="436">
        <f>'5.1_P_fact-dét_XF-67_SP95_nav'!I18</f>
        <v>543.90959857869973</v>
      </c>
      <c r="D18" s="421">
        <f>'5.1_P_fact-dét_XF-67_SP95_nav'!J18</f>
        <v>543.90959857869973</v>
      </c>
      <c r="E18" s="297">
        <v>690.2</v>
      </c>
      <c r="F18" s="397">
        <f t="shared" si="0"/>
        <v>1234.1095985786997</v>
      </c>
      <c r="G18" s="1092"/>
      <c r="H18" s="437">
        <f>'5.1_P_fact-dét_XF-67_SP95_nav'!N18</f>
        <v>0</v>
      </c>
      <c r="I18" s="381">
        <f>'5.1_P_fact-dét_XF-67_SP95_nav'!P18</f>
        <v>543.90959857869973</v>
      </c>
      <c r="J18" s="424">
        <f t="shared" si="1"/>
        <v>1234.1095985786997</v>
      </c>
    </row>
    <row r="19" spans="1:10" ht="38.25" customHeight="1" x14ac:dyDescent="0.2">
      <c r="A19" s="1099" t="s">
        <v>109</v>
      </c>
      <c r="B19" s="442" t="s">
        <v>26</v>
      </c>
      <c r="C19" s="436">
        <f>'5.1_P_fact-dét_XF-67_SP95_nav'!I19</f>
        <v>537.78288197445499</v>
      </c>
      <c r="D19" s="421">
        <f>'5.1_P_fact-dét_XF-67_SP95_nav'!J19</f>
        <v>543.90959857869973</v>
      </c>
      <c r="E19" s="297">
        <v>690.2</v>
      </c>
      <c r="F19" s="397">
        <f t="shared" si="0"/>
        <v>1234.1095985786997</v>
      </c>
      <c r="G19" s="1092"/>
      <c r="H19" s="437">
        <f>'5.1_P_fact-dét_XF-67_SP95_nav'!N19</f>
        <v>0</v>
      </c>
      <c r="I19" s="381">
        <f>'5.1_P_fact-dét_XF-67_SP95_nav'!P19</f>
        <v>543.90959857869973</v>
      </c>
      <c r="J19" s="424">
        <f t="shared" si="1"/>
        <v>1234.1095985786997</v>
      </c>
    </row>
    <row r="20" spans="1:10" ht="38.25" customHeight="1" x14ac:dyDescent="0.2">
      <c r="A20" s="1099"/>
      <c r="B20" s="442" t="s">
        <v>27</v>
      </c>
      <c r="C20" s="436">
        <f>'5.1_P_fact-dét_XF-67_SP95_nav'!I20</f>
        <v>537.78288197445499</v>
      </c>
      <c r="D20" s="421">
        <f>'5.1_P_fact-dét_XF-67_SP95_nav'!J20</f>
        <v>543.90959857869973</v>
      </c>
      <c r="E20" s="297">
        <v>690.2</v>
      </c>
      <c r="F20" s="397">
        <f t="shared" si="0"/>
        <v>1234.1095985786997</v>
      </c>
      <c r="G20" s="1092"/>
      <c r="H20" s="437">
        <f>'5.1_P_fact-dét_XF-67_SP95_nav'!N20</f>
        <v>0</v>
      </c>
      <c r="I20" s="381">
        <f>'5.1_P_fact-dét_XF-67_SP95_nav'!P20</f>
        <v>543.90959857869973</v>
      </c>
      <c r="J20" s="424">
        <f t="shared" si="1"/>
        <v>1234.1095985786997</v>
      </c>
    </row>
    <row r="21" spans="1:10" ht="23.25" customHeight="1" x14ac:dyDescent="0.2"/>
    <row r="22" spans="1:10" ht="30" customHeight="1" x14ac:dyDescent="0.2">
      <c r="I22" s="870" t="s">
        <v>128</v>
      </c>
      <c r="J22" s="870"/>
    </row>
    <row r="23" spans="1:10" ht="30" customHeight="1" x14ac:dyDescent="0.2">
      <c r="I23" s="1185" t="s">
        <v>11</v>
      </c>
      <c r="J23" s="1185"/>
    </row>
  </sheetData>
  <mergeCells count="18">
    <mergeCell ref="I23:J23"/>
    <mergeCell ref="C10:F10"/>
    <mergeCell ref="H10:J10"/>
    <mergeCell ref="C9:J9"/>
    <mergeCell ref="C13:D13"/>
    <mergeCell ref="H13:I13"/>
    <mergeCell ref="A15:A17"/>
    <mergeCell ref="A19:A20"/>
    <mergeCell ref="I22:J22"/>
    <mergeCell ref="A9:B12"/>
    <mergeCell ref="G10:G20"/>
    <mergeCell ref="E11:E12"/>
    <mergeCell ref="A7:J7"/>
    <mergeCell ref="A1:J2"/>
    <mergeCell ref="A3:J3"/>
    <mergeCell ref="A4:J4"/>
    <mergeCell ref="A5:J5"/>
    <mergeCell ref="A6:J6"/>
  </mergeCells>
  <printOptions horizontalCentered="1" verticalCentered="1"/>
  <pageMargins left="0.25" right="0.25" top="0.75" bottom="0.75" header="0.3" footer="0.3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F44"/>
  <sheetViews>
    <sheetView topLeftCell="A4" zoomScale="80" zoomScaleNormal="80" zoomScaleSheetLayoutView="100" workbookViewId="0">
      <selection activeCell="A11" sqref="A11:F11"/>
    </sheetView>
  </sheetViews>
  <sheetFormatPr baseColWidth="10" defaultRowHeight="12.75" x14ac:dyDescent="0.2"/>
  <cols>
    <col min="1" max="1" width="16" style="2" customWidth="1"/>
    <col min="2" max="2" width="11.83203125" style="2" customWidth="1"/>
    <col min="3" max="5" width="32.83203125" style="2" customWidth="1"/>
    <col min="6" max="6" width="20.33203125" style="2" customWidth="1"/>
    <col min="7" max="7" width="22.1640625" customWidth="1"/>
  </cols>
  <sheetData>
    <row r="1" spans="1:6" ht="29.25" customHeight="1" x14ac:dyDescent="0.2">
      <c r="A1" s="832" t="s">
        <v>127</v>
      </c>
      <c r="B1" s="833"/>
      <c r="C1" s="833"/>
      <c r="D1" s="833"/>
      <c r="E1" s="833"/>
      <c r="F1" s="834"/>
    </row>
    <row r="2" spans="1:6" ht="14.25" x14ac:dyDescent="0.2">
      <c r="A2" s="63"/>
      <c r="B2" s="63"/>
      <c r="C2" s="63"/>
      <c r="D2" s="63"/>
      <c r="E2" s="63"/>
      <c r="F2" s="63"/>
    </row>
    <row r="3" spans="1:6" ht="60.75" customHeight="1" x14ac:dyDescent="0.2">
      <c r="A3" s="812" t="s">
        <v>387</v>
      </c>
      <c r="B3" s="813"/>
      <c r="C3" s="813"/>
      <c r="D3" s="813"/>
      <c r="E3" s="813"/>
      <c r="F3" s="813"/>
    </row>
    <row r="4" spans="1:6" ht="21.75" customHeight="1" thickBot="1" x14ac:dyDescent="0.25">
      <c r="A4" s="62"/>
      <c r="B4" s="62"/>
      <c r="C4" s="62"/>
      <c r="D4" s="62"/>
      <c r="E4" s="62"/>
      <c r="F4" s="62"/>
    </row>
    <row r="5" spans="1:6" ht="57.75" customHeight="1" thickBot="1" x14ac:dyDescent="0.25">
      <c r="A5" s="835" t="s">
        <v>203</v>
      </c>
      <c r="B5" s="836"/>
      <c r="C5" s="836"/>
      <c r="D5" s="836"/>
      <c r="E5" s="836"/>
      <c r="F5" s="837"/>
    </row>
    <row r="6" spans="1:6" ht="33" customHeight="1" thickBot="1" x14ac:dyDescent="0.25">
      <c r="A6" s="64"/>
      <c r="B6" s="64"/>
      <c r="C6" s="64"/>
      <c r="D6" s="64"/>
      <c r="E6" s="64"/>
      <c r="F6" s="64"/>
    </row>
    <row r="7" spans="1:6" ht="33" customHeight="1" thickBot="1" x14ac:dyDescent="0.25">
      <c r="A7" s="64"/>
      <c r="B7" s="64"/>
      <c r="C7" s="62"/>
      <c r="D7" s="62"/>
      <c r="E7" s="62"/>
      <c r="F7" s="345">
        <f>' 1_NWE_Prix_initial_gaz_F-54'!F8</f>
        <v>45689</v>
      </c>
    </row>
    <row r="8" spans="1:6" ht="42" customHeight="1" x14ac:dyDescent="0.2">
      <c r="A8" s="133" t="s">
        <v>0</v>
      </c>
      <c r="B8" s="134" t="s">
        <v>1</v>
      </c>
      <c r="C8" s="826" t="s">
        <v>2</v>
      </c>
      <c r="D8" s="826"/>
      <c r="E8" s="826"/>
      <c r="F8" s="135" t="s">
        <v>3</v>
      </c>
    </row>
    <row r="9" spans="1:6" ht="29.25" customHeight="1" x14ac:dyDescent="0.2">
      <c r="A9" s="820" t="s">
        <v>123</v>
      </c>
      <c r="B9" s="821"/>
      <c r="C9" s="821"/>
      <c r="D9" s="821"/>
      <c r="E9" s="821"/>
      <c r="F9" s="822"/>
    </row>
    <row r="10" spans="1:6" ht="114.75" customHeight="1" x14ac:dyDescent="0.2">
      <c r="A10" s="136" t="s">
        <v>136</v>
      </c>
      <c r="B10" s="137" t="s">
        <v>4</v>
      </c>
      <c r="C10" s="823" t="s">
        <v>339</v>
      </c>
      <c r="D10" s="823"/>
      <c r="E10" s="823"/>
      <c r="F10" s="143">
        <v>720.81299999999999</v>
      </c>
    </row>
    <row r="11" spans="1:6" ht="22.5" customHeight="1" x14ac:dyDescent="0.2">
      <c r="A11" s="820" t="s">
        <v>5</v>
      </c>
      <c r="B11" s="821"/>
      <c r="C11" s="821"/>
      <c r="D11" s="821"/>
      <c r="E11" s="821"/>
      <c r="F11" s="822"/>
    </row>
    <row r="12" spans="1:6" ht="48" customHeight="1" x14ac:dyDescent="0.2">
      <c r="A12" s="138" t="s">
        <v>6</v>
      </c>
      <c r="B12" s="137" t="s">
        <v>121</v>
      </c>
      <c r="C12" s="825" t="s">
        <v>7</v>
      </c>
      <c r="D12" s="825"/>
      <c r="E12" s="825"/>
      <c r="F12" s="139">
        <f>' 1_NWE_Prix_initial_gaz_F-54'!F13</f>
        <v>0.84499999999999997</v>
      </c>
    </row>
    <row r="13" spans="1:6" ht="61.5" customHeight="1" x14ac:dyDescent="0.2">
      <c r="A13" s="138" t="s">
        <v>8</v>
      </c>
      <c r="B13" s="140" t="s">
        <v>9</v>
      </c>
      <c r="C13" s="825" t="s">
        <v>333</v>
      </c>
      <c r="D13" s="825"/>
      <c r="E13" s="825"/>
      <c r="F13" s="714">
        <f>' 1_NWE_Prix_initial_gaz_F-54'!F14</f>
        <v>1.0412999999999999</v>
      </c>
    </row>
    <row r="14" spans="1:6" ht="26.25" customHeight="1" x14ac:dyDescent="0.2">
      <c r="A14" s="820" t="s">
        <v>216</v>
      </c>
      <c r="B14" s="821"/>
      <c r="C14" s="821"/>
      <c r="D14" s="821"/>
      <c r="E14" s="821"/>
      <c r="F14" s="822"/>
    </row>
    <row r="15" spans="1:6" ht="48.75" customHeight="1" x14ac:dyDescent="0.2">
      <c r="A15" s="138" t="s">
        <v>137</v>
      </c>
      <c r="B15" s="465" t="s">
        <v>122</v>
      </c>
      <c r="C15" s="831" t="s">
        <v>126</v>
      </c>
      <c r="D15" s="831"/>
      <c r="E15" s="831"/>
      <c r="F15" s="145">
        <f>F10*F12/F13</f>
        <v>584.9294007490638</v>
      </c>
    </row>
    <row r="16" spans="1:6" ht="33.75" customHeight="1" x14ac:dyDescent="0.2">
      <c r="A16" s="1"/>
      <c r="B16" s="1"/>
      <c r="C16" s="10"/>
      <c r="D16" s="10"/>
      <c r="E16" s="10"/>
      <c r="F16" s="1"/>
    </row>
    <row r="17" spans="1:6" ht="24" customHeight="1" x14ac:dyDescent="0.2">
      <c r="A17" s="1"/>
      <c r="B17" s="1"/>
      <c r="C17" s="10"/>
      <c r="D17" s="10"/>
      <c r="E17" s="830" t="s">
        <v>128</v>
      </c>
      <c r="F17" s="830"/>
    </row>
    <row r="18" spans="1:6" ht="23.25" customHeight="1" x14ac:dyDescent="0.2">
      <c r="A18" s="1"/>
      <c r="B18" s="1"/>
      <c r="C18" s="11"/>
      <c r="D18" s="11"/>
      <c r="E18" s="824" t="s">
        <v>11</v>
      </c>
      <c r="F18" s="824"/>
    </row>
    <row r="19" spans="1:6" ht="15.75" x14ac:dyDescent="0.2">
      <c r="A19" s="1"/>
      <c r="B19" s="1"/>
      <c r="C19" s="1"/>
      <c r="D19" s="1"/>
      <c r="E19" s="1"/>
      <c r="F19" s="1"/>
    </row>
    <row r="20" spans="1:6" ht="15.75" x14ac:dyDescent="0.2">
      <c r="A20" s="1"/>
      <c r="B20" s="1"/>
      <c r="C20" s="1"/>
      <c r="D20" s="1"/>
      <c r="E20" s="1"/>
      <c r="F20" s="1"/>
    </row>
    <row r="21" spans="1:6" ht="15.75" x14ac:dyDescent="0.2">
      <c r="A21" s="1"/>
      <c r="B21" s="1"/>
      <c r="C21" s="1"/>
      <c r="D21" s="1"/>
      <c r="E21" s="1"/>
      <c r="F21" s="1"/>
    </row>
    <row r="22" spans="1:6" ht="15.75" x14ac:dyDescent="0.2">
      <c r="A22" s="1"/>
      <c r="B22" s="1"/>
      <c r="C22" s="1"/>
      <c r="D22" s="1"/>
      <c r="E22" s="1"/>
      <c r="F22" s="1"/>
    </row>
    <row r="23" spans="1:6" ht="15.75" x14ac:dyDescent="0.2">
      <c r="A23" s="1"/>
      <c r="B23" s="1"/>
      <c r="C23" s="1"/>
      <c r="D23" s="1"/>
      <c r="E23" s="1"/>
      <c r="F23" s="1"/>
    </row>
    <row r="24" spans="1:6" ht="15.75" x14ac:dyDescent="0.2">
      <c r="A24" s="1"/>
      <c r="B24" s="1"/>
      <c r="C24" s="1"/>
      <c r="D24" s="1"/>
      <c r="E24" s="1"/>
      <c r="F24" s="1"/>
    </row>
    <row r="25" spans="1:6" ht="15.75" x14ac:dyDescent="0.2">
      <c r="A25" s="1"/>
      <c r="B25" s="1"/>
      <c r="C25" s="1"/>
      <c r="D25" s="1"/>
      <c r="E25" s="1"/>
      <c r="F25" s="1"/>
    </row>
    <row r="26" spans="1:6" ht="15.75" x14ac:dyDescent="0.2">
      <c r="A26" s="1"/>
      <c r="B26" s="1"/>
      <c r="C26" s="1"/>
      <c r="D26" s="1"/>
      <c r="E26" s="1"/>
      <c r="F26" s="1"/>
    </row>
    <row r="27" spans="1:6" ht="15.75" x14ac:dyDescent="0.2">
      <c r="A27" s="1"/>
      <c r="B27" s="1"/>
      <c r="C27" s="1"/>
      <c r="D27" s="1"/>
      <c r="E27" s="1"/>
      <c r="F27" s="1"/>
    </row>
    <row r="28" spans="1:6" ht="15.75" x14ac:dyDescent="0.2">
      <c r="A28" s="1"/>
      <c r="B28" s="1"/>
      <c r="C28" s="1"/>
      <c r="D28" s="1"/>
      <c r="E28" s="1"/>
      <c r="F28" s="1"/>
    </row>
    <row r="29" spans="1:6" ht="15.75" x14ac:dyDescent="0.2">
      <c r="A29" s="1"/>
      <c r="B29" s="1"/>
      <c r="C29" s="1"/>
      <c r="D29" s="1"/>
      <c r="E29" s="1"/>
      <c r="F29" s="1"/>
    </row>
    <row r="30" spans="1:6" ht="15.75" x14ac:dyDescent="0.2">
      <c r="A30" s="1"/>
      <c r="B30" s="1"/>
      <c r="C30" s="1"/>
      <c r="D30" s="1"/>
      <c r="E30" s="1"/>
      <c r="F30" s="1"/>
    </row>
    <row r="31" spans="1:6" ht="15.75" x14ac:dyDescent="0.2">
      <c r="A31" s="1"/>
      <c r="B31" s="1"/>
      <c r="C31" s="1"/>
      <c r="D31" s="1"/>
      <c r="E31" s="1"/>
      <c r="F31" s="1"/>
    </row>
    <row r="32" spans="1:6" ht="15.75" x14ac:dyDescent="0.2">
      <c r="A32" s="1"/>
      <c r="B32" s="1"/>
      <c r="C32" s="1"/>
      <c r="D32" s="1"/>
      <c r="E32" s="1"/>
      <c r="F32" s="1"/>
    </row>
    <row r="33" spans="1:6" ht="15.75" x14ac:dyDescent="0.2">
      <c r="A33" s="1"/>
      <c r="B33" s="1"/>
      <c r="C33" s="1"/>
      <c r="D33" s="1"/>
      <c r="E33" s="1"/>
      <c r="F33" s="1"/>
    </row>
    <row r="34" spans="1:6" ht="15.75" x14ac:dyDescent="0.2">
      <c r="A34" s="1"/>
      <c r="B34" s="1"/>
      <c r="C34" s="1"/>
      <c r="D34" s="1"/>
      <c r="E34" s="1"/>
      <c r="F34" s="1"/>
    </row>
    <row r="35" spans="1:6" ht="15.75" x14ac:dyDescent="0.2">
      <c r="A35" s="1"/>
      <c r="B35" s="1"/>
      <c r="C35" s="1"/>
      <c r="D35" s="1"/>
      <c r="E35" s="1"/>
      <c r="F35" s="1"/>
    </row>
    <row r="36" spans="1:6" ht="15.75" x14ac:dyDescent="0.2">
      <c r="A36" s="1"/>
      <c r="B36" s="1"/>
      <c r="C36" s="1"/>
      <c r="D36" s="1"/>
      <c r="E36" s="1"/>
      <c r="F36" s="1"/>
    </row>
    <row r="37" spans="1:6" ht="15.75" x14ac:dyDescent="0.2">
      <c r="A37" s="1"/>
      <c r="B37" s="1"/>
      <c r="C37" s="1"/>
      <c r="D37" s="1"/>
      <c r="E37" s="1"/>
      <c r="F37" s="1"/>
    </row>
    <row r="38" spans="1:6" ht="15.75" x14ac:dyDescent="0.2">
      <c r="A38" s="1"/>
      <c r="B38" s="1"/>
      <c r="C38" s="1"/>
      <c r="D38" s="1"/>
      <c r="E38" s="1"/>
      <c r="F38" s="1"/>
    </row>
    <row r="39" spans="1:6" ht="15.75" x14ac:dyDescent="0.2">
      <c r="A39" s="1"/>
      <c r="B39" s="1"/>
      <c r="C39" s="1"/>
      <c r="D39" s="1"/>
      <c r="E39" s="1"/>
      <c r="F39" s="1"/>
    </row>
    <row r="40" spans="1:6" ht="15.75" x14ac:dyDescent="0.2">
      <c r="A40" s="1"/>
      <c r="B40" s="1"/>
      <c r="C40" s="1"/>
      <c r="D40" s="1"/>
      <c r="E40" s="1"/>
      <c r="F40" s="1"/>
    </row>
    <row r="44" spans="1:6" ht="15.75" x14ac:dyDescent="0.2">
      <c r="B44" s="10"/>
    </row>
  </sheetData>
  <mergeCells count="13">
    <mergeCell ref="E17:F17"/>
    <mergeCell ref="E18:F18"/>
    <mergeCell ref="A1:F1"/>
    <mergeCell ref="A3:F3"/>
    <mergeCell ref="A5:F5"/>
    <mergeCell ref="C8:E8"/>
    <mergeCell ref="A9:F9"/>
    <mergeCell ref="C10:E10"/>
    <mergeCell ref="C12:E12"/>
    <mergeCell ref="C13:E13"/>
    <mergeCell ref="C15:E15"/>
    <mergeCell ref="A11:F11"/>
    <mergeCell ref="A14:F14"/>
  </mergeCells>
  <pageMargins left="0.7" right="0.7" top="0.75" bottom="0.75" header="0.3" footer="0.3"/>
  <pageSetup paperSize="9" scale="6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E19"/>
  <sheetViews>
    <sheetView zoomScale="80" zoomScaleNormal="80" workbookViewId="0">
      <selection activeCell="A4" sqref="A4:E4"/>
    </sheetView>
  </sheetViews>
  <sheetFormatPr baseColWidth="10" defaultRowHeight="12.75" x14ac:dyDescent="0.2"/>
  <cols>
    <col min="1" max="5" width="55.33203125" customWidth="1"/>
  </cols>
  <sheetData>
    <row r="1" spans="1:5" ht="27" customHeight="1" x14ac:dyDescent="0.2">
      <c r="A1" s="884" t="s">
        <v>180</v>
      </c>
      <c r="B1" s="884"/>
      <c r="C1" s="884"/>
      <c r="D1" s="884"/>
      <c r="E1" s="884"/>
    </row>
    <row r="2" spans="1:5" ht="19.5" customHeight="1" x14ac:dyDescent="0.2">
      <c r="B2" s="12"/>
      <c r="C2" s="12"/>
      <c r="D2" s="12"/>
      <c r="E2" s="12"/>
    </row>
    <row r="3" spans="1:5" ht="35.25" customHeight="1" x14ac:dyDescent="0.2">
      <c r="A3" s="844" t="s">
        <v>388</v>
      </c>
      <c r="B3" s="844"/>
      <c r="C3" s="844"/>
      <c r="D3" s="844"/>
      <c r="E3" s="844"/>
    </row>
    <row r="4" spans="1:5" ht="21.75" customHeight="1" thickBot="1" x14ac:dyDescent="0.25">
      <c r="A4" s="864"/>
      <c r="B4" s="864"/>
      <c r="C4" s="864"/>
      <c r="D4" s="864"/>
      <c r="E4" s="864"/>
    </row>
    <row r="5" spans="1:5" ht="55.5" customHeight="1" thickBot="1" x14ac:dyDescent="0.25">
      <c r="A5" s="846" t="s">
        <v>343</v>
      </c>
      <c r="B5" s="847"/>
      <c r="C5" s="847"/>
      <c r="D5" s="847"/>
      <c r="E5" s="848"/>
    </row>
    <row r="6" spans="1:5" ht="88.5" customHeight="1" thickBot="1" x14ac:dyDescent="0.25">
      <c r="A6" s="847"/>
      <c r="B6" s="847"/>
      <c r="C6" s="847"/>
      <c r="D6" s="847"/>
      <c r="E6" s="847"/>
    </row>
    <row r="7" spans="1:5" ht="64.5" customHeight="1" x14ac:dyDescent="0.2">
      <c r="A7" s="1199" t="s">
        <v>327</v>
      </c>
      <c r="B7" s="1129" t="s">
        <v>164</v>
      </c>
      <c r="C7" s="1130"/>
      <c r="D7" s="1130"/>
      <c r="E7" s="1131"/>
    </row>
    <row r="8" spans="1:5" ht="41.25" customHeight="1" x14ac:dyDescent="0.2">
      <c r="A8" s="1200"/>
      <c r="B8" s="1132"/>
      <c r="C8" s="1133"/>
      <c r="D8" s="1133"/>
      <c r="E8" s="1134"/>
    </row>
    <row r="9" spans="1:5" ht="27" customHeight="1" thickBot="1" x14ac:dyDescent="0.25">
      <c r="A9" s="229" t="s">
        <v>18</v>
      </c>
      <c r="B9" s="228" t="s">
        <v>91</v>
      </c>
      <c r="C9" s="226" t="s">
        <v>90</v>
      </c>
      <c r="D9" s="226" t="s">
        <v>92</v>
      </c>
      <c r="E9" s="227" t="s">
        <v>93</v>
      </c>
    </row>
    <row r="10" spans="1:5" ht="40.5" customHeight="1" x14ac:dyDescent="0.2">
      <c r="A10" s="271" t="s">
        <v>31</v>
      </c>
      <c r="B10" s="223"/>
      <c r="C10" s="224"/>
      <c r="D10" s="224"/>
      <c r="E10" s="225"/>
    </row>
    <row r="11" spans="1:5" ht="40.5" customHeight="1" x14ac:dyDescent="0.2">
      <c r="A11" s="273" t="s">
        <v>20</v>
      </c>
      <c r="B11" s="219"/>
      <c r="C11" s="217"/>
      <c r="D11" s="217"/>
      <c r="E11" s="218"/>
    </row>
    <row r="12" spans="1:5" ht="40.5" customHeight="1" x14ac:dyDescent="0.2">
      <c r="A12" s="273" t="s">
        <v>22</v>
      </c>
      <c r="B12" s="219"/>
      <c r="C12" s="217"/>
      <c r="D12" s="217"/>
      <c r="E12" s="218"/>
    </row>
    <row r="13" spans="1:5" ht="40.5" customHeight="1" x14ac:dyDescent="0.2">
      <c r="A13" s="273" t="s">
        <v>23</v>
      </c>
      <c r="B13" s="219"/>
      <c r="C13" s="217"/>
      <c r="D13" s="217"/>
      <c r="E13" s="218"/>
    </row>
    <row r="14" spans="1:5" ht="40.5" customHeight="1" x14ac:dyDescent="0.2">
      <c r="A14" s="275" t="s">
        <v>29</v>
      </c>
      <c r="B14" s="219"/>
      <c r="C14" s="217"/>
      <c r="D14" s="217"/>
      <c r="E14" s="218"/>
    </row>
    <row r="15" spans="1:5" ht="40.5" customHeight="1" x14ac:dyDescent="0.2">
      <c r="A15" s="276" t="s">
        <v>26</v>
      </c>
      <c r="B15" s="219"/>
      <c r="C15" s="217"/>
      <c r="D15" s="217"/>
      <c r="E15" s="218"/>
    </row>
    <row r="16" spans="1:5" ht="40.5" customHeight="1" x14ac:dyDescent="0.2">
      <c r="A16" s="276" t="s">
        <v>27</v>
      </c>
      <c r="B16" s="219"/>
      <c r="C16" s="217"/>
      <c r="D16" s="217"/>
      <c r="E16" s="218"/>
    </row>
    <row r="17" spans="4:5" ht="26.25" customHeight="1" x14ac:dyDescent="0.2">
      <c r="D17" s="19"/>
    </row>
    <row r="18" spans="4:5" ht="31.5" customHeight="1" x14ac:dyDescent="0.2">
      <c r="D18" s="830" t="s">
        <v>128</v>
      </c>
      <c r="E18" s="830"/>
    </row>
    <row r="19" spans="4:5" ht="31.5" customHeight="1" x14ac:dyDescent="0.2">
      <c r="D19" s="824" t="s">
        <v>11</v>
      </c>
      <c r="E19" s="824"/>
    </row>
  </sheetData>
  <mergeCells count="9">
    <mergeCell ref="D18:E18"/>
    <mergeCell ref="D19:E19"/>
    <mergeCell ref="A1:E1"/>
    <mergeCell ref="A3:E3"/>
    <mergeCell ref="A4:E4"/>
    <mergeCell ref="A5:E5"/>
    <mergeCell ref="A6:E6"/>
    <mergeCell ref="A7:A8"/>
    <mergeCell ref="B7:E8"/>
  </mergeCells>
  <printOptions horizontalCentered="1" verticalCentered="1"/>
  <pageMargins left="0.7" right="0.7" top="0.75" bottom="0.75" header="0.3" footer="0.3"/>
  <pageSetup paperSize="9" scale="5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M27"/>
  <sheetViews>
    <sheetView topLeftCell="B1" zoomScale="80" zoomScaleNormal="80" workbookViewId="0">
      <selection activeCell="J7" sqref="J7"/>
    </sheetView>
  </sheetViews>
  <sheetFormatPr baseColWidth="10" defaultRowHeight="12.75" x14ac:dyDescent="0.2"/>
  <cols>
    <col min="1" max="1" width="41.33203125" customWidth="1"/>
    <col min="2" max="2" width="19" customWidth="1"/>
    <col min="3" max="4" width="43.6640625" customWidth="1"/>
    <col min="5" max="5" width="32.6640625" customWidth="1"/>
    <col min="6" max="12" width="27.33203125" customWidth="1"/>
    <col min="13" max="13" width="27.5" customWidth="1"/>
  </cols>
  <sheetData>
    <row r="1" spans="1:13" ht="37.5" customHeight="1" thickBot="1" x14ac:dyDescent="0.25">
      <c r="A1" s="1201" t="s">
        <v>47</v>
      </c>
      <c r="B1" s="1202"/>
      <c r="C1" s="1202"/>
      <c r="D1" s="1202"/>
      <c r="E1" s="1202"/>
      <c r="F1" s="1202"/>
      <c r="G1" s="1202"/>
      <c r="H1" s="1202"/>
      <c r="I1" s="1202"/>
      <c r="J1" s="1202"/>
      <c r="K1" s="1202"/>
      <c r="L1" s="1202"/>
      <c r="M1" s="1203"/>
    </row>
    <row r="2" spans="1:13" ht="38.25" customHeight="1" x14ac:dyDescent="0.2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3" ht="36" customHeight="1" x14ac:dyDescent="0.2">
      <c r="A3" s="844" t="s">
        <v>388</v>
      </c>
      <c r="B3" s="844"/>
      <c r="C3" s="844"/>
      <c r="D3" s="844"/>
      <c r="E3" s="844"/>
      <c r="F3" s="844"/>
      <c r="G3" s="844"/>
      <c r="H3" s="844"/>
      <c r="I3" s="844"/>
      <c r="J3" s="844"/>
      <c r="K3" s="844"/>
      <c r="L3" s="844"/>
      <c r="M3" s="844"/>
    </row>
    <row r="4" spans="1:13" ht="43.5" customHeight="1" thickBot="1" x14ac:dyDescent="0.25">
      <c r="A4" s="756"/>
      <c r="B4" s="756"/>
      <c r="C4" s="756"/>
      <c r="D4" s="756"/>
      <c r="E4" s="756"/>
      <c r="F4" s="756"/>
      <c r="G4" s="756"/>
      <c r="H4" s="756"/>
      <c r="I4" s="756"/>
      <c r="J4" s="756"/>
      <c r="K4" s="756"/>
      <c r="L4" s="756"/>
    </row>
    <row r="5" spans="1:13" ht="80.25" customHeight="1" thickBot="1" x14ac:dyDescent="0.25">
      <c r="A5" s="846" t="s">
        <v>205</v>
      </c>
      <c r="B5" s="847"/>
      <c r="C5" s="847"/>
      <c r="D5" s="847"/>
      <c r="E5" s="847"/>
      <c r="F5" s="847"/>
      <c r="G5" s="847"/>
      <c r="H5" s="847"/>
      <c r="I5" s="847"/>
      <c r="J5" s="847"/>
      <c r="K5" s="847"/>
      <c r="L5" s="847"/>
      <c r="M5" s="848"/>
    </row>
    <row r="6" spans="1:13" ht="43.5" customHeight="1" thickBot="1" x14ac:dyDescent="0.25">
      <c r="A6" s="1226"/>
      <c r="B6" s="1226"/>
      <c r="C6" s="1226"/>
      <c r="D6" s="1226"/>
      <c r="E6" s="1226"/>
      <c r="F6" s="1226"/>
      <c r="G6" s="1226"/>
      <c r="H6" s="1226"/>
      <c r="I6" s="1226"/>
      <c r="J6" s="1226"/>
      <c r="K6" s="1226"/>
      <c r="L6" s="1226"/>
    </row>
    <row r="7" spans="1:13" ht="76.5" customHeight="1" thickBot="1" x14ac:dyDescent="0.25">
      <c r="L7" s="344">
        <f>' 1_NWE_Prix_initial_gaz_F-54'!F8</f>
        <v>45689</v>
      </c>
    </row>
    <row r="8" spans="1:13" ht="63" customHeight="1" thickBot="1" x14ac:dyDescent="0.25">
      <c r="A8" s="1210" t="s">
        <v>175</v>
      </c>
      <c r="B8" s="1232" t="s">
        <v>12</v>
      </c>
      <c r="C8" s="1233"/>
      <c r="D8" s="1233"/>
      <c r="E8" s="1233"/>
      <c r="F8" s="1233"/>
      <c r="G8" s="1233"/>
      <c r="H8" s="1233"/>
      <c r="I8" s="1233"/>
      <c r="J8" s="1233"/>
      <c r="K8" s="1233"/>
      <c r="L8" s="1234"/>
    </row>
    <row r="9" spans="1:13" ht="69.75" customHeight="1" x14ac:dyDescent="0.2">
      <c r="A9" s="1211"/>
      <c r="B9" s="1235" t="s">
        <v>174</v>
      </c>
      <c r="C9" s="1213" t="s">
        <v>172</v>
      </c>
      <c r="D9" s="1213"/>
      <c r="E9" s="1215" t="s">
        <v>380</v>
      </c>
      <c r="F9" s="1217" t="s">
        <v>232</v>
      </c>
      <c r="G9" s="857"/>
      <c r="H9" s="857"/>
      <c r="I9" s="896"/>
      <c r="J9" s="898" t="s">
        <v>310</v>
      </c>
      <c r="K9" s="862"/>
      <c r="L9" s="863"/>
    </row>
    <row r="10" spans="1:13" ht="81" customHeight="1" x14ac:dyDescent="0.2">
      <c r="A10" s="1211"/>
      <c r="B10" s="1236"/>
      <c r="C10" s="1214"/>
      <c r="D10" s="1214"/>
      <c r="E10" s="1216"/>
      <c r="F10" s="456" t="s">
        <v>311</v>
      </c>
      <c r="G10" s="710" t="s">
        <v>290</v>
      </c>
      <c r="H10" s="855" t="s">
        <v>17</v>
      </c>
      <c r="I10" s="458" t="s">
        <v>42</v>
      </c>
      <c r="J10" s="461" t="s">
        <v>312</v>
      </c>
      <c r="K10" s="656" t="s">
        <v>290</v>
      </c>
      <c r="L10" s="169" t="s">
        <v>32</v>
      </c>
    </row>
    <row r="11" spans="1:13" ht="96" customHeight="1" thickBot="1" x14ac:dyDescent="0.25">
      <c r="A11" s="1212"/>
      <c r="B11" s="1236"/>
      <c r="C11" s="713" t="s">
        <v>307</v>
      </c>
      <c r="D11" s="713" t="s">
        <v>173</v>
      </c>
      <c r="E11" s="608" t="s">
        <v>209</v>
      </c>
      <c r="F11" s="457" t="s">
        <v>308</v>
      </c>
      <c r="G11" s="170" t="s">
        <v>378</v>
      </c>
      <c r="H11" s="855"/>
      <c r="I11" s="459" t="s">
        <v>313</v>
      </c>
      <c r="J11" s="672" t="s">
        <v>309</v>
      </c>
      <c r="K11" s="170" t="s">
        <v>379</v>
      </c>
      <c r="L11" s="179" t="s">
        <v>314</v>
      </c>
    </row>
    <row r="12" spans="1:13" ht="146.25" customHeight="1" thickBot="1" x14ac:dyDescent="0.25">
      <c r="A12" s="788" t="s">
        <v>18</v>
      </c>
      <c r="B12" s="789" t="s">
        <v>39</v>
      </c>
      <c r="C12" s="790" t="s">
        <v>133</v>
      </c>
      <c r="D12" s="790" t="s">
        <v>159</v>
      </c>
      <c r="E12" s="791" t="s">
        <v>39</v>
      </c>
      <c r="F12" s="1223" t="s">
        <v>39</v>
      </c>
      <c r="G12" s="1224"/>
      <c r="H12" s="1225"/>
      <c r="I12" s="792" t="s">
        <v>40</v>
      </c>
      <c r="J12" s="1227" t="s">
        <v>39</v>
      </c>
      <c r="K12" s="1228"/>
      <c r="L12" s="792" t="s">
        <v>40</v>
      </c>
    </row>
    <row r="13" spans="1:13" ht="80.25" customHeight="1" thickBot="1" x14ac:dyDescent="0.25">
      <c r="A13" s="779" t="s">
        <v>83</v>
      </c>
      <c r="B13" s="766">
        <f>'1_MED_Prix-initial_gaz-F_54'!F15</f>
        <v>584.9294007490638</v>
      </c>
      <c r="C13" s="759"/>
      <c r="D13" s="759"/>
      <c r="E13" s="780">
        <f>$B$13+C13+D13</f>
        <v>584.9294007490638</v>
      </c>
      <c r="F13" s="781"/>
      <c r="G13" s="782">
        <f>E13+F13</f>
        <v>584.9294007490638</v>
      </c>
      <c r="H13" s="783">
        <v>594</v>
      </c>
      <c r="I13" s="784">
        <f>G13+H13</f>
        <v>1178.9294007490639</v>
      </c>
      <c r="J13" s="785"/>
      <c r="K13" s="786">
        <f>E13+J13</f>
        <v>584.9294007490638</v>
      </c>
      <c r="L13" s="787">
        <f>K13+H13</f>
        <v>1178.9294007490639</v>
      </c>
    </row>
    <row r="14" spans="1:13" ht="21" customHeight="1" thickBot="1" x14ac:dyDescent="0.25">
      <c r="A14" s="1218"/>
      <c r="B14" s="1218"/>
      <c r="C14" s="1218"/>
      <c r="D14" s="1218"/>
      <c r="E14" s="1218"/>
      <c r="F14" s="1218"/>
      <c r="G14" s="1218"/>
      <c r="H14" s="1218"/>
      <c r="I14" s="1218"/>
      <c r="J14" s="1218"/>
      <c r="K14" s="1218"/>
      <c r="L14" s="1219"/>
    </row>
    <row r="15" spans="1:13" ht="69.75" customHeight="1" x14ac:dyDescent="0.2">
      <c r="A15" s="1220" t="s">
        <v>332</v>
      </c>
      <c r="B15" s="1237" t="s">
        <v>207</v>
      </c>
      <c r="C15" s="1240" t="s">
        <v>172</v>
      </c>
      <c r="D15" s="1240"/>
      <c r="E15" s="1242" t="s">
        <v>317</v>
      </c>
      <c r="F15" s="1244" t="s">
        <v>315</v>
      </c>
      <c r="G15" s="1245"/>
      <c r="H15" s="1245"/>
      <c r="I15" s="1246"/>
      <c r="J15" s="1229" t="s">
        <v>316</v>
      </c>
      <c r="K15" s="1230"/>
      <c r="L15" s="1231"/>
    </row>
    <row r="16" spans="1:13" ht="90" customHeight="1" x14ac:dyDescent="0.2">
      <c r="A16" s="1221"/>
      <c r="B16" s="1238"/>
      <c r="C16" s="1241"/>
      <c r="D16" s="1241"/>
      <c r="E16" s="1243"/>
      <c r="F16" s="456" t="s">
        <v>311</v>
      </c>
      <c r="G16" s="454" t="s">
        <v>381</v>
      </c>
      <c r="H16" s="855" t="s">
        <v>17</v>
      </c>
      <c r="I16" s="453" t="s">
        <v>33</v>
      </c>
      <c r="J16" s="456" t="s">
        <v>312</v>
      </c>
      <c r="K16" s="673" t="s">
        <v>290</v>
      </c>
      <c r="L16" s="455" t="s">
        <v>32</v>
      </c>
    </row>
    <row r="17" spans="1:13" ht="88.5" customHeight="1" thickBot="1" x14ac:dyDescent="0.25">
      <c r="A17" s="1222"/>
      <c r="B17" s="1239"/>
      <c r="C17" s="775" t="s">
        <v>319</v>
      </c>
      <c r="D17" s="775" t="s">
        <v>208</v>
      </c>
      <c r="E17" s="776" t="s">
        <v>325</v>
      </c>
      <c r="F17" s="777" t="s">
        <v>320</v>
      </c>
      <c r="G17" s="778" t="s">
        <v>382</v>
      </c>
      <c r="H17" s="856"/>
      <c r="I17" s="722" t="s">
        <v>321</v>
      </c>
      <c r="J17" s="777" t="s">
        <v>322</v>
      </c>
      <c r="K17" s="778" t="s">
        <v>383</v>
      </c>
      <c r="L17" s="723" t="s">
        <v>323</v>
      </c>
    </row>
    <row r="18" spans="1:13" ht="81.75" customHeight="1" thickBot="1" x14ac:dyDescent="0.25">
      <c r="A18" s="765" t="s">
        <v>83</v>
      </c>
      <c r="B18" s="766">
        <f>'3.MED_Prix_init F-67_SP98_XF-67'!F16</f>
        <v>537.78288197445499</v>
      </c>
      <c r="C18" s="767"/>
      <c r="D18" s="768"/>
      <c r="E18" s="769">
        <f>$B$18+C18+D18</f>
        <v>537.78288197445499</v>
      </c>
      <c r="F18" s="770"/>
      <c r="G18" s="771">
        <f>E18+F18</f>
        <v>537.78288197445499</v>
      </c>
      <c r="H18" s="717">
        <v>672.9</v>
      </c>
      <c r="I18" s="718">
        <f>G18+H18</f>
        <v>1210.6828819744551</v>
      </c>
      <c r="J18" s="772"/>
      <c r="K18" s="773">
        <f>E18+J18</f>
        <v>537.78288197445499</v>
      </c>
      <c r="L18" s="774">
        <f>K18+H18</f>
        <v>1210.6828819744551</v>
      </c>
    </row>
    <row r="19" spans="1:13" ht="17.25" customHeight="1" thickBot="1" x14ac:dyDescent="0.25">
      <c r="A19" s="1218"/>
      <c r="B19" s="1218"/>
      <c r="C19" s="1218"/>
      <c r="D19" s="1218"/>
      <c r="E19" s="1218"/>
      <c r="F19" s="1218"/>
      <c r="G19" s="1218"/>
      <c r="H19" s="1218"/>
      <c r="I19" s="1218"/>
      <c r="J19" s="1218"/>
      <c r="K19" s="1218"/>
      <c r="L19" s="1218"/>
    </row>
    <row r="20" spans="1:13" ht="69.75" customHeight="1" x14ac:dyDescent="0.2">
      <c r="A20" s="1207" t="s">
        <v>324</v>
      </c>
      <c r="B20" s="1247" t="s">
        <v>206</v>
      </c>
      <c r="C20" s="1250" t="s">
        <v>172</v>
      </c>
      <c r="D20" s="1251"/>
      <c r="E20" s="1254" t="s">
        <v>354</v>
      </c>
      <c r="F20" s="1256" t="s">
        <v>350</v>
      </c>
      <c r="G20" s="1257"/>
      <c r="H20" s="1257"/>
      <c r="I20" s="1258"/>
      <c r="J20" s="1204" t="s">
        <v>351</v>
      </c>
      <c r="K20" s="1205"/>
      <c r="L20" s="1205"/>
      <c r="M20" s="1206"/>
    </row>
    <row r="21" spans="1:13" ht="87" customHeight="1" x14ac:dyDescent="0.2">
      <c r="A21" s="1208"/>
      <c r="B21" s="1248"/>
      <c r="C21" s="1252"/>
      <c r="D21" s="1253"/>
      <c r="E21" s="1255"/>
      <c r="F21" s="456" t="s">
        <v>311</v>
      </c>
      <c r="G21" s="462" t="s">
        <v>290</v>
      </c>
      <c r="H21" s="855" t="s">
        <v>17</v>
      </c>
      <c r="I21" s="453" t="s">
        <v>33</v>
      </c>
      <c r="J21" s="463" t="s">
        <v>312</v>
      </c>
      <c r="K21" s="799" t="s">
        <v>384</v>
      </c>
      <c r="L21" s="674" t="s">
        <v>374</v>
      </c>
      <c r="M21" s="455" t="s">
        <v>32</v>
      </c>
    </row>
    <row r="22" spans="1:13" ht="82.5" customHeight="1" thickBot="1" x14ac:dyDescent="0.25">
      <c r="A22" s="1209"/>
      <c r="B22" s="1249"/>
      <c r="C22" s="762" t="s">
        <v>355</v>
      </c>
      <c r="D22" s="763" t="s">
        <v>356</v>
      </c>
      <c r="E22" s="797" t="s">
        <v>357</v>
      </c>
      <c r="F22" s="777" t="s">
        <v>358</v>
      </c>
      <c r="G22" s="730" t="s">
        <v>368</v>
      </c>
      <c r="H22" s="856"/>
      <c r="I22" s="722" t="s">
        <v>359</v>
      </c>
      <c r="J22" s="764" t="s">
        <v>360</v>
      </c>
      <c r="K22" s="798" t="s">
        <v>361</v>
      </c>
      <c r="L22" s="731" t="s">
        <v>367</v>
      </c>
      <c r="M22" s="723" t="s">
        <v>362</v>
      </c>
    </row>
    <row r="23" spans="1:13" ht="66" customHeight="1" thickBot="1" x14ac:dyDescent="0.25">
      <c r="A23" s="724" t="s">
        <v>83</v>
      </c>
      <c r="B23" s="757">
        <f>B18</f>
        <v>537.78288197445499</v>
      </c>
      <c r="C23" s="758"/>
      <c r="D23" s="759"/>
      <c r="E23" s="760">
        <f>$B$23+C23+D23</f>
        <v>537.78288197445499</v>
      </c>
      <c r="F23" s="793"/>
      <c r="G23" s="725">
        <f>E23+F23</f>
        <v>537.78288197445499</v>
      </c>
      <c r="H23" s="726">
        <f>H18</f>
        <v>672.9</v>
      </c>
      <c r="I23" s="727">
        <f>G23+H23</f>
        <v>1210.6828819744551</v>
      </c>
      <c r="J23" s="761"/>
      <c r="K23" s="794">
        <f>B23+C23+J23</f>
        <v>537.78288197445499</v>
      </c>
      <c r="L23" s="728">
        <f>E23+J23</f>
        <v>537.78288197445499</v>
      </c>
      <c r="M23" s="729">
        <f>L23+H23</f>
        <v>1210.6828819744551</v>
      </c>
    </row>
    <row r="24" spans="1:13" ht="29.25" customHeight="1" x14ac:dyDescent="0.2">
      <c r="A24" s="85"/>
    </row>
    <row r="26" spans="1:13" ht="59.25" customHeight="1" x14ac:dyDescent="0.2">
      <c r="J26" s="18"/>
      <c r="K26" s="870" t="s">
        <v>128</v>
      </c>
      <c r="L26" s="870"/>
    </row>
    <row r="27" spans="1:13" ht="12.75" customHeight="1" x14ac:dyDescent="0.2">
      <c r="J27" s="19"/>
      <c r="K27" s="1185" t="s">
        <v>11</v>
      </c>
      <c r="L27" s="1185"/>
    </row>
  </sheetData>
  <mergeCells count="32">
    <mergeCell ref="K27:L27"/>
    <mergeCell ref="J12:K12"/>
    <mergeCell ref="J15:L15"/>
    <mergeCell ref="B8:L8"/>
    <mergeCell ref="B9:B11"/>
    <mergeCell ref="H21:H22"/>
    <mergeCell ref="B15:B17"/>
    <mergeCell ref="C15:D16"/>
    <mergeCell ref="E15:E16"/>
    <mergeCell ref="F15:I15"/>
    <mergeCell ref="H16:H17"/>
    <mergeCell ref="H10:H11"/>
    <mergeCell ref="B20:B22"/>
    <mergeCell ref="C20:D21"/>
    <mergeCell ref="E20:E21"/>
    <mergeCell ref="F20:I20"/>
    <mergeCell ref="A1:M1"/>
    <mergeCell ref="A3:M3"/>
    <mergeCell ref="A5:M5"/>
    <mergeCell ref="J20:M20"/>
    <mergeCell ref="K26:L26"/>
    <mergeCell ref="A20:A22"/>
    <mergeCell ref="A8:A11"/>
    <mergeCell ref="C9:D10"/>
    <mergeCell ref="E9:E10"/>
    <mergeCell ref="F9:I9"/>
    <mergeCell ref="J9:L9"/>
    <mergeCell ref="A19:L19"/>
    <mergeCell ref="A14:L14"/>
    <mergeCell ref="A15:A17"/>
    <mergeCell ref="F12:H12"/>
    <mergeCell ref="A6:L6"/>
  </mergeCells>
  <printOptions horizontalCentered="1" verticalCentered="1"/>
  <pageMargins left="0.25" right="0.25" top="0.75" bottom="0.75" header="0.3" footer="0.3"/>
  <pageSetup paperSize="8" scale="43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G27"/>
  <sheetViews>
    <sheetView zoomScale="80" zoomScaleNormal="80" workbookViewId="0">
      <selection activeCell="K7" sqref="K7"/>
    </sheetView>
  </sheetViews>
  <sheetFormatPr baseColWidth="10" defaultRowHeight="12.75" x14ac:dyDescent="0.2"/>
  <cols>
    <col min="1" max="1" width="44.5" customWidth="1"/>
    <col min="2" max="6" width="27.33203125" customWidth="1"/>
    <col min="7" max="7" width="27.1640625" customWidth="1"/>
  </cols>
  <sheetData>
    <row r="1" spans="1:7" ht="37.5" customHeight="1" thickBot="1" x14ac:dyDescent="0.25">
      <c r="A1" s="1201" t="s">
        <v>352</v>
      </c>
      <c r="B1" s="1202"/>
      <c r="C1" s="1202"/>
      <c r="D1" s="1202"/>
      <c r="E1" s="1202"/>
      <c r="F1" s="1202"/>
      <c r="G1" s="1203"/>
    </row>
    <row r="2" spans="1:7" ht="38.25" customHeight="1" x14ac:dyDescent="0.2">
      <c r="B2" s="12"/>
      <c r="C2" s="12"/>
      <c r="D2" s="12"/>
      <c r="E2" s="12"/>
      <c r="F2" s="12"/>
    </row>
    <row r="3" spans="1:7" ht="36" customHeight="1" x14ac:dyDescent="0.2">
      <c r="A3" s="844" t="s">
        <v>388</v>
      </c>
      <c r="B3" s="844"/>
      <c r="C3" s="844"/>
      <c r="D3" s="844"/>
      <c r="E3" s="844"/>
      <c r="F3" s="844"/>
      <c r="G3" s="844"/>
    </row>
    <row r="4" spans="1:7" ht="43.5" customHeight="1" thickBot="1" x14ac:dyDescent="0.25">
      <c r="A4" s="756"/>
      <c r="B4" s="756"/>
      <c r="C4" s="756"/>
      <c r="D4" s="756"/>
      <c r="E4" s="756"/>
      <c r="F4" s="756"/>
    </row>
    <row r="5" spans="1:7" ht="141" customHeight="1" thickBot="1" x14ac:dyDescent="0.25">
      <c r="A5" s="846" t="s">
        <v>179</v>
      </c>
      <c r="B5" s="847"/>
      <c r="C5" s="847"/>
      <c r="D5" s="847"/>
      <c r="E5" s="847"/>
      <c r="F5" s="847"/>
      <c r="G5" s="848"/>
    </row>
    <row r="6" spans="1:7" ht="43.5" customHeight="1" thickBot="1" x14ac:dyDescent="0.25">
      <c r="A6" s="1226"/>
      <c r="B6" s="1226"/>
      <c r="C6" s="1226"/>
      <c r="D6" s="1226"/>
      <c r="E6" s="1226"/>
      <c r="F6" s="1226"/>
    </row>
    <row r="7" spans="1:7" ht="36.75" customHeight="1" thickBot="1" x14ac:dyDescent="0.25">
      <c r="F7" s="344">
        <f>' 1_NWE_Prix_initial_gaz_F-54'!F8</f>
        <v>45689</v>
      </c>
    </row>
    <row r="8" spans="1:7" ht="41.25" customHeight="1" thickBot="1" x14ac:dyDescent="0.25">
      <c r="A8" s="1210" t="s">
        <v>175</v>
      </c>
      <c r="B8" s="1262" t="s">
        <v>12</v>
      </c>
      <c r="C8" s="1262"/>
      <c r="D8" s="1262"/>
      <c r="E8" s="1262"/>
      <c r="F8" s="1263"/>
    </row>
    <row r="9" spans="1:7" ht="69.75" customHeight="1" thickBot="1" x14ac:dyDescent="0.25">
      <c r="A9" s="1211"/>
      <c r="B9" s="1264" t="s">
        <v>232</v>
      </c>
      <c r="C9" s="1264"/>
      <c r="D9" s="1265"/>
      <c r="E9" s="1266" t="s">
        <v>241</v>
      </c>
      <c r="F9" s="1267"/>
    </row>
    <row r="10" spans="1:7" ht="75.75" customHeight="1" x14ac:dyDescent="0.2">
      <c r="A10" s="1211"/>
      <c r="B10" s="683" t="s">
        <v>366</v>
      </c>
      <c r="C10" s="1277" t="s">
        <v>17</v>
      </c>
      <c r="D10" s="676" t="s">
        <v>42</v>
      </c>
      <c r="E10" s="677" t="s">
        <v>370</v>
      </c>
      <c r="F10" s="678" t="s">
        <v>32</v>
      </c>
    </row>
    <row r="11" spans="1:7" ht="88.5" customHeight="1" thickBot="1" x14ac:dyDescent="0.25">
      <c r="A11" s="1212"/>
      <c r="B11" s="732" t="s">
        <v>369</v>
      </c>
      <c r="C11" s="856"/>
      <c r="D11" s="733" t="s">
        <v>326</v>
      </c>
      <c r="E11" s="650" t="s">
        <v>371</v>
      </c>
      <c r="F11" s="641" t="s">
        <v>314</v>
      </c>
    </row>
    <row r="12" spans="1:7" ht="27.75" customHeight="1" x14ac:dyDescent="0.2">
      <c r="A12" s="734" t="s">
        <v>18</v>
      </c>
      <c r="B12" s="1278"/>
      <c r="C12" s="1279"/>
      <c r="D12" s="735" t="s">
        <v>40</v>
      </c>
      <c r="E12" s="736" t="s">
        <v>39</v>
      </c>
      <c r="F12" s="735" t="s">
        <v>40</v>
      </c>
    </row>
    <row r="13" spans="1:7" ht="80.25" customHeight="1" thickBot="1" x14ac:dyDescent="0.25">
      <c r="A13" s="464" t="s">
        <v>83</v>
      </c>
      <c r="B13" s="684">
        <f>'6.1_P_fact_dét_ts_carb_CORSE'!G13</f>
        <v>584.9294007490638</v>
      </c>
      <c r="C13" s="460">
        <v>594</v>
      </c>
      <c r="D13" s="395">
        <f>B13+C13</f>
        <v>1178.9294007490639</v>
      </c>
      <c r="E13" s="675">
        <f>'6.1_P_fact_dét_ts_carb_CORSE'!K13</f>
        <v>584.9294007490638</v>
      </c>
      <c r="F13" s="452">
        <f>E13+C13</f>
        <v>1178.9294007490639</v>
      </c>
    </row>
    <row r="14" spans="1:7" ht="8.25" customHeight="1" thickBot="1" x14ac:dyDescent="0.25">
      <c r="A14" s="1218"/>
      <c r="B14" s="1218"/>
      <c r="C14" s="1218"/>
      <c r="D14" s="1218"/>
      <c r="E14" s="1218"/>
      <c r="F14" s="1219"/>
    </row>
    <row r="15" spans="1:7" ht="69.75" customHeight="1" thickBot="1" x14ac:dyDescent="0.25">
      <c r="A15" s="1280" t="s">
        <v>176</v>
      </c>
      <c r="B15" s="1268" t="s">
        <v>315</v>
      </c>
      <c r="C15" s="1269"/>
      <c r="D15" s="1270"/>
      <c r="E15" s="1271" t="s">
        <v>316</v>
      </c>
      <c r="F15" s="1272"/>
    </row>
    <row r="16" spans="1:7" ht="80.25" customHeight="1" x14ac:dyDescent="0.2">
      <c r="A16" s="1281"/>
      <c r="B16" s="681" t="s">
        <v>374</v>
      </c>
      <c r="C16" s="1276" t="s">
        <v>17</v>
      </c>
      <c r="D16" s="682" t="s">
        <v>33</v>
      </c>
      <c r="E16" s="679" t="s">
        <v>290</v>
      </c>
      <c r="F16" s="680" t="s">
        <v>32</v>
      </c>
    </row>
    <row r="17" spans="1:7" ht="78.75" customHeight="1" thickBot="1" x14ac:dyDescent="0.25">
      <c r="A17" s="1282"/>
      <c r="B17" s="721" t="s">
        <v>372</v>
      </c>
      <c r="C17" s="856"/>
      <c r="D17" s="722" t="s">
        <v>321</v>
      </c>
      <c r="E17" s="721" t="s">
        <v>373</v>
      </c>
      <c r="F17" s="723" t="s">
        <v>323</v>
      </c>
    </row>
    <row r="18" spans="1:7" ht="77.25" customHeight="1" thickBot="1" x14ac:dyDescent="0.25">
      <c r="A18" s="715" t="s">
        <v>83</v>
      </c>
      <c r="B18" s="716">
        <f>'6.1_P_fact_dét_ts_carb_CORSE'!G18</f>
        <v>537.78288197445499</v>
      </c>
      <c r="C18" s="717">
        <v>672.9</v>
      </c>
      <c r="D18" s="718">
        <f>B18+C18</f>
        <v>1210.6828819744551</v>
      </c>
      <c r="E18" s="719">
        <f>'6.1_P_fact_dét_ts_carb_CORSE'!K18</f>
        <v>537.78288197445499</v>
      </c>
      <c r="F18" s="720">
        <f>E18+C18</f>
        <v>1210.6828819744551</v>
      </c>
    </row>
    <row r="19" spans="1:7" ht="10.5" customHeight="1" thickBot="1" x14ac:dyDescent="0.25">
      <c r="A19" s="1218"/>
      <c r="B19" s="1218"/>
      <c r="C19" s="1218"/>
      <c r="D19" s="1218"/>
      <c r="E19" s="1218"/>
      <c r="F19" s="1218"/>
    </row>
    <row r="20" spans="1:7" ht="69.75" customHeight="1" thickBot="1" x14ac:dyDescent="0.25">
      <c r="A20" s="1207" t="s">
        <v>347</v>
      </c>
      <c r="B20" s="1273" t="s">
        <v>349</v>
      </c>
      <c r="C20" s="1274"/>
      <c r="D20" s="1275"/>
      <c r="E20" s="1259" t="s">
        <v>353</v>
      </c>
      <c r="F20" s="1260"/>
      <c r="G20" s="1261"/>
    </row>
    <row r="21" spans="1:7" ht="78.75" customHeight="1" x14ac:dyDescent="0.2">
      <c r="A21" s="1208"/>
      <c r="B21" s="462" t="s">
        <v>366</v>
      </c>
      <c r="C21" s="855" t="s">
        <v>17</v>
      </c>
      <c r="D21" s="453" t="s">
        <v>33</v>
      </c>
      <c r="E21" s="800" t="s">
        <v>376</v>
      </c>
      <c r="F21" s="752" t="s">
        <v>377</v>
      </c>
      <c r="G21" s="753" t="s">
        <v>32</v>
      </c>
    </row>
    <row r="22" spans="1:7" ht="82.5" customHeight="1" thickBot="1" x14ac:dyDescent="0.25">
      <c r="A22" s="1209"/>
      <c r="B22" s="730" t="s">
        <v>375</v>
      </c>
      <c r="C22" s="856"/>
      <c r="D22" s="722" t="s">
        <v>363</v>
      </c>
      <c r="E22" s="798" t="s">
        <v>361</v>
      </c>
      <c r="F22" s="731" t="s">
        <v>367</v>
      </c>
      <c r="G22" s="723" t="s">
        <v>362</v>
      </c>
    </row>
    <row r="23" spans="1:7" ht="66" customHeight="1" thickBot="1" x14ac:dyDescent="0.25">
      <c r="A23" s="724" t="s">
        <v>83</v>
      </c>
      <c r="B23" s="725">
        <f>'6.1_P_fact_dét_ts_carb_CORSE'!G23</f>
        <v>537.78288197445499</v>
      </c>
      <c r="C23" s="726">
        <f>C18</f>
        <v>672.9</v>
      </c>
      <c r="D23" s="727">
        <f>B23+C23</f>
        <v>1210.6828819744551</v>
      </c>
      <c r="E23" s="796">
        <f>'6.1_P_fact_dét_ts_carb_CORSE'!K23</f>
        <v>537.78288197445499</v>
      </c>
      <c r="F23" s="754">
        <f>'6.1_P_fact_dét_ts_carb_CORSE'!L23</f>
        <v>537.78288197445499</v>
      </c>
      <c r="G23" s="755">
        <f>F23+C23</f>
        <v>1210.6828819744551</v>
      </c>
    </row>
    <row r="24" spans="1:7" ht="29.25" customHeight="1" x14ac:dyDescent="0.2">
      <c r="A24" s="85"/>
      <c r="E24" s="795"/>
    </row>
    <row r="25" spans="1:7" ht="14.25" x14ac:dyDescent="0.2">
      <c r="F25" s="870" t="s">
        <v>128</v>
      </c>
      <c r="G25" s="870"/>
    </row>
    <row r="26" spans="1:7" ht="14.25" customHeight="1" x14ac:dyDescent="0.2">
      <c r="F26" s="1185" t="s">
        <v>11</v>
      </c>
      <c r="G26" s="1185"/>
    </row>
    <row r="27" spans="1:7" ht="12.75" customHeight="1" x14ac:dyDescent="0.2"/>
  </sheetData>
  <mergeCells count="22">
    <mergeCell ref="F26:G26"/>
    <mergeCell ref="B8:F8"/>
    <mergeCell ref="B9:D9"/>
    <mergeCell ref="E9:F9"/>
    <mergeCell ref="B15:D15"/>
    <mergeCell ref="E15:F15"/>
    <mergeCell ref="B20:D20"/>
    <mergeCell ref="C16:C17"/>
    <mergeCell ref="A19:F19"/>
    <mergeCell ref="A20:A22"/>
    <mergeCell ref="C21:C22"/>
    <mergeCell ref="C10:C11"/>
    <mergeCell ref="B12:C12"/>
    <mergeCell ref="A14:F14"/>
    <mergeCell ref="A15:A17"/>
    <mergeCell ref="A8:A11"/>
    <mergeCell ref="E20:G20"/>
    <mergeCell ref="A5:G5"/>
    <mergeCell ref="A3:G3"/>
    <mergeCell ref="A1:G1"/>
    <mergeCell ref="F25:G25"/>
    <mergeCell ref="A6:F6"/>
  </mergeCells>
  <printOptions horizontalCentered="1" verticalCentered="1"/>
  <pageMargins left="0.7" right="0.7" top="0.75" bottom="0.75" header="0.3" footer="0.3"/>
  <pageSetup paperSize="8" scale="7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G21"/>
  <sheetViews>
    <sheetView zoomScale="80" zoomScaleNormal="80" workbookViewId="0">
      <selection activeCell="A4" sqref="A4"/>
    </sheetView>
  </sheetViews>
  <sheetFormatPr baseColWidth="10" defaultRowHeight="12.75" x14ac:dyDescent="0.2"/>
  <cols>
    <col min="1" max="1" width="18.1640625" customWidth="1"/>
    <col min="2" max="2" width="24.6640625" customWidth="1"/>
    <col min="3" max="3" width="29.1640625" customWidth="1"/>
    <col min="4" max="7" width="55" customWidth="1"/>
  </cols>
  <sheetData>
    <row r="1" spans="1:7" ht="34.5" customHeight="1" thickBot="1" x14ac:dyDescent="0.25">
      <c r="A1" s="1201" t="s">
        <v>329</v>
      </c>
      <c r="B1" s="1202"/>
      <c r="C1" s="1202"/>
      <c r="D1" s="1202"/>
      <c r="E1" s="1202"/>
      <c r="F1" s="1202"/>
      <c r="G1" s="1203"/>
    </row>
    <row r="2" spans="1:7" ht="31.5" customHeight="1" x14ac:dyDescent="0.2">
      <c r="B2" s="12"/>
      <c r="C2" s="12"/>
      <c r="D2" s="12"/>
      <c r="E2" s="12"/>
    </row>
    <row r="3" spans="1:7" ht="54.75" customHeight="1" x14ac:dyDescent="0.2">
      <c r="A3" s="844" t="s">
        <v>388</v>
      </c>
      <c r="B3" s="844"/>
      <c r="C3" s="844"/>
      <c r="D3" s="844"/>
      <c r="E3" s="844"/>
      <c r="F3" s="844"/>
      <c r="G3" s="844"/>
    </row>
    <row r="4" spans="1:7" ht="54.75" customHeight="1" thickBot="1" x14ac:dyDescent="0.25">
      <c r="B4" s="13"/>
      <c r="C4" s="13"/>
      <c r="D4" s="13"/>
      <c r="E4" s="13"/>
      <c r="F4" s="13"/>
      <c r="G4" s="13"/>
    </row>
    <row r="5" spans="1:7" ht="75.75" customHeight="1" thickBot="1" x14ac:dyDescent="0.25">
      <c r="A5" s="846" t="s">
        <v>345</v>
      </c>
      <c r="B5" s="847"/>
      <c r="C5" s="847"/>
      <c r="D5" s="847"/>
      <c r="E5" s="847"/>
      <c r="F5" s="847"/>
      <c r="G5" s="848"/>
    </row>
    <row r="6" spans="1:7" ht="25.5" x14ac:dyDescent="0.2">
      <c r="A6" s="14"/>
      <c r="B6" s="14"/>
      <c r="C6" s="14"/>
      <c r="D6" s="14"/>
      <c r="E6" s="14"/>
      <c r="F6" s="14"/>
      <c r="G6" s="14"/>
    </row>
    <row r="7" spans="1:7" ht="13.5" thickBot="1" x14ac:dyDescent="0.25">
      <c r="B7" s="15"/>
      <c r="C7" s="15"/>
    </row>
    <row r="8" spans="1:7" ht="37.5" customHeight="1" x14ac:dyDescent="0.2">
      <c r="A8" s="1295" t="s">
        <v>346</v>
      </c>
      <c r="B8" s="1296"/>
      <c r="C8" s="1296"/>
      <c r="D8" s="1289" t="s">
        <v>328</v>
      </c>
      <c r="E8" s="1289"/>
      <c r="F8" s="1289"/>
      <c r="G8" s="1290"/>
    </row>
    <row r="9" spans="1:7" ht="37.5" customHeight="1" x14ac:dyDescent="0.2">
      <c r="A9" s="1297"/>
      <c r="B9" s="1298"/>
      <c r="C9" s="1298"/>
      <c r="D9" s="1291"/>
      <c r="E9" s="1291"/>
      <c r="F9" s="1291"/>
      <c r="G9" s="1292"/>
    </row>
    <row r="10" spans="1:7" ht="24.75" customHeight="1" x14ac:dyDescent="0.2">
      <c r="A10" s="1297"/>
      <c r="B10" s="1298"/>
      <c r="C10" s="1298"/>
      <c r="D10" s="1291"/>
      <c r="E10" s="1291"/>
      <c r="F10" s="1291"/>
      <c r="G10" s="1292"/>
    </row>
    <row r="11" spans="1:7" ht="37.5" customHeight="1" thickBot="1" x14ac:dyDescent="0.25">
      <c r="A11" s="1299"/>
      <c r="B11" s="1300"/>
      <c r="C11" s="1300"/>
      <c r="D11" s="1293"/>
      <c r="E11" s="1293"/>
      <c r="F11" s="1293"/>
      <c r="G11" s="1294"/>
    </row>
    <row r="12" spans="1:7" ht="57.75" customHeight="1" thickBot="1" x14ac:dyDescent="0.25">
      <c r="A12" s="703" t="s">
        <v>18</v>
      </c>
      <c r="B12" s="704" t="s">
        <v>19</v>
      </c>
      <c r="C12" s="704" t="s">
        <v>114</v>
      </c>
      <c r="D12" s="695" t="s">
        <v>91</v>
      </c>
      <c r="E12" s="695" t="s">
        <v>90</v>
      </c>
      <c r="F12" s="695" t="s">
        <v>92</v>
      </c>
      <c r="G12" s="696" t="s">
        <v>93</v>
      </c>
    </row>
    <row r="13" spans="1:7" ht="49.5" customHeight="1" x14ac:dyDescent="0.2">
      <c r="A13" s="1286" t="s">
        <v>116</v>
      </c>
      <c r="B13" s="1301" t="s">
        <v>85</v>
      </c>
      <c r="C13" s="705" t="s">
        <v>115</v>
      </c>
      <c r="D13" s="706"/>
      <c r="E13" s="706"/>
      <c r="F13" s="706"/>
      <c r="G13" s="707"/>
    </row>
    <row r="14" spans="1:7" ht="49.5" customHeight="1" x14ac:dyDescent="0.2">
      <c r="A14" s="1287"/>
      <c r="B14" s="1284"/>
      <c r="C14" s="700" t="s">
        <v>330</v>
      </c>
      <c r="D14" s="701"/>
      <c r="E14" s="701"/>
      <c r="F14" s="701"/>
      <c r="G14" s="708"/>
    </row>
    <row r="15" spans="1:7" ht="65.25" customHeight="1" x14ac:dyDescent="0.2">
      <c r="A15" s="1287"/>
      <c r="B15" s="1284"/>
      <c r="C15" s="702" t="s">
        <v>348</v>
      </c>
      <c r="D15" s="217"/>
      <c r="E15" s="217"/>
      <c r="F15" s="217"/>
      <c r="G15" s="218"/>
    </row>
    <row r="16" spans="1:7" ht="49.5" customHeight="1" x14ac:dyDescent="0.2">
      <c r="A16" s="1287"/>
      <c r="B16" s="1283" t="s">
        <v>331</v>
      </c>
      <c r="C16" s="699" t="s">
        <v>115</v>
      </c>
      <c r="D16" s="224"/>
      <c r="E16" s="224"/>
      <c r="F16" s="224"/>
      <c r="G16" s="225"/>
    </row>
    <row r="17" spans="1:7" ht="49.5" customHeight="1" x14ac:dyDescent="0.2">
      <c r="A17" s="1287"/>
      <c r="B17" s="1284"/>
      <c r="C17" s="700" t="s">
        <v>330</v>
      </c>
      <c r="D17" s="701"/>
      <c r="E17" s="701"/>
      <c r="F17" s="701"/>
      <c r="G17" s="708"/>
    </row>
    <row r="18" spans="1:7" ht="57.75" customHeight="1" thickBot="1" x14ac:dyDescent="0.25">
      <c r="A18" s="1288"/>
      <c r="B18" s="1285"/>
      <c r="C18" s="709" t="s">
        <v>348</v>
      </c>
      <c r="D18" s="543"/>
      <c r="E18" s="543"/>
      <c r="F18" s="543"/>
      <c r="G18" s="544"/>
    </row>
    <row r="20" spans="1:7" ht="18" x14ac:dyDescent="0.2">
      <c r="F20" s="697" t="s">
        <v>10</v>
      </c>
    </row>
    <row r="21" spans="1:7" ht="18.75" x14ac:dyDescent="0.2">
      <c r="F21" s="698" t="s">
        <v>11</v>
      </c>
    </row>
  </sheetData>
  <mergeCells count="8">
    <mergeCell ref="A1:G1"/>
    <mergeCell ref="A3:G3"/>
    <mergeCell ref="B16:B18"/>
    <mergeCell ref="A13:A18"/>
    <mergeCell ref="D8:G11"/>
    <mergeCell ref="A8:C11"/>
    <mergeCell ref="B13:B15"/>
    <mergeCell ref="A5:G5"/>
  </mergeCells>
  <printOptions horizontalCentered="1" verticalCentered="1"/>
  <pageMargins left="0.7" right="0.7" top="0.75" bottom="0.75" header="0.3" footer="0.3"/>
  <pageSetup paperSize="9" scale="5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LN28"/>
  <sheetViews>
    <sheetView showWhiteSpace="0" topLeftCell="A16" zoomScale="80" zoomScaleNormal="80" zoomScalePageLayoutView="60" workbookViewId="0">
      <selection activeCell="M14" sqref="M14"/>
    </sheetView>
  </sheetViews>
  <sheetFormatPr baseColWidth="10" defaultRowHeight="12.75" x14ac:dyDescent="0.2"/>
  <cols>
    <col min="1" max="1" width="18" customWidth="1"/>
    <col min="2" max="2" width="31.1640625" customWidth="1"/>
    <col min="3" max="3" width="19.83203125" customWidth="1"/>
    <col min="4" max="5" width="21.1640625" customWidth="1"/>
    <col min="6" max="6" width="33.1640625" customWidth="1"/>
    <col min="7" max="7" width="26.33203125" customWidth="1"/>
    <col min="8" max="8" width="26.1640625" customWidth="1"/>
    <col min="9" max="9" width="17.83203125" customWidth="1"/>
    <col min="10" max="13" width="24.1640625" customWidth="1"/>
    <col min="14" max="14" width="17.83203125" customWidth="1"/>
    <col min="15" max="15" width="21" customWidth="1"/>
  </cols>
  <sheetData>
    <row r="1" spans="1:326" ht="12.75" customHeight="1" x14ac:dyDescent="0.2">
      <c r="A1" s="838" t="s">
        <v>43</v>
      </c>
      <c r="B1" s="839"/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40"/>
    </row>
    <row r="2" spans="1:326" ht="40.5" customHeight="1" thickBot="1" x14ac:dyDescent="0.25">
      <c r="A2" s="841"/>
      <c r="B2" s="842"/>
      <c r="C2" s="842"/>
      <c r="D2" s="842"/>
      <c r="E2" s="842"/>
      <c r="F2" s="842"/>
      <c r="G2" s="842"/>
      <c r="H2" s="842"/>
      <c r="I2" s="842"/>
      <c r="J2" s="842"/>
      <c r="K2" s="842"/>
      <c r="L2" s="842"/>
      <c r="M2" s="843"/>
    </row>
    <row r="3" spans="1:326" ht="30" customHeight="1" x14ac:dyDescent="0.2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326" ht="98.25" customHeight="1" x14ac:dyDescent="0.2">
      <c r="A4" s="844" t="s">
        <v>387</v>
      </c>
      <c r="B4" s="844"/>
      <c r="C4" s="844"/>
      <c r="D4" s="844"/>
      <c r="E4" s="844"/>
      <c r="F4" s="844"/>
      <c r="G4" s="844"/>
      <c r="H4" s="844"/>
      <c r="I4" s="844"/>
      <c r="J4" s="844"/>
      <c r="K4" s="844"/>
      <c r="L4" s="844"/>
      <c r="M4" s="844"/>
    </row>
    <row r="5" spans="1:326" ht="28.5" customHeight="1" thickBot="1" x14ac:dyDescent="0.25">
      <c r="A5" s="864"/>
      <c r="B5" s="864"/>
      <c r="C5" s="864"/>
      <c r="D5" s="864"/>
      <c r="E5" s="864"/>
      <c r="F5" s="864"/>
      <c r="G5" s="864"/>
      <c r="H5" s="864"/>
      <c r="I5" s="864"/>
      <c r="J5" s="864"/>
      <c r="K5" s="864"/>
      <c r="L5" s="864"/>
      <c r="M5" s="864"/>
      <c r="N5" s="13"/>
      <c r="O5" s="13"/>
    </row>
    <row r="6" spans="1:326" ht="100.5" customHeight="1" thickBot="1" x14ac:dyDescent="0.25">
      <c r="A6" s="846" t="s">
        <v>183</v>
      </c>
      <c r="B6" s="847"/>
      <c r="C6" s="847"/>
      <c r="D6" s="847"/>
      <c r="E6" s="847"/>
      <c r="F6" s="847"/>
      <c r="G6" s="847"/>
      <c r="H6" s="847"/>
      <c r="I6" s="847"/>
      <c r="J6" s="847"/>
      <c r="K6" s="847"/>
      <c r="L6" s="847"/>
      <c r="M6" s="848"/>
      <c r="N6" s="14"/>
      <c r="O6" s="14"/>
    </row>
    <row r="7" spans="1:326" ht="42" customHeight="1" thickBot="1" x14ac:dyDescent="0.25">
      <c r="A7" s="342"/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14"/>
      <c r="O7" s="14"/>
    </row>
    <row r="8" spans="1:326" ht="44.25" customHeight="1" thickBot="1" x14ac:dyDescent="0.25">
      <c r="A8" s="343"/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4">
        <f>' 1_NWE_Prix_initial_gaz_F-54'!F8</f>
        <v>45689</v>
      </c>
    </row>
    <row r="9" spans="1:326" s="16" customFormat="1" ht="46.5" customHeight="1" thickBot="1" x14ac:dyDescent="0.25">
      <c r="A9" s="849" t="s">
        <v>211</v>
      </c>
      <c r="B9" s="850"/>
      <c r="C9" s="866" t="s">
        <v>12</v>
      </c>
      <c r="D9" s="867"/>
      <c r="E9" s="867"/>
      <c r="F9" s="867"/>
      <c r="G9" s="867"/>
      <c r="H9" s="867"/>
      <c r="I9" s="867"/>
      <c r="J9" s="867"/>
      <c r="K9" s="867"/>
      <c r="L9" s="867"/>
      <c r="M9" s="868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  <c r="LE9" s="15"/>
      <c r="LF9" s="15"/>
      <c r="LG9" s="15"/>
      <c r="LH9" s="15"/>
      <c r="LI9" s="15"/>
      <c r="LJ9" s="15"/>
      <c r="LK9" s="15"/>
      <c r="LL9" s="15"/>
      <c r="LM9" s="15"/>
      <c r="LN9" s="15"/>
    </row>
    <row r="10" spans="1:326" s="15" customFormat="1" ht="72" customHeight="1" x14ac:dyDescent="0.2">
      <c r="A10" s="851"/>
      <c r="B10" s="852"/>
      <c r="C10" s="859" t="s">
        <v>219</v>
      </c>
      <c r="D10" s="857" t="s">
        <v>240</v>
      </c>
      <c r="E10" s="857"/>
      <c r="F10" s="857" t="s">
        <v>230</v>
      </c>
      <c r="G10" s="869" t="s">
        <v>232</v>
      </c>
      <c r="H10" s="869"/>
      <c r="I10" s="869"/>
      <c r="J10" s="869"/>
      <c r="K10" s="862" t="s">
        <v>233</v>
      </c>
      <c r="L10" s="862"/>
      <c r="M10" s="863"/>
    </row>
    <row r="11" spans="1:326" s="15" customFormat="1" ht="84.75" customHeight="1" x14ac:dyDescent="0.2">
      <c r="A11" s="851"/>
      <c r="B11" s="852"/>
      <c r="C11" s="860"/>
      <c r="D11" s="858"/>
      <c r="E11" s="858"/>
      <c r="F11" s="858"/>
      <c r="G11" s="167" t="s">
        <v>231</v>
      </c>
      <c r="H11" s="167" t="s">
        <v>284</v>
      </c>
      <c r="I11" s="855" t="s">
        <v>17</v>
      </c>
      <c r="J11" s="168" t="s">
        <v>42</v>
      </c>
      <c r="K11" s="603" t="s">
        <v>234</v>
      </c>
      <c r="L11" s="603" t="s">
        <v>285</v>
      </c>
      <c r="M11" s="169" t="s">
        <v>32</v>
      </c>
    </row>
    <row r="12" spans="1:326" s="15" customFormat="1" ht="77.25" customHeight="1" thickBot="1" x14ac:dyDescent="0.25">
      <c r="A12" s="853"/>
      <c r="B12" s="854"/>
      <c r="C12" s="861"/>
      <c r="D12" s="636" t="s">
        <v>229</v>
      </c>
      <c r="E12" s="636" t="s">
        <v>130</v>
      </c>
      <c r="F12" s="687" t="s">
        <v>217</v>
      </c>
      <c r="G12" s="688" t="s">
        <v>235</v>
      </c>
      <c r="H12" s="689" t="s">
        <v>236</v>
      </c>
      <c r="I12" s="856"/>
      <c r="J12" s="690" t="s">
        <v>218</v>
      </c>
      <c r="K12" s="687" t="s">
        <v>237</v>
      </c>
      <c r="L12" s="691" t="s">
        <v>238</v>
      </c>
      <c r="M12" s="692" t="s">
        <v>239</v>
      </c>
    </row>
    <row r="13" spans="1:326" s="15" customFormat="1" ht="284.25" customHeight="1" thickBot="1" x14ac:dyDescent="0.25">
      <c r="A13" s="230" t="s">
        <v>94</v>
      </c>
      <c r="B13" s="257" t="s">
        <v>18</v>
      </c>
      <c r="C13" s="685" t="s">
        <v>39</v>
      </c>
      <c r="D13" s="649" t="s">
        <v>131</v>
      </c>
      <c r="E13" s="649" t="s">
        <v>132</v>
      </c>
      <c r="F13" s="845" t="s">
        <v>39</v>
      </c>
      <c r="G13" s="845"/>
      <c r="H13" s="845"/>
      <c r="I13" s="647" t="s">
        <v>39</v>
      </c>
      <c r="J13" s="686" t="s">
        <v>40</v>
      </c>
      <c r="K13" s="845" t="s">
        <v>39</v>
      </c>
      <c r="L13" s="845"/>
      <c r="M13" s="648" t="s">
        <v>40</v>
      </c>
    </row>
    <row r="14" spans="1:326" s="15" customFormat="1" ht="50.25" customHeight="1" x14ac:dyDescent="0.2">
      <c r="A14" s="231" t="s">
        <v>95</v>
      </c>
      <c r="B14" s="258" t="s">
        <v>31</v>
      </c>
      <c r="C14" s="191">
        <f>' 1_NWE_Prix_initial_gaz_F-54'!F16</f>
        <v>589.90948813982527</v>
      </c>
      <c r="D14" s="192"/>
      <c r="E14" s="193"/>
      <c r="F14" s="193">
        <f>$C$14+D14+E14</f>
        <v>589.90948813982527</v>
      </c>
      <c r="G14" s="194"/>
      <c r="H14" s="195">
        <f t="shared" ref="H14" si="0">F14+G14</f>
        <v>589.90948813982527</v>
      </c>
      <c r="I14" s="197">
        <f>60.75*10</f>
        <v>607.5</v>
      </c>
      <c r="J14" s="207">
        <f>H14+I14</f>
        <v>1197.4094881398253</v>
      </c>
      <c r="K14" s="200"/>
      <c r="L14" s="210">
        <f t="shared" ref="L14" si="1">F14+K14</f>
        <v>589.90948813982527</v>
      </c>
      <c r="M14" s="213">
        <f t="shared" ref="M14" si="2">(L14+I14)</f>
        <v>1197.4094881398253</v>
      </c>
    </row>
    <row r="15" spans="1:326" ht="50.25" customHeight="1" x14ac:dyDescent="0.2">
      <c r="A15" s="231" t="s">
        <v>96</v>
      </c>
      <c r="B15" s="258" t="s">
        <v>30</v>
      </c>
      <c r="C15" s="180">
        <f>' 1_NWE_Prix_initial_gaz_F-54'!F16</f>
        <v>589.90948813982527</v>
      </c>
      <c r="D15" s="153"/>
      <c r="E15" s="154"/>
      <c r="F15" s="154">
        <f t="shared" ref="F15" si="3">$C$15+D15+E15</f>
        <v>589.90948813982527</v>
      </c>
      <c r="G15" s="155"/>
      <c r="H15" s="151">
        <f t="shared" ref="H15" si="4">F15+G15</f>
        <v>589.90948813982527</v>
      </c>
      <c r="I15" s="198">
        <f t="shared" ref="I15" si="5">62.64*10</f>
        <v>626.4</v>
      </c>
      <c r="J15" s="208">
        <f t="shared" ref="J15" si="6">(H15+I15)</f>
        <v>1216.3094881398251</v>
      </c>
      <c r="K15" s="201"/>
      <c r="L15" s="211">
        <f t="shared" ref="L15" si="7">F15+K15</f>
        <v>589.90948813982527</v>
      </c>
      <c r="M15" s="208">
        <f t="shared" ref="M15" si="8">(L15+I15)</f>
        <v>1216.3094881398251</v>
      </c>
    </row>
    <row r="16" spans="1:326" ht="50.25" customHeight="1" x14ac:dyDescent="0.2">
      <c r="A16" s="865" t="s">
        <v>101</v>
      </c>
      <c r="B16" s="259" t="s">
        <v>20</v>
      </c>
      <c r="C16" s="182">
        <f>' 1_NWE_Prix_initial_gaz_F-54'!F16</f>
        <v>589.90948813982527</v>
      </c>
      <c r="D16" s="156"/>
      <c r="E16" s="157"/>
      <c r="F16" s="157">
        <f>$C$16+D16+E16</f>
        <v>589.90948813982527</v>
      </c>
      <c r="G16" s="158"/>
      <c r="H16" s="151">
        <f t="shared" ref="H16:H25" si="9">F16+G16</f>
        <v>589.90948813982527</v>
      </c>
      <c r="I16" s="198">
        <f t="shared" ref="I16:I23" si="10">60.75*10</f>
        <v>607.5</v>
      </c>
      <c r="J16" s="208">
        <f>H16+I16</f>
        <v>1197.4094881398253</v>
      </c>
      <c r="K16" s="202"/>
      <c r="L16" s="211">
        <f t="shared" ref="L16:L25" si="11">F16+K16</f>
        <v>589.90948813982527</v>
      </c>
      <c r="M16" s="208">
        <f t="shared" ref="M16:M25" si="12">(L16+I16)</f>
        <v>1197.4094881398253</v>
      </c>
    </row>
    <row r="17" spans="1:14" ht="50.25" customHeight="1" x14ac:dyDescent="0.2">
      <c r="A17" s="865"/>
      <c r="B17" s="260" t="s">
        <v>21</v>
      </c>
      <c r="C17" s="182">
        <f>' 1_NWE_Prix_initial_gaz_F-54'!F16</f>
        <v>589.90948813982527</v>
      </c>
      <c r="D17" s="156"/>
      <c r="E17" s="157"/>
      <c r="F17" s="157">
        <f>$C$16+D17+E17</f>
        <v>589.90948813982527</v>
      </c>
      <c r="G17" s="158"/>
      <c r="H17" s="151">
        <f t="shared" si="9"/>
        <v>589.90948813982527</v>
      </c>
      <c r="I17" s="198">
        <f t="shared" si="10"/>
        <v>607.5</v>
      </c>
      <c r="J17" s="208">
        <f t="shared" ref="J17:J25" si="13">(H17+I17)</f>
        <v>1197.4094881398253</v>
      </c>
      <c r="K17" s="202"/>
      <c r="L17" s="211">
        <f t="shared" si="11"/>
        <v>589.90948813982527</v>
      </c>
      <c r="M17" s="208">
        <f t="shared" si="12"/>
        <v>1197.4094881398253</v>
      </c>
    </row>
    <row r="18" spans="1:14" ht="50.25" customHeight="1" x14ac:dyDescent="0.2">
      <c r="A18" s="865"/>
      <c r="B18" s="259" t="s">
        <v>22</v>
      </c>
      <c r="C18" s="182">
        <f>' 1_NWE_Prix_initial_gaz_F-54'!F16</f>
        <v>589.90948813982527</v>
      </c>
      <c r="D18" s="159"/>
      <c r="E18" s="157"/>
      <c r="F18" s="157">
        <f>$C$16+D18+E18</f>
        <v>589.90948813982527</v>
      </c>
      <c r="G18" s="158"/>
      <c r="H18" s="151">
        <f t="shared" si="9"/>
        <v>589.90948813982527</v>
      </c>
      <c r="I18" s="198">
        <f t="shared" si="10"/>
        <v>607.5</v>
      </c>
      <c r="J18" s="208">
        <f t="shared" si="13"/>
        <v>1197.4094881398253</v>
      </c>
      <c r="K18" s="202"/>
      <c r="L18" s="211">
        <f t="shared" si="11"/>
        <v>589.90948813982527</v>
      </c>
      <c r="M18" s="208">
        <f t="shared" si="12"/>
        <v>1197.4094881398253</v>
      </c>
    </row>
    <row r="19" spans="1:14" ht="50.25" customHeight="1" x14ac:dyDescent="0.2">
      <c r="A19" s="865"/>
      <c r="B19" s="259" t="s">
        <v>23</v>
      </c>
      <c r="C19" s="182">
        <f>' 1_NWE_Prix_initial_gaz_F-54'!F16</f>
        <v>589.90948813982527</v>
      </c>
      <c r="D19" s="159"/>
      <c r="E19" s="157"/>
      <c r="F19" s="157">
        <f>$C$16+D19+E19</f>
        <v>589.90948813982527</v>
      </c>
      <c r="G19" s="158"/>
      <c r="H19" s="151">
        <f t="shared" si="9"/>
        <v>589.90948813982527</v>
      </c>
      <c r="I19" s="198">
        <f t="shared" si="10"/>
        <v>607.5</v>
      </c>
      <c r="J19" s="208">
        <f t="shared" si="13"/>
        <v>1197.4094881398253</v>
      </c>
      <c r="K19" s="202"/>
      <c r="L19" s="211">
        <f t="shared" si="11"/>
        <v>589.90948813982527</v>
      </c>
      <c r="M19" s="208">
        <f t="shared" si="12"/>
        <v>1197.4094881398253</v>
      </c>
    </row>
    <row r="20" spans="1:14" ht="50.25" customHeight="1" x14ac:dyDescent="0.2">
      <c r="A20" s="231" t="s">
        <v>103</v>
      </c>
      <c r="B20" s="261" t="s">
        <v>29</v>
      </c>
      <c r="C20" s="180">
        <f>' 1_NWE_Prix_initial_gaz_F-54'!F16</f>
        <v>589.90948813982527</v>
      </c>
      <c r="D20" s="146"/>
      <c r="E20" s="147"/>
      <c r="F20" s="147">
        <f>$C$20+D20+E20</f>
        <v>589.90948813982527</v>
      </c>
      <c r="G20" s="160"/>
      <c r="H20" s="151">
        <f t="shared" si="9"/>
        <v>589.90948813982527</v>
      </c>
      <c r="I20" s="198">
        <f t="shared" si="10"/>
        <v>607.5</v>
      </c>
      <c r="J20" s="208">
        <f t="shared" si="13"/>
        <v>1197.4094881398253</v>
      </c>
      <c r="K20" s="203"/>
      <c r="L20" s="211">
        <f t="shared" si="11"/>
        <v>589.90948813982527</v>
      </c>
      <c r="M20" s="208">
        <f t="shared" si="12"/>
        <v>1197.4094881398253</v>
      </c>
    </row>
    <row r="21" spans="1:14" ht="50.25" customHeight="1" x14ac:dyDescent="0.2">
      <c r="A21" s="232" t="s">
        <v>113</v>
      </c>
      <c r="B21" s="262" t="s">
        <v>26</v>
      </c>
      <c r="C21" s="183">
        <f>'1_MED_Prix-initial_gaz-F_54'!F15</f>
        <v>584.9294007490638</v>
      </c>
      <c r="D21" s="148"/>
      <c r="E21" s="149"/>
      <c r="F21" s="149">
        <f>$C$21+D21+E21</f>
        <v>584.9294007490638</v>
      </c>
      <c r="G21" s="150"/>
      <c r="H21" s="151">
        <f t="shared" si="9"/>
        <v>584.9294007490638</v>
      </c>
      <c r="I21" s="198">
        <f t="shared" si="10"/>
        <v>607.5</v>
      </c>
      <c r="J21" s="208">
        <f t="shared" si="13"/>
        <v>1192.4294007490639</v>
      </c>
      <c r="K21" s="204"/>
      <c r="L21" s="211">
        <f t="shared" si="11"/>
        <v>584.9294007490638</v>
      </c>
      <c r="M21" s="208">
        <f t="shared" si="12"/>
        <v>1192.4294007490639</v>
      </c>
    </row>
    <row r="22" spans="1:14" ht="50.25" customHeight="1" x14ac:dyDescent="0.2">
      <c r="A22" s="865" t="s">
        <v>108</v>
      </c>
      <c r="B22" s="262" t="s">
        <v>27</v>
      </c>
      <c r="C22" s="183">
        <f>'1_MED_Prix-initial_gaz-F_54'!F15</f>
        <v>584.9294007490638</v>
      </c>
      <c r="D22" s="148"/>
      <c r="E22" s="149"/>
      <c r="F22" s="149">
        <f>$C$22+D22+E22</f>
        <v>584.9294007490638</v>
      </c>
      <c r="G22" s="150"/>
      <c r="H22" s="151">
        <f t="shared" si="9"/>
        <v>584.9294007490638</v>
      </c>
      <c r="I22" s="198">
        <f t="shared" si="10"/>
        <v>607.5</v>
      </c>
      <c r="J22" s="208">
        <f t="shared" si="13"/>
        <v>1192.4294007490639</v>
      </c>
      <c r="K22" s="204"/>
      <c r="L22" s="211">
        <f t="shared" si="11"/>
        <v>584.9294007490638</v>
      </c>
      <c r="M22" s="208">
        <f t="shared" si="12"/>
        <v>1192.4294007490639</v>
      </c>
    </row>
    <row r="23" spans="1:14" ht="50.25" customHeight="1" x14ac:dyDescent="0.2">
      <c r="A23" s="865"/>
      <c r="B23" s="262" t="s">
        <v>28</v>
      </c>
      <c r="C23" s="183">
        <f>'1_MED_Prix-initial_gaz-F_54'!F15</f>
        <v>584.9294007490638</v>
      </c>
      <c r="D23" s="148"/>
      <c r="E23" s="149"/>
      <c r="F23" s="149">
        <f>$C$23+D23+E23</f>
        <v>584.9294007490638</v>
      </c>
      <c r="G23" s="150"/>
      <c r="H23" s="151">
        <f t="shared" si="9"/>
        <v>584.9294007490638</v>
      </c>
      <c r="I23" s="198">
        <f t="shared" si="10"/>
        <v>607.5</v>
      </c>
      <c r="J23" s="208">
        <f t="shared" si="13"/>
        <v>1192.4294007490639</v>
      </c>
      <c r="K23" s="204"/>
      <c r="L23" s="211">
        <f t="shared" si="11"/>
        <v>584.9294007490638</v>
      </c>
      <c r="M23" s="208">
        <f t="shared" si="12"/>
        <v>1192.4294007490639</v>
      </c>
    </row>
    <row r="24" spans="1:14" ht="50.25" customHeight="1" x14ac:dyDescent="0.2">
      <c r="A24" s="871" t="s">
        <v>104</v>
      </c>
      <c r="B24" s="263" t="s">
        <v>24</v>
      </c>
      <c r="C24" s="180">
        <f>' 1_NWE_Prix_initial_gaz_F-54'!F16</f>
        <v>589.90948813982527</v>
      </c>
      <c r="D24" s="161"/>
      <c r="E24" s="162"/>
      <c r="F24" s="162">
        <f>$C$24+D24+E24</f>
        <v>589.90948813982527</v>
      </c>
      <c r="G24" s="163"/>
      <c r="H24" s="151">
        <f t="shared" si="9"/>
        <v>589.90948813982527</v>
      </c>
      <c r="I24" s="198">
        <f>60.75*10</f>
        <v>607.5</v>
      </c>
      <c r="J24" s="208">
        <f t="shared" si="13"/>
        <v>1197.4094881398253</v>
      </c>
      <c r="K24" s="205"/>
      <c r="L24" s="211">
        <f t="shared" si="11"/>
        <v>589.90948813982527</v>
      </c>
      <c r="M24" s="208">
        <f t="shared" si="12"/>
        <v>1197.4094881398253</v>
      </c>
    </row>
    <row r="25" spans="1:14" ht="64.5" customHeight="1" thickBot="1" x14ac:dyDescent="0.25">
      <c r="A25" s="872"/>
      <c r="B25" s="264" t="s">
        <v>129</v>
      </c>
      <c r="C25" s="184">
        <f>' 1_NWE_Prix_initial_gaz_F-54'!F16</f>
        <v>589.90948813982527</v>
      </c>
      <c r="D25" s="185"/>
      <c r="E25" s="186"/>
      <c r="F25" s="186">
        <f>$C$24+D25+E25</f>
        <v>589.90948813982527</v>
      </c>
      <c r="G25" s="187"/>
      <c r="H25" s="188">
        <f t="shared" si="9"/>
        <v>589.90948813982527</v>
      </c>
      <c r="I25" s="199">
        <f>60.75*10</f>
        <v>607.5</v>
      </c>
      <c r="J25" s="209">
        <f t="shared" si="13"/>
        <v>1197.4094881398253</v>
      </c>
      <c r="K25" s="206"/>
      <c r="L25" s="212">
        <f t="shared" si="11"/>
        <v>589.90948813982527</v>
      </c>
      <c r="M25" s="209">
        <f t="shared" si="12"/>
        <v>1197.4094881398253</v>
      </c>
    </row>
    <row r="26" spans="1:14" ht="34.5" customHeight="1" x14ac:dyDescent="0.2"/>
    <row r="27" spans="1:14" ht="47.25" customHeight="1" x14ac:dyDescent="0.2">
      <c r="L27" s="870" t="s">
        <v>128</v>
      </c>
      <c r="M27" s="870"/>
      <c r="N27" s="466"/>
    </row>
    <row r="28" spans="1:14" ht="33.75" customHeight="1" x14ac:dyDescent="0.2">
      <c r="L28" s="824" t="s">
        <v>11</v>
      </c>
      <c r="M28" s="824"/>
    </row>
  </sheetData>
  <mergeCells count="19">
    <mergeCell ref="A22:A23"/>
    <mergeCell ref="C9:M9"/>
    <mergeCell ref="G10:J10"/>
    <mergeCell ref="L27:M27"/>
    <mergeCell ref="L28:M28"/>
    <mergeCell ref="A24:A25"/>
    <mergeCell ref="A16:A19"/>
    <mergeCell ref="A1:M2"/>
    <mergeCell ref="A4:M4"/>
    <mergeCell ref="K13:L13"/>
    <mergeCell ref="F13:H13"/>
    <mergeCell ref="A6:M6"/>
    <mergeCell ref="A9:B12"/>
    <mergeCell ref="I11:I12"/>
    <mergeCell ref="F10:F11"/>
    <mergeCell ref="C10:C12"/>
    <mergeCell ref="D10:E11"/>
    <mergeCell ref="K10:M10"/>
    <mergeCell ref="A5:M5"/>
  </mergeCells>
  <printOptions horizontalCentered="1" verticalCentered="1"/>
  <pageMargins left="0.25" right="0.25" top="0.75" bottom="0.75" header="0.3" footer="0.3"/>
  <pageSetup paperSize="9" scale="3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LH28"/>
  <sheetViews>
    <sheetView showWhiteSpace="0" topLeftCell="A10" zoomScale="80" zoomScaleNormal="80" zoomScalePageLayoutView="60" workbookViewId="0">
      <selection activeCell="I5" sqref="I5"/>
    </sheetView>
  </sheetViews>
  <sheetFormatPr baseColWidth="10" defaultRowHeight="12.75" x14ac:dyDescent="0.2"/>
  <cols>
    <col min="1" max="1" width="18" customWidth="1"/>
    <col min="2" max="2" width="31.1640625" customWidth="1"/>
    <col min="3" max="7" width="30" customWidth="1"/>
    <col min="8" max="8" width="17.83203125" customWidth="1"/>
    <col min="9" max="9" width="21" customWidth="1"/>
  </cols>
  <sheetData>
    <row r="1" spans="1:320" ht="12.75" customHeight="1" x14ac:dyDescent="0.2">
      <c r="A1" s="838" t="s">
        <v>144</v>
      </c>
      <c r="B1" s="839"/>
      <c r="C1" s="839"/>
      <c r="D1" s="839"/>
      <c r="E1" s="839"/>
      <c r="F1" s="839"/>
      <c r="G1" s="840"/>
    </row>
    <row r="2" spans="1:320" ht="19.5" customHeight="1" thickBot="1" x14ac:dyDescent="0.25">
      <c r="A2" s="841"/>
      <c r="B2" s="842"/>
      <c r="C2" s="842"/>
      <c r="D2" s="842"/>
      <c r="E2" s="842"/>
      <c r="F2" s="842"/>
      <c r="G2" s="843"/>
    </row>
    <row r="3" spans="1:320" ht="63.75" customHeight="1" x14ac:dyDescent="0.2">
      <c r="B3" s="12"/>
      <c r="C3" s="12"/>
      <c r="D3" s="12"/>
      <c r="E3" s="12"/>
      <c r="F3" s="12"/>
      <c r="G3" s="12"/>
    </row>
    <row r="4" spans="1:320" ht="66.75" customHeight="1" x14ac:dyDescent="0.2">
      <c r="A4" s="844" t="s">
        <v>387</v>
      </c>
      <c r="B4" s="844"/>
      <c r="C4" s="844"/>
      <c r="D4" s="844"/>
      <c r="E4" s="844"/>
      <c r="F4" s="844"/>
      <c r="G4" s="844"/>
    </row>
    <row r="5" spans="1:320" ht="66.75" customHeight="1" thickBot="1" x14ac:dyDescent="0.25">
      <c r="A5" s="864"/>
      <c r="B5" s="864"/>
      <c r="C5" s="864"/>
      <c r="D5" s="864"/>
      <c r="E5" s="864"/>
      <c r="F5" s="864"/>
      <c r="G5" s="864"/>
      <c r="H5" s="13"/>
      <c r="I5" s="13"/>
    </row>
    <row r="6" spans="1:320" ht="99" customHeight="1" thickBot="1" x14ac:dyDescent="0.25">
      <c r="A6" s="846" t="s">
        <v>182</v>
      </c>
      <c r="B6" s="847"/>
      <c r="C6" s="847"/>
      <c r="D6" s="847"/>
      <c r="E6" s="847"/>
      <c r="F6" s="847"/>
      <c r="G6" s="848"/>
      <c r="H6" s="14"/>
      <c r="I6" s="14"/>
    </row>
    <row r="7" spans="1:320" ht="42" customHeight="1" thickBot="1" x14ac:dyDescent="0.25">
      <c r="A7" s="880"/>
      <c r="B7" s="880"/>
      <c r="C7" s="880"/>
      <c r="D7" s="880"/>
      <c r="E7" s="880"/>
      <c r="F7" s="880"/>
      <c r="G7" s="880"/>
      <c r="H7" s="14"/>
      <c r="I7" s="14"/>
    </row>
    <row r="8" spans="1:320" ht="44.25" customHeight="1" thickBot="1" x14ac:dyDescent="0.25">
      <c r="A8" s="343"/>
      <c r="B8" s="343"/>
      <c r="C8" s="343"/>
      <c r="D8" s="343"/>
      <c r="E8" s="343"/>
      <c r="F8" s="343"/>
      <c r="G8" s="344">
        <f>' 1_NWE_Prix_initial_gaz_F-54'!F8</f>
        <v>45689</v>
      </c>
    </row>
    <row r="9" spans="1:320" s="16" customFormat="1" ht="46.5" customHeight="1" thickBot="1" x14ac:dyDescent="0.25">
      <c r="A9" s="849" t="s">
        <v>181</v>
      </c>
      <c r="B9" s="850"/>
      <c r="C9" s="866" t="s">
        <v>12</v>
      </c>
      <c r="D9" s="867"/>
      <c r="E9" s="867"/>
      <c r="F9" s="867"/>
      <c r="G9" s="867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  <c r="LE9" s="15"/>
      <c r="LF9" s="15"/>
      <c r="LG9" s="15"/>
      <c r="LH9" s="15"/>
    </row>
    <row r="10" spans="1:320" s="15" customFormat="1" ht="72" customHeight="1" x14ac:dyDescent="0.2">
      <c r="A10" s="851"/>
      <c r="B10" s="873"/>
      <c r="C10" s="876" t="s">
        <v>232</v>
      </c>
      <c r="D10" s="869"/>
      <c r="E10" s="877"/>
      <c r="F10" s="878" t="s">
        <v>241</v>
      </c>
      <c r="G10" s="879"/>
    </row>
    <row r="11" spans="1:320" s="15" customFormat="1" ht="84.75" customHeight="1" x14ac:dyDescent="0.2">
      <c r="A11" s="851"/>
      <c r="B11" s="873"/>
      <c r="C11" s="654" t="s">
        <v>284</v>
      </c>
      <c r="D11" s="855" t="s">
        <v>17</v>
      </c>
      <c r="E11" s="169" t="s">
        <v>42</v>
      </c>
      <c r="F11" s="655" t="s">
        <v>285</v>
      </c>
      <c r="G11" s="168" t="s">
        <v>32</v>
      </c>
    </row>
    <row r="12" spans="1:320" s="15" customFormat="1" ht="77.25" customHeight="1" thickBot="1" x14ac:dyDescent="0.25">
      <c r="A12" s="874"/>
      <c r="B12" s="875"/>
      <c r="C12" s="242" t="s">
        <v>236</v>
      </c>
      <c r="D12" s="883"/>
      <c r="E12" s="243" t="s">
        <v>218</v>
      </c>
      <c r="F12" s="240" t="s">
        <v>238</v>
      </c>
      <c r="G12" s="234" t="s">
        <v>257</v>
      </c>
    </row>
    <row r="13" spans="1:320" s="15" customFormat="1" ht="95.25" customHeight="1" thickBot="1" x14ac:dyDescent="0.25">
      <c r="A13" s="235" t="s">
        <v>94</v>
      </c>
      <c r="B13" s="239" t="s">
        <v>18</v>
      </c>
      <c r="C13" s="244" t="s">
        <v>39</v>
      </c>
      <c r="D13" s="237" t="s">
        <v>39</v>
      </c>
      <c r="E13" s="238" t="s">
        <v>40</v>
      </c>
      <c r="F13" s="241" t="s">
        <v>39</v>
      </c>
      <c r="G13" s="236" t="s">
        <v>40</v>
      </c>
    </row>
    <row r="14" spans="1:320" s="15" customFormat="1" ht="50.25" customHeight="1" x14ac:dyDescent="0.2">
      <c r="A14" s="233" t="s">
        <v>95</v>
      </c>
      <c r="B14" s="222" t="s">
        <v>31</v>
      </c>
      <c r="C14" s="245">
        <f>'1.1_Prix_fact_détail_gaz_F-54'!H14</f>
        <v>589.90948813982527</v>
      </c>
      <c r="D14" s="196">
        <f>60.75*10</f>
        <v>607.5</v>
      </c>
      <c r="E14" s="246">
        <f>C14+D14</f>
        <v>1197.4094881398253</v>
      </c>
      <c r="F14" s="249">
        <f>'1.1_Prix_fact_détail_gaz_F-54'!L14</f>
        <v>589.90948813982527</v>
      </c>
      <c r="G14" s="250">
        <f t="shared" ref="G14:G25" si="0">(F14+D14)</f>
        <v>1197.4094881398253</v>
      </c>
    </row>
    <row r="15" spans="1:320" ht="50.25" customHeight="1" x14ac:dyDescent="0.2">
      <c r="A15" s="164" t="s">
        <v>96</v>
      </c>
      <c r="B15" s="172" t="s">
        <v>30</v>
      </c>
      <c r="C15" s="247">
        <f>'1.1_Prix_fact_détail_gaz_F-54'!H15</f>
        <v>589.90948813982527</v>
      </c>
      <c r="D15" s="152">
        <f t="shared" ref="D15" si="1">62.64*10</f>
        <v>626.4</v>
      </c>
      <c r="E15" s="181">
        <f t="shared" ref="E15" si="2">(C15+D15)</f>
        <v>1216.3094881398251</v>
      </c>
      <c r="F15" s="247">
        <f>'1.1_Prix_fact_détail_gaz_F-54'!L15</f>
        <v>589.90948813982527</v>
      </c>
      <c r="G15" s="181">
        <f t="shared" si="0"/>
        <v>1216.3094881398251</v>
      </c>
    </row>
    <row r="16" spans="1:320" ht="50.25" customHeight="1" x14ac:dyDescent="0.2">
      <c r="A16" s="881" t="s">
        <v>101</v>
      </c>
      <c r="B16" s="173" t="s">
        <v>20</v>
      </c>
      <c r="C16" s="247">
        <f>'1.1_Prix_fact_détail_gaz_F-54'!H16</f>
        <v>589.90948813982527</v>
      </c>
      <c r="D16" s="152">
        <f t="shared" ref="D16:D23" si="3">60.75*10</f>
        <v>607.5</v>
      </c>
      <c r="E16" s="181">
        <f>C16+D16</f>
        <v>1197.4094881398253</v>
      </c>
      <c r="F16" s="247">
        <f>'1.1_Prix_fact_détail_gaz_F-54'!L16</f>
        <v>589.90948813982527</v>
      </c>
      <c r="G16" s="181">
        <f t="shared" si="0"/>
        <v>1197.4094881398253</v>
      </c>
    </row>
    <row r="17" spans="1:7" ht="50.25" customHeight="1" x14ac:dyDescent="0.2">
      <c r="A17" s="881"/>
      <c r="B17" s="174" t="s">
        <v>21</v>
      </c>
      <c r="C17" s="247">
        <f>'1.1_Prix_fact_détail_gaz_F-54'!H17</f>
        <v>589.90948813982527</v>
      </c>
      <c r="D17" s="152">
        <f t="shared" si="3"/>
        <v>607.5</v>
      </c>
      <c r="E17" s="181">
        <f t="shared" ref="E17:E25" si="4">(C17+D17)</f>
        <v>1197.4094881398253</v>
      </c>
      <c r="F17" s="247">
        <f>'1.1_Prix_fact_détail_gaz_F-54'!L17</f>
        <v>589.90948813982527</v>
      </c>
      <c r="G17" s="181">
        <f t="shared" si="0"/>
        <v>1197.4094881398253</v>
      </c>
    </row>
    <row r="18" spans="1:7" ht="50.25" customHeight="1" x14ac:dyDescent="0.2">
      <c r="A18" s="881"/>
      <c r="B18" s="173" t="s">
        <v>22</v>
      </c>
      <c r="C18" s="247">
        <f>'1.1_Prix_fact_détail_gaz_F-54'!H18</f>
        <v>589.90948813982527</v>
      </c>
      <c r="D18" s="152">
        <f t="shared" si="3"/>
        <v>607.5</v>
      </c>
      <c r="E18" s="181">
        <f t="shared" si="4"/>
        <v>1197.4094881398253</v>
      </c>
      <c r="F18" s="247">
        <f>'1.1_Prix_fact_détail_gaz_F-54'!L18</f>
        <v>589.90948813982527</v>
      </c>
      <c r="G18" s="181">
        <f t="shared" si="0"/>
        <v>1197.4094881398253</v>
      </c>
    </row>
    <row r="19" spans="1:7" ht="50.25" customHeight="1" x14ac:dyDescent="0.2">
      <c r="A19" s="881"/>
      <c r="B19" s="173" t="s">
        <v>23</v>
      </c>
      <c r="C19" s="247">
        <f>'1.1_Prix_fact_détail_gaz_F-54'!H19</f>
        <v>589.90948813982527</v>
      </c>
      <c r="D19" s="152">
        <f t="shared" si="3"/>
        <v>607.5</v>
      </c>
      <c r="E19" s="181">
        <f t="shared" si="4"/>
        <v>1197.4094881398253</v>
      </c>
      <c r="F19" s="247">
        <f>'1.1_Prix_fact_détail_gaz_F-54'!L19</f>
        <v>589.90948813982527</v>
      </c>
      <c r="G19" s="181">
        <f t="shared" si="0"/>
        <v>1197.4094881398253</v>
      </c>
    </row>
    <row r="20" spans="1:7" ht="50.25" customHeight="1" x14ac:dyDescent="0.2">
      <c r="A20" s="164" t="s">
        <v>103</v>
      </c>
      <c r="B20" s="175" t="s">
        <v>29</v>
      </c>
      <c r="C20" s="247">
        <f>'1.1_Prix_fact_détail_gaz_F-54'!H20</f>
        <v>589.90948813982527</v>
      </c>
      <c r="D20" s="152">
        <f t="shared" si="3"/>
        <v>607.5</v>
      </c>
      <c r="E20" s="181">
        <f t="shared" si="4"/>
        <v>1197.4094881398253</v>
      </c>
      <c r="F20" s="247">
        <f>'1.1_Prix_fact_détail_gaz_F-54'!L20</f>
        <v>589.90948813982527</v>
      </c>
      <c r="G20" s="181">
        <f t="shared" si="0"/>
        <v>1197.4094881398253</v>
      </c>
    </row>
    <row r="21" spans="1:7" ht="50.25" customHeight="1" x14ac:dyDescent="0.2">
      <c r="A21" s="165" t="s">
        <v>113</v>
      </c>
      <c r="B21" s="176" t="s">
        <v>26</v>
      </c>
      <c r="C21" s="247">
        <f>'1.1_Prix_fact_détail_gaz_F-54'!H21</f>
        <v>584.9294007490638</v>
      </c>
      <c r="D21" s="152">
        <f t="shared" si="3"/>
        <v>607.5</v>
      </c>
      <c r="E21" s="181">
        <f t="shared" si="4"/>
        <v>1192.4294007490639</v>
      </c>
      <c r="F21" s="247">
        <f>'1.1_Prix_fact_détail_gaz_F-54'!L21</f>
        <v>584.9294007490638</v>
      </c>
      <c r="G21" s="181">
        <f t="shared" si="0"/>
        <v>1192.4294007490639</v>
      </c>
    </row>
    <row r="22" spans="1:7" ht="50.25" customHeight="1" x14ac:dyDescent="0.2">
      <c r="A22" s="881" t="s">
        <v>108</v>
      </c>
      <c r="B22" s="176" t="s">
        <v>27</v>
      </c>
      <c r="C22" s="247">
        <f>'1.1_Prix_fact_détail_gaz_F-54'!H22</f>
        <v>584.9294007490638</v>
      </c>
      <c r="D22" s="152">
        <f t="shared" si="3"/>
        <v>607.5</v>
      </c>
      <c r="E22" s="181">
        <f t="shared" si="4"/>
        <v>1192.4294007490639</v>
      </c>
      <c r="F22" s="247">
        <f>'1.1_Prix_fact_détail_gaz_F-54'!L22</f>
        <v>584.9294007490638</v>
      </c>
      <c r="G22" s="181">
        <f t="shared" si="0"/>
        <v>1192.4294007490639</v>
      </c>
    </row>
    <row r="23" spans="1:7" ht="50.25" customHeight="1" x14ac:dyDescent="0.2">
      <c r="A23" s="881"/>
      <c r="B23" s="176" t="s">
        <v>28</v>
      </c>
      <c r="C23" s="247">
        <f>'1.1_Prix_fact_détail_gaz_F-54'!H23</f>
        <v>584.9294007490638</v>
      </c>
      <c r="D23" s="152">
        <f t="shared" si="3"/>
        <v>607.5</v>
      </c>
      <c r="E23" s="181">
        <f t="shared" si="4"/>
        <v>1192.4294007490639</v>
      </c>
      <c r="F23" s="247">
        <f>'1.1_Prix_fact_détail_gaz_F-54'!L23</f>
        <v>584.9294007490638</v>
      </c>
      <c r="G23" s="181">
        <f t="shared" si="0"/>
        <v>1192.4294007490639</v>
      </c>
    </row>
    <row r="24" spans="1:7" ht="50.25" customHeight="1" x14ac:dyDescent="0.2">
      <c r="A24" s="882" t="s">
        <v>104</v>
      </c>
      <c r="B24" s="177" t="s">
        <v>24</v>
      </c>
      <c r="C24" s="247">
        <f>'1.1_Prix_fact_détail_gaz_F-54'!H24</f>
        <v>589.90948813982527</v>
      </c>
      <c r="D24" s="152">
        <f>60.75*10</f>
        <v>607.5</v>
      </c>
      <c r="E24" s="181">
        <f t="shared" si="4"/>
        <v>1197.4094881398253</v>
      </c>
      <c r="F24" s="247">
        <f>'1.1_Prix_fact_détail_gaz_F-54'!L24</f>
        <v>589.90948813982527</v>
      </c>
      <c r="G24" s="181">
        <f t="shared" si="0"/>
        <v>1197.4094881398253</v>
      </c>
    </row>
    <row r="25" spans="1:7" ht="64.5" customHeight="1" thickBot="1" x14ac:dyDescent="0.25">
      <c r="A25" s="882"/>
      <c r="B25" s="178" t="s">
        <v>129</v>
      </c>
      <c r="C25" s="248">
        <f>'1.1_Prix_fact_détail_gaz_F-54'!H25</f>
        <v>589.90948813982527</v>
      </c>
      <c r="D25" s="189">
        <f>60.75*10</f>
        <v>607.5</v>
      </c>
      <c r="E25" s="190">
        <f t="shared" si="4"/>
        <v>1197.4094881398253</v>
      </c>
      <c r="F25" s="248">
        <f>'1.1_Prix_fact_détail_gaz_F-54'!L25</f>
        <v>589.90948813982527</v>
      </c>
      <c r="G25" s="190">
        <f t="shared" si="0"/>
        <v>1197.4094881398253</v>
      </c>
    </row>
    <row r="26" spans="1:7" ht="36" customHeight="1" x14ac:dyDescent="0.2"/>
    <row r="27" spans="1:7" ht="40.5" customHeight="1" x14ac:dyDescent="0.2">
      <c r="F27" s="830" t="s">
        <v>128</v>
      </c>
      <c r="G27" s="830"/>
    </row>
    <row r="28" spans="1:7" ht="40.5" customHeight="1" x14ac:dyDescent="0.2">
      <c r="F28" s="824" t="s">
        <v>11</v>
      </c>
      <c r="G28" s="824"/>
    </row>
  </sheetData>
  <mergeCells count="15">
    <mergeCell ref="A22:A23"/>
    <mergeCell ref="A24:A25"/>
    <mergeCell ref="F27:G27"/>
    <mergeCell ref="F28:G28"/>
    <mergeCell ref="D11:D12"/>
    <mergeCell ref="A16:A19"/>
    <mergeCell ref="A1:G2"/>
    <mergeCell ref="A4:G4"/>
    <mergeCell ref="A6:G6"/>
    <mergeCell ref="A9:B12"/>
    <mergeCell ref="C9:G9"/>
    <mergeCell ref="C10:E10"/>
    <mergeCell ref="F10:G10"/>
    <mergeCell ref="A7:G7"/>
    <mergeCell ref="A5:G5"/>
  </mergeCells>
  <printOptions horizontalCentered="1" verticalCentered="1"/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E25"/>
  <sheetViews>
    <sheetView zoomScale="80" zoomScaleNormal="80" workbookViewId="0">
      <selection activeCell="K9" sqref="K9"/>
    </sheetView>
  </sheetViews>
  <sheetFormatPr baseColWidth="10" defaultRowHeight="12.75" x14ac:dyDescent="0.2"/>
  <cols>
    <col min="1" max="1" width="27.6640625" customWidth="1"/>
    <col min="2" max="5" width="40.33203125" customWidth="1"/>
  </cols>
  <sheetData>
    <row r="1" spans="1:5" ht="27" customHeight="1" x14ac:dyDescent="0.2">
      <c r="A1" s="884" t="s">
        <v>89</v>
      </c>
      <c r="B1" s="884"/>
      <c r="C1" s="884"/>
      <c r="D1" s="884"/>
      <c r="E1" s="884"/>
    </row>
    <row r="2" spans="1:5" ht="19.5" customHeight="1" x14ac:dyDescent="0.2">
      <c r="B2" s="12"/>
      <c r="C2" s="12"/>
      <c r="D2" s="12"/>
      <c r="E2" s="12"/>
    </row>
    <row r="3" spans="1:5" ht="35.25" customHeight="1" x14ac:dyDescent="0.2">
      <c r="A3" s="844" t="s">
        <v>387</v>
      </c>
      <c r="B3" s="844"/>
      <c r="C3" s="844"/>
      <c r="D3" s="844"/>
      <c r="E3" s="844"/>
    </row>
    <row r="4" spans="1:5" ht="21.75" customHeight="1" thickBot="1" x14ac:dyDescent="0.25">
      <c r="A4" s="864"/>
      <c r="B4" s="864"/>
      <c r="C4" s="864"/>
      <c r="D4" s="864"/>
      <c r="E4" s="864"/>
    </row>
    <row r="5" spans="1:5" ht="51.75" customHeight="1" thickBot="1" x14ac:dyDescent="0.25">
      <c r="A5" s="846" t="s">
        <v>184</v>
      </c>
      <c r="B5" s="847"/>
      <c r="C5" s="847"/>
      <c r="D5" s="847"/>
      <c r="E5" s="848"/>
    </row>
    <row r="6" spans="1:5" ht="64.5" customHeight="1" thickBot="1" x14ac:dyDescent="0.25">
      <c r="A6" s="847"/>
      <c r="B6" s="847"/>
      <c r="C6" s="847"/>
      <c r="D6" s="847"/>
      <c r="E6" s="847"/>
    </row>
    <row r="7" spans="1:5" ht="24.75" customHeight="1" x14ac:dyDescent="0.2">
      <c r="A7" s="892" t="s">
        <v>185</v>
      </c>
      <c r="B7" s="885" t="s">
        <v>143</v>
      </c>
      <c r="C7" s="886"/>
      <c r="D7" s="886"/>
      <c r="E7" s="886"/>
    </row>
    <row r="8" spans="1:5" ht="24.75" customHeight="1" thickBot="1" x14ac:dyDescent="0.25">
      <c r="A8" s="893"/>
      <c r="B8" s="887"/>
      <c r="C8" s="888"/>
      <c r="D8" s="888"/>
      <c r="E8" s="888"/>
    </row>
    <row r="9" spans="1:5" ht="33.75" customHeight="1" x14ac:dyDescent="0.2">
      <c r="A9" s="893"/>
      <c r="B9" s="889" t="s">
        <v>139</v>
      </c>
      <c r="C9" s="890"/>
      <c r="D9" s="890"/>
      <c r="E9" s="891"/>
    </row>
    <row r="10" spans="1:5" ht="27" customHeight="1" thickBot="1" x14ac:dyDescent="0.25">
      <c r="A10" s="229" t="s">
        <v>18</v>
      </c>
      <c r="B10" s="228" t="s">
        <v>91</v>
      </c>
      <c r="C10" s="226" t="s">
        <v>90</v>
      </c>
      <c r="D10" s="226" t="s">
        <v>92</v>
      </c>
      <c r="E10" s="227" t="s">
        <v>93</v>
      </c>
    </row>
    <row r="11" spans="1:5" ht="40.5" customHeight="1" x14ac:dyDescent="0.2">
      <c r="A11" s="222" t="s">
        <v>31</v>
      </c>
      <c r="B11" s="223"/>
      <c r="C11" s="224"/>
      <c r="D11" s="224"/>
      <c r="E11" s="225"/>
    </row>
    <row r="12" spans="1:5" ht="40.5" customHeight="1" x14ac:dyDescent="0.2">
      <c r="A12" s="172" t="s">
        <v>30</v>
      </c>
      <c r="B12" s="219"/>
      <c r="C12" s="217"/>
      <c r="D12" s="217"/>
      <c r="E12" s="218"/>
    </row>
    <row r="13" spans="1:5" ht="40.5" customHeight="1" x14ac:dyDescent="0.2">
      <c r="A13" s="173" t="s">
        <v>20</v>
      </c>
      <c r="B13" s="219"/>
      <c r="C13" s="217"/>
      <c r="D13" s="217"/>
      <c r="E13" s="218"/>
    </row>
    <row r="14" spans="1:5" ht="40.5" customHeight="1" x14ac:dyDescent="0.2">
      <c r="A14" s="174" t="s">
        <v>21</v>
      </c>
      <c r="B14" s="219"/>
      <c r="C14" s="217"/>
      <c r="D14" s="217"/>
      <c r="E14" s="218"/>
    </row>
    <row r="15" spans="1:5" ht="40.5" customHeight="1" x14ac:dyDescent="0.2">
      <c r="A15" s="173" t="s">
        <v>22</v>
      </c>
      <c r="B15" s="219"/>
      <c r="C15" s="217"/>
      <c r="D15" s="217"/>
      <c r="E15" s="218"/>
    </row>
    <row r="16" spans="1:5" ht="40.5" customHeight="1" x14ac:dyDescent="0.2">
      <c r="A16" s="173" t="s">
        <v>23</v>
      </c>
      <c r="B16" s="219"/>
      <c r="C16" s="217"/>
      <c r="D16" s="217"/>
      <c r="E16" s="218"/>
    </row>
    <row r="17" spans="1:5" ht="40.5" customHeight="1" x14ac:dyDescent="0.2">
      <c r="A17" s="175" t="s">
        <v>29</v>
      </c>
      <c r="B17" s="219"/>
      <c r="C17" s="217"/>
      <c r="D17" s="217"/>
      <c r="E17" s="218"/>
    </row>
    <row r="18" spans="1:5" ht="40.5" customHeight="1" x14ac:dyDescent="0.2">
      <c r="A18" s="176" t="s">
        <v>26</v>
      </c>
      <c r="B18" s="219"/>
      <c r="C18" s="217"/>
      <c r="D18" s="217"/>
      <c r="E18" s="218"/>
    </row>
    <row r="19" spans="1:5" ht="40.5" customHeight="1" x14ac:dyDescent="0.2">
      <c r="A19" s="176" t="s">
        <v>27</v>
      </c>
      <c r="B19" s="219"/>
      <c r="C19" s="217"/>
      <c r="D19" s="217"/>
      <c r="E19" s="218"/>
    </row>
    <row r="20" spans="1:5" ht="40.5" customHeight="1" x14ac:dyDescent="0.2">
      <c r="A20" s="176" t="s">
        <v>28</v>
      </c>
      <c r="B20" s="220"/>
      <c r="C20" s="90"/>
      <c r="D20" s="90"/>
      <c r="E20" s="91"/>
    </row>
    <row r="21" spans="1:5" ht="40.5" customHeight="1" x14ac:dyDescent="0.2">
      <c r="A21" s="177" t="s">
        <v>24</v>
      </c>
      <c r="B21" s="220"/>
      <c r="C21" s="90"/>
      <c r="D21" s="90"/>
      <c r="E21" s="91"/>
    </row>
    <row r="22" spans="1:5" ht="40.5" customHeight="1" thickBot="1" x14ac:dyDescent="0.25">
      <c r="A22" s="178" t="s">
        <v>129</v>
      </c>
      <c r="B22" s="125"/>
      <c r="C22" s="92"/>
      <c r="D22" s="221"/>
      <c r="E22" s="93"/>
    </row>
    <row r="23" spans="1:5" ht="26.25" customHeight="1" x14ac:dyDescent="0.2">
      <c r="D23" s="19"/>
    </row>
    <row r="24" spans="1:5" ht="31.5" customHeight="1" x14ac:dyDescent="0.2">
      <c r="D24" s="830" t="s">
        <v>128</v>
      </c>
      <c r="E24" s="830"/>
    </row>
    <row r="25" spans="1:5" ht="31.5" customHeight="1" x14ac:dyDescent="0.2">
      <c r="D25" s="824" t="s">
        <v>11</v>
      </c>
      <c r="E25" s="824"/>
    </row>
  </sheetData>
  <mergeCells count="10">
    <mergeCell ref="D24:E24"/>
    <mergeCell ref="D25:E25"/>
    <mergeCell ref="A6:E6"/>
    <mergeCell ref="A4:E4"/>
    <mergeCell ref="A1:E1"/>
    <mergeCell ref="A3:E3"/>
    <mergeCell ref="A5:E5"/>
    <mergeCell ref="B7:E8"/>
    <mergeCell ref="B9:E9"/>
    <mergeCell ref="A7:A9"/>
  </mergeCells>
  <printOptions horizontalCentered="1" verticalCentered="1"/>
  <pageMargins left="0.25" right="0.25" top="0.75" bottom="0.75" header="0.3" footer="0.3"/>
  <pageSetup paperSize="9" scale="5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LQ31"/>
  <sheetViews>
    <sheetView showWhiteSpace="0" zoomScale="80" zoomScaleNormal="80" zoomScalePageLayoutView="60" workbookViewId="0">
      <selection activeCell="A5" sqref="A5:P5"/>
    </sheetView>
  </sheetViews>
  <sheetFormatPr baseColWidth="10" defaultRowHeight="12.75" x14ac:dyDescent="0.2"/>
  <cols>
    <col min="1" max="1" width="18" customWidth="1"/>
    <col min="2" max="2" width="31.1640625" customWidth="1"/>
    <col min="3" max="3" width="36.33203125" customWidth="1"/>
    <col min="4" max="4" width="19.83203125" customWidth="1"/>
    <col min="5" max="6" width="21.1640625" customWidth="1"/>
    <col min="7" max="7" width="20.1640625" customWidth="1"/>
    <col min="8" max="8" width="1.83203125" customWidth="1"/>
    <col min="9" max="9" width="26.33203125" customWidth="1"/>
    <col min="10" max="10" width="26.1640625" customWidth="1"/>
    <col min="11" max="11" width="15" customWidth="1"/>
    <col min="12" max="12" width="24.1640625" customWidth="1"/>
    <col min="13" max="13" width="2" customWidth="1"/>
    <col min="14" max="14" width="24.1640625" customWidth="1"/>
    <col min="15" max="16" width="27" customWidth="1"/>
    <col min="17" max="17" width="17.83203125" customWidth="1"/>
    <col min="18" max="18" width="21" customWidth="1"/>
  </cols>
  <sheetData>
    <row r="1" spans="1:329" ht="24.75" customHeight="1" x14ac:dyDescent="0.2">
      <c r="A1" s="884" t="s">
        <v>36</v>
      </c>
      <c r="B1" s="884"/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</row>
    <row r="2" spans="1:329" ht="23.25" customHeight="1" x14ac:dyDescent="0.2">
      <c r="A2" s="884"/>
      <c r="B2" s="884"/>
      <c r="C2" s="884"/>
      <c r="D2" s="884"/>
      <c r="E2" s="884"/>
      <c r="F2" s="884"/>
      <c r="G2" s="884"/>
      <c r="H2" s="884"/>
      <c r="I2" s="884"/>
      <c r="J2" s="884"/>
      <c r="K2" s="884"/>
      <c r="L2" s="884"/>
      <c r="M2" s="884"/>
      <c r="N2" s="884"/>
      <c r="O2" s="884"/>
      <c r="P2" s="884"/>
    </row>
    <row r="3" spans="1:329" ht="63.75" customHeight="1" x14ac:dyDescent="0.2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329" ht="64.5" customHeight="1" x14ac:dyDescent="0.2">
      <c r="A4" s="844" t="s">
        <v>387</v>
      </c>
      <c r="B4" s="844"/>
      <c r="C4" s="844"/>
      <c r="D4" s="844"/>
      <c r="E4" s="844"/>
      <c r="F4" s="844"/>
      <c r="G4" s="844"/>
      <c r="H4" s="844"/>
      <c r="I4" s="844"/>
      <c r="J4" s="844"/>
      <c r="K4" s="844"/>
      <c r="L4" s="844"/>
      <c r="M4" s="844"/>
      <c r="N4" s="844"/>
      <c r="O4" s="844"/>
      <c r="P4" s="844"/>
    </row>
    <row r="5" spans="1:329" ht="66.75" customHeight="1" thickBot="1" x14ac:dyDescent="0.25">
      <c r="A5" s="864"/>
      <c r="B5" s="864"/>
      <c r="C5" s="864"/>
      <c r="D5" s="864"/>
      <c r="E5" s="864"/>
      <c r="F5" s="864"/>
      <c r="G5" s="864"/>
      <c r="H5" s="864"/>
      <c r="I5" s="864"/>
      <c r="J5" s="864"/>
      <c r="K5" s="864"/>
      <c r="L5" s="864"/>
      <c r="M5" s="864"/>
      <c r="N5" s="864"/>
      <c r="O5" s="864"/>
      <c r="P5" s="864"/>
      <c r="Q5" s="13"/>
      <c r="R5" s="13"/>
    </row>
    <row r="6" spans="1:329" ht="127.5" customHeight="1" thickBot="1" x14ac:dyDescent="0.25">
      <c r="A6" s="846" t="s">
        <v>145</v>
      </c>
      <c r="B6" s="847"/>
      <c r="C6" s="847"/>
      <c r="D6" s="847"/>
      <c r="E6" s="847"/>
      <c r="F6" s="847"/>
      <c r="G6" s="847"/>
      <c r="H6" s="847"/>
      <c r="I6" s="847"/>
      <c r="J6" s="847"/>
      <c r="K6" s="847"/>
      <c r="L6" s="847"/>
      <c r="M6" s="847"/>
      <c r="N6" s="847"/>
      <c r="O6" s="847"/>
      <c r="P6" s="848"/>
      <c r="Q6" s="14"/>
      <c r="R6" s="14"/>
    </row>
    <row r="7" spans="1:329" ht="42" customHeight="1" thickBot="1" x14ac:dyDescent="0.25">
      <c r="A7" s="880"/>
      <c r="B7" s="880"/>
      <c r="C7" s="880"/>
      <c r="D7" s="880"/>
      <c r="E7" s="880"/>
      <c r="F7" s="880"/>
      <c r="G7" s="880"/>
      <c r="H7" s="880"/>
      <c r="I7" s="880"/>
      <c r="J7" s="880"/>
      <c r="K7" s="880"/>
      <c r="L7" s="880"/>
      <c r="M7" s="880"/>
      <c r="N7" s="880"/>
      <c r="O7" s="880"/>
      <c r="P7" s="880"/>
      <c r="Q7" s="14"/>
      <c r="R7" s="14"/>
    </row>
    <row r="8" spans="1:329" ht="44.25" customHeight="1" thickBot="1" x14ac:dyDescent="0.25">
      <c r="A8" s="343"/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4">
        <f>' 1_NWE_Prix_initial_gaz_F-54'!F8</f>
        <v>45689</v>
      </c>
    </row>
    <row r="9" spans="1:329" s="16" customFormat="1" ht="46.5" customHeight="1" thickBot="1" x14ac:dyDescent="0.25">
      <c r="A9" s="902" t="s">
        <v>210</v>
      </c>
      <c r="B9" s="903"/>
      <c r="C9" s="904"/>
      <c r="D9" s="866" t="s">
        <v>12</v>
      </c>
      <c r="E9" s="867"/>
      <c r="F9" s="867"/>
      <c r="G9" s="867"/>
      <c r="H9" s="867"/>
      <c r="I9" s="867"/>
      <c r="J9" s="867"/>
      <c r="K9" s="867"/>
      <c r="L9" s="867"/>
      <c r="M9" s="867"/>
      <c r="N9" s="867"/>
      <c r="O9" s="867"/>
      <c r="P9" s="868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  <c r="LE9" s="15"/>
      <c r="LF9" s="15"/>
      <c r="LG9" s="15"/>
      <c r="LH9" s="15"/>
      <c r="LI9" s="15"/>
      <c r="LJ9" s="15"/>
      <c r="LK9" s="15"/>
      <c r="LL9" s="15"/>
      <c r="LM9" s="15"/>
      <c r="LN9" s="15"/>
      <c r="LO9" s="15"/>
      <c r="LP9" s="15"/>
      <c r="LQ9" s="15"/>
    </row>
    <row r="10" spans="1:329" s="15" customFormat="1" ht="72" customHeight="1" x14ac:dyDescent="0.2">
      <c r="A10" s="905"/>
      <c r="B10" s="906"/>
      <c r="C10" s="907"/>
      <c r="D10" s="859" t="s">
        <v>220</v>
      </c>
      <c r="E10" s="894" t="s">
        <v>138</v>
      </c>
      <c r="F10" s="894"/>
      <c r="G10" s="896" t="s">
        <v>243</v>
      </c>
      <c r="H10" s="918"/>
      <c r="I10" s="898" t="s">
        <v>246</v>
      </c>
      <c r="J10" s="862"/>
      <c r="K10" s="862"/>
      <c r="L10" s="863"/>
      <c r="M10" s="921"/>
      <c r="N10" s="899" t="s">
        <v>247</v>
      </c>
      <c r="O10" s="900"/>
      <c r="P10" s="901"/>
    </row>
    <row r="11" spans="1:329" s="15" customFormat="1" ht="78" customHeight="1" x14ac:dyDescent="0.2">
      <c r="A11" s="905"/>
      <c r="B11" s="906"/>
      <c r="C11" s="907"/>
      <c r="D11" s="860"/>
      <c r="E11" s="895"/>
      <c r="F11" s="895"/>
      <c r="G11" s="897"/>
      <c r="H11" s="919"/>
      <c r="I11" s="266" t="s">
        <v>231</v>
      </c>
      <c r="J11" s="656" t="s">
        <v>286</v>
      </c>
      <c r="K11" s="855" t="s">
        <v>17</v>
      </c>
      <c r="L11" s="169" t="s">
        <v>42</v>
      </c>
      <c r="M11" s="922"/>
      <c r="N11" s="265" t="s">
        <v>234</v>
      </c>
      <c r="O11" s="658" t="s">
        <v>287</v>
      </c>
      <c r="P11" s="169" t="s">
        <v>32</v>
      </c>
    </row>
    <row r="12" spans="1:329" s="15" customFormat="1" ht="69" customHeight="1" thickBot="1" x14ac:dyDescent="0.25">
      <c r="A12" s="908"/>
      <c r="B12" s="909"/>
      <c r="C12" s="910"/>
      <c r="D12" s="861"/>
      <c r="E12" s="636" t="s">
        <v>242</v>
      </c>
      <c r="F12" s="636" t="s">
        <v>140</v>
      </c>
      <c r="G12" s="637" t="s">
        <v>221</v>
      </c>
      <c r="H12" s="919"/>
      <c r="I12" s="657" t="s">
        <v>244</v>
      </c>
      <c r="J12" s="640" t="s">
        <v>245</v>
      </c>
      <c r="K12" s="856"/>
      <c r="L12" s="641" t="s">
        <v>212</v>
      </c>
      <c r="M12" s="922"/>
      <c r="N12" s="659" t="s">
        <v>248</v>
      </c>
      <c r="O12" s="642" t="s">
        <v>249</v>
      </c>
      <c r="P12" s="641" t="s">
        <v>213</v>
      </c>
    </row>
    <row r="13" spans="1:329" s="15" customFormat="1" ht="265.5" customHeight="1" thickBot="1" x14ac:dyDescent="0.25">
      <c r="A13" s="214" t="s">
        <v>94</v>
      </c>
      <c r="B13" s="215" t="s">
        <v>18</v>
      </c>
      <c r="C13" s="638" t="s">
        <v>189</v>
      </c>
      <c r="D13" s="633" t="s">
        <v>39</v>
      </c>
      <c r="E13" s="634" t="s">
        <v>131</v>
      </c>
      <c r="F13" s="634" t="s">
        <v>214</v>
      </c>
      <c r="G13" s="635" t="s">
        <v>39</v>
      </c>
      <c r="H13" s="919"/>
      <c r="I13" s="926" t="s">
        <v>39</v>
      </c>
      <c r="J13" s="927"/>
      <c r="K13" s="639" t="s">
        <v>39</v>
      </c>
      <c r="L13" s="257" t="s">
        <v>40</v>
      </c>
      <c r="M13" s="922"/>
      <c r="N13" s="924" t="s">
        <v>39</v>
      </c>
      <c r="O13" s="925"/>
      <c r="P13" s="257" t="s">
        <v>40</v>
      </c>
    </row>
    <row r="14" spans="1:329" ht="50.25" customHeight="1" thickBot="1" x14ac:dyDescent="0.25">
      <c r="A14" s="477" t="s">
        <v>96</v>
      </c>
      <c r="B14" s="478" t="s">
        <v>30</v>
      </c>
      <c r="C14" s="478" t="s">
        <v>192</v>
      </c>
      <c r="D14" s="622">
        <f>' 1_NWE_Prix_initial_gaz_F-54'!F16</f>
        <v>589.90948813982527</v>
      </c>
      <c r="E14" s="479"/>
      <c r="F14" s="480"/>
      <c r="G14" s="609">
        <f t="shared" ref="G14" si="0">$D$14+E14+F14</f>
        <v>589.90948813982527</v>
      </c>
      <c r="H14" s="919"/>
      <c r="I14" s="481"/>
      <c r="J14" s="482">
        <f t="shared" ref="J14:J28" si="1">G14+I14</f>
        <v>589.90948813982527</v>
      </c>
      <c r="K14" s="483">
        <f t="shared" ref="K14" si="2">62.64*10</f>
        <v>626.4</v>
      </c>
      <c r="L14" s="484">
        <f t="shared" ref="L14" si="3">(J14+K14)</f>
        <v>1216.3094881398251</v>
      </c>
      <c r="M14" s="922"/>
      <c r="N14" s="485"/>
      <c r="O14" s="486">
        <f t="shared" ref="O14:O28" si="4">G14+N14</f>
        <v>589.90948813982527</v>
      </c>
      <c r="P14" s="484">
        <f t="shared" ref="P14:P28" si="5">(O14+K14)</f>
        <v>1216.3094881398251</v>
      </c>
    </row>
    <row r="15" spans="1:329" ht="50.25" customHeight="1" x14ac:dyDescent="0.2">
      <c r="A15" s="911" t="s">
        <v>101</v>
      </c>
      <c r="B15" s="487" t="s">
        <v>20</v>
      </c>
      <c r="C15" s="470" t="s">
        <v>186</v>
      </c>
      <c r="D15" s="623">
        <f>' 1_NWE_Prix_initial_gaz_F-54'!F16</f>
        <v>589.90948813982527</v>
      </c>
      <c r="E15" s="488"/>
      <c r="F15" s="489"/>
      <c r="G15" s="610">
        <f>$D$15+E15+F15</f>
        <v>589.90948813982527</v>
      </c>
      <c r="H15" s="919"/>
      <c r="I15" s="494"/>
      <c r="J15" s="495">
        <f t="shared" si="1"/>
        <v>589.90948813982527</v>
      </c>
      <c r="K15" s="496">
        <f t="shared" ref="K15:K25" si="6">60.75*10</f>
        <v>607.5</v>
      </c>
      <c r="L15" s="213">
        <f>J15+K15</f>
        <v>1197.4094881398253</v>
      </c>
      <c r="M15" s="922"/>
      <c r="N15" s="498"/>
      <c r="O15" s="499">
        <f t="shared" si="4"/>
        <v>589.90948813982527</v>
      </c>
      <c r="P15" s="213">
        <f t="shared" si="5"/>
        <v>1197.4094881398253</v>
      </c>
    </row>
    <row r="16" spans="1:329" ht="50.25" customHeight="1" x14ac:dyDescent="0.2">
      <c r="A16" s="865"/>
      <c r="B16" s="467" t="s">
        <v>21</v>
      </c>
      <c r="C16" s="314" t="s">
        <v>187</v>
      </c>
      <c r="D16" s="624">
        <f>' 1_NWE_Prix_initial_gaz_F-54'!F16</f>
        <v>589.90948813982527</v>
      </c>
      <c r="E16" s="156"/>
      <c r="F16" s="157"/>
      <c r="G16" s="611">
        <f>$D$15+E16+F16</f>
        <v>589.90948813982527</v>
      </c>
      <c r="H16" s="919"/>
      <c r="I16" s="254"/>
      <c r="J16" s="267">
        <f t="shared" si="1"/>
        <v>589.90948813982527</v>
      </c>
      <c r="K16" s="198">
        <f t="shared" si="6"/>
        <v>607.5</v>
      </c>
      <c r="L16" s="208">
        <f t="shared" ref="L16:L28" si="7">(J16+K16)</f>
        <v>1197.4094881398253</v>
      </c>
      <c r="M16" s="922"/>
      <c r="N16" s="251"/>
      <c r="O16" s="269">
        <f t="shared" si="4"/>
        <v>589.90948813982527</v>
      </c>
      <c r="P16" s="208">
        <f t="shared" si="5"/>
        <v>1197.4094881398253</v>
      </c>
    </row>
    <row r="17" spans="1:16" ht="50.25" customHeight="1" thickBot="1" x14ac:dyDescent="0.25">
      <c r="A17" s="912"/>
      <c r="B17" s="490" t="s">
        <v>22</v>
      </c>
      <c r="C17" s="491" t="s">
        <v>188</v>
      </c>
      <c r="D17" s="625">
        <f>' 1_NWE_Prix_initial_gaz_F-54'!F16</f>
        <v>589.90948813982527</v>
      </c>
      <c r="E17" s="492"/>
      <c r="F17" s="493"/>
      <c r="G17" s="612">
        <f>$D$15+E17+F17</f>
        <v>589.90948813982527</v>
      </c>
      <c r="H17" s="919"/>
      <c r="I17" s="497"/>
      <c r="J17" s="268">
        <f t="shared" si="1"/>
        <v>589.90948813982527</v>
      </c>
      <c r="K17" s="199">
        <f t="shared" si="6"/>
        <v>607.5</v>
      </c>
      <c r="L17" s="209">
        <f t="shared" si="7"/>
        <v>1197.4094881398253</v>
      </c>
      <c r="M17" s="922"/>
      <c r="N17" s="500"/>
      <c r="O17" s="270">
        <f t="shared" si="4"/>
        <v>589.90948813982527</v>
      </c>
      <c r="P17" s="209">
        <f t="shared" si="5"/>
        <v>1197.4094881398253</v>
      </c>
    </row>
    <row r="18" spans="1:16" ht="50.25" customHeight="1" x14ac:dyDescent="0.2">
      <c r="A18" s="930" t="s">
        <v>103</v>
      </c>
      <c r="B18" s="928" t="s">
        <v>29</v>
      </c>
      <c r="C18" s="502" t="s">
        <v>190</v>
      </c>
      <c r="D18" s="626">
        <f>' 1_NWE_Prix_initial_gaz_F-54'!F16</f>
        <v>589.90948813982527</v>
      </c>
      <c r="E18" s="503"/>
      <c r="F18" s="504"/>
      <c r="G18" s="613">
        <f>$D$18+E18+F18</f>
        <v>589.90948813982527</v>
      </c>
      <c r="H18" s="919"/>
      <c r="I18" s="505"/>
      <c r="J18" s="495">
        <f t="shared" si="1"/>
        <v>589.90948813982527</v>
      </c>
      <c r="K18" s="496">
        <f t="shared" si="6"/>
        <v>607.5</v>
      </c>
      <c r="L18" s="213">
        <f t="shared" si="7"/>
        <v>1197.4094881398253</v>
      </c>
      <c r="M18" s="922"/>
      <c r="N18" s="506"/>
      <c r="O18" s="499">
        <f t="shared" si="4"/>
        <v>589.90948813982527</v>
      </c>
      <c r="P18" s="213">
        <f t="shared" si="5"/>
        <v>1197.4094881398253</v>
      </c>
    </row>
    <row r="19" spans="1:16" ht="50.25" customHeight="1" thickBot="1" x14ac:dyDescent="0.25">
      <c r="A19" s="931"/>
      <c r="B19" s="929"/>
      <c r="C19" s="568" t="s">
        <v>191</v>
      </c>
      <c r="D19" s="627">
        <f>' 1_NWE_Prix_initial_gaz_F-54'!F16</f>
        <v>589.90948813982527</v>
      </c>
      <c r="E19" s="569"/>
      <c r="F19" s="570"/>
      <c r="G19" s="614">
        <f>$D$18+E19+F19</f>
        <v>589.90948813982527</v>
      </c>
      <c r="H19" s="919"/>
      <c r="I19" s="571"/>
      <c r="J19" s="557">
        <f t="shared" si="1"/>
        <v>589.90948813982527</v>
      </c>
      <c r="K19" s="558">
        <f t="shared" si="6"/>
        <v>607.5</v>
      </c>
      <c r="L19" s="474">
        <f t="shared" si="7"/>
        <v>1197.4094881398253</v>
      </c>
      <c r="M19" s="922"/>
      <c r="N19" s="572"/>
      <c r="O19" s="559">
        <f t="shared" si="4"/>
        <v>589.90948813982527</v>
      </c>
      <c r="P19" s="474">
        <f t="shared" si="5"/>
        <v>1197.4094881398253</v>
      </c>
    </row>
    <row r="20" spans="1:16" ht="50.25" customHeight="1" x14ac:dyDescent="0.2">
      <c r="A20" s="913" t="s">
        <v>108</v>
      </c>
      <c r="B20" s="934" t="s">
        <v>27</v>
      </c>
      <c r="C20" s="507" t="s">
        <v>193</v>
      </c>
      <c r="D20" s="628">
        <f>'1_MED_Prix-initial_gaz-F_54'!F15</f>
        <v>584.9294007490638</v>
      </c>
      <c r="E20" s="508"/>
      <c r="F20" s="509"/>
      <c r="G20" s="615">
        <f>$D$20+E20+F20</f>
        <v>584.9294007490638</v>
      </c>
      <c r="H20" s="919"/>
      <c r="I20" s="514"/>
      <c r="J20" s="495">
        <f t="shared" si="1"/>
        <v>584.9294007490638</v>
      </c>
      <c r="K20" s="430">
        <f t="shared" si="6"/>
        <v>607.5</v>
      </c>
      <c r="L20" s="250">
        <f t="shared" si="7"/>
        <v>1192.4294007490639</v>
      </c>
      <c r="M20" s="922"/>
      <c r="N20" s="516"/>
      <c r="O20" s="575">
        <f t="shared" si="4"/>
        <v>584.9294007490638</v>
      </c>
      <c r="P20" s="250">
        <f t="shared" si="5"/>
        <v>1192.4294007490639</v>
      </c>
    </row>
    <row r="21" spans="1:16" ht="50.25" customHeight="1" x14ac:dyDescent="0.2">
      <c r="A21" s="914"/>
      <c r="B21" s="935"/>
      <c r="C21" s="468" t="s">
        <v>194</v>
      </c>
      <c r="D21" s="629">
        <f>'1_MED_Prix-initial_gaz-F_54'!F15</f>
        <v>584.9294007490638</v>
      </c>
      <c r="E21" s="148"/>
      <c r="F21" s="149"/>
      <c r="G21" s="616">
        <f t="shared" ref="G21:G24" si="8">$D$20+E21+F21</f>
        <v>584.9294007490638</v>
      </c>
      <c r="H21" s="919"/>
      <c r="I21" s="255"/>
      <c r="J21" s="267">
        <f t="shared" si="1"/>
        <v>584.9294007490638</v>
      </c>
      <c r="K21" s="152">
        <f t="shared" si="6"/>
        <v>607.5</v>
      </c>
      <c r="L21" s="181">
        <f t="shared" si="7"/>
        <v>1192.4294007490639</v>
      </c>
      <c r="M21" s="922"/>
      <c r="N21" s="252"/>
      <c r="O21" s="574">
        <f t="shared" si="4"/>
        <v>584.9294007490638</v>
      </c>
      <c r="P21" s="181">
        <f t="shared" si="5"/>
        <v>1192.4294007490639</v>
      </c>
    </row>
    <row r="22" spans="1:16" ht="50.25" customHeight="1" x14ac:dyDescent="0.2">
      <c r="A22" s="914"/>
      <c r="B22" s="935"/>
      <c r="C22" s="468" t="s">
        <v>195</v>
      </c>
      <c r="D22" s="629">
        <f>'1_MED_Prix-initial_gaz-F_54'!F15</f>
        <v>584.9294007490638</v>
      </c>
      <c r="E22" s="148"/>
      <c r="F22" s="149"/>
      <c r="G22" s="616">
        <f t="shared" si="8"/>
        <v>584.9294007490638</v>
      </c>
      <c r="H22" s="919"/>
      <c r="I22" s="255"/>
      <c r="J22" s="267">
        <f t="shared" si="1"/>
        <v>584.9294007490638</v>
      </c>
      <c r="K22" s="152">
        <f t="shared" si="6"/>
        <v>607.5</v>
      </c>
      <c r="L22" s="181">
        <f t="shared" si="7"/>
        <v>1192.4294007490639</v>
      </c>
      <c r="M22" s="922"/>
      <c r="N22" s="252"/>
      <c r="O22" s="574">
        <f t="shared" si="4"/>
        <v>584.9294007490638</v>
      </c>
      <c r="P22" s="181">
        <f t="shared" si="5"/>
        <v>1192.4294007490639</v>
      </c>
    </row>
    <row r="23" spans="1:16" ht="50.25" customHeight="1" x14ac:dyDescent="0.2">
      <c r="A23" s="914"/>
      <c r="B23" s="935"/>
      <c r="C23" s="468" t="s">
        <v>196</v>
      </c>
      <c r="D23" s="629">
        <f>'1_MED_Prix-initial_gaz-F_54'!F15</f>
        <v>584.9294007490638</v>
      </c>
      <c r="E23" s="148"/>
      <c r="F23" s="149"/>
      <c r="G23" s="616">
        <f t="shared" si="8"/>
        <v>584.9294007490638</v>
      </c>
      <c r="H23" s="919"/>
      <c r="I23" s="255"/>
      <c r="J23" s="267">
        <f t="shared" si="1"/>
        <v>584.9294007490638</v>
      </c>
      <c r="K23" s="152">
        <f t="shared" si="6"/>
        <v>607.5</v>
      </c>
      <c r="L23" s="181">
        <f t="shared" si="7"/>
        <v>1192.4294007490639</v>
      </c>
      <c r="M23" s="922"/>
      <c r="N23" s="252"/>
      <c r="O23" s="574">
        <f t="shared" si="4"/>
        <v>584.9294007490638</v>
      </c>
      <c r="P23" s="181">
        <f t="shared" si="5"/>
        <v>1192.4294007490639</v>
      </c>
    </row>
    <row r="24" spans="1:16" ht="50.25" customHeight="1" thickBot="1" x14ac:dyDescent="0.25">
      <c r="A24" s="915"/>
      <c r="B24" s="936"/>
      <c r="C24" s="511" t="s">
        <v>201</v>
      </c>
      <c r="D24" s="630">
        <f>'1_MED_Prix-initial_gaz-F_54'!F15</f>
        <v>584.9294007490638</v>
      </c>
      <c r="E24" s="512"/>
      <c r="F24" s="513"/>
      <c r="G24" s="617">
        <f t="shared" si="8"/>
        <v>584.9294007490638</v>
      </c>
      <c r="H24" s="919"/>
      <c r="I24" s="515"/>
      <c r="J24" s="268">
        <f t="shared" si="1"/>
        <v>584.9294007490638</v>
      </c>
      <c r="K24" s="189">
        <f t="shared" si="6"/>
        <v>607.5</v>
      </c>
      <c r="L24" s="190">
        <f t="shared" si="7"/>
        <v>1192.4294007490639</v>
      </c>
      <c r="M24" s="922"/>
      <c r="N24" s="517"/>
      <c r="O24" s="576">
        <f t="shared" si="4"/>
        <v>584.9294007490638</v>
      </c>
      <c r="P24" s="190">
        <f t="shared" si="5"/>
        <v>1192.4294007490639</v>
      </c>
    </row>
    <row r="25" spans="1:16" ht="50.25" customHeight="1" thickBot="1" x14ac:dyDescent="0.25">
      <c r="A25" s="915"/>
      <c r="B25" s="510" t="s">
        <v>28</v>
      </c>
      <c r="C25" s="560" t="s">
        <v>197</v>
      </c>
      <c r="D25" s="631">
        <f>'1_MED_Prix-initial_gaz-F_54'!F15</f>
        <v>584.9294007490638</v>
      </c>
      <c r="E25" s="561"/>
      <c r="F25" s="562"/>
      <c r="G25" s="618">
        <f>$D$25+E25+F25</f>
        <v>584.9294007490638</v>
      </c>
      <c r="H25" s="919"/>
      <c r="I25" s="563"/>
      <c r="J25" s="564">
        <f t="shared" si="1"/>
        <v>584.9294007490638</v>
      </c>
      <c r="K25" s="189">
        <f t="shared" si="6"/>
        <v>607.5</v>
      </c>
      <c r="L25" s="565">
        <f t="shared" si="7"/>
        <v>1192.4294007490639</v>
      </c>
      <c r="M25" s="922"/>
      <c r="N25" s="566"/>
      <c r="O25" s="567">
        <f t="shared" si="4"/>
        <v>584.9294007490638</v>
      </c>
      <c r="P25" s="565">
        <f t="shared" si="5"/>
        <v>1192.4294007490639</v>
      </c>
    </row>
    <row r="26" spans="1:16" ht="50.25" customHeight="1" x14ac:dyDescent="0.2">
      <c r="A26" s="916" t="s">
        <v>104</v>
      </c>
      <c r="B26" s="932" t="s">
        <v>24</v>
      </c>
      <c r="C26" s="519" t="s">
        <v>199</v>
      </c>
      <c r="D26" s="626">
        <f>' 1_NWE_Prix_initial_gaz_F-54'!F16</f>
        <v>589.90948813982527</v>
      </c>
      <c r="E26" s="520"/>
      <c r="F26" s="521"/>
      <c r="G26" s="619">
        <f>$D$26+E26+F26</f>
        <v>589.90948813982527</v>
      </c>
      <c r="H26" s="919"/>
      <c r="I26" s="523"/>
      <c r="J26" s="495">
        <f t="shared" si="1"/>
        <v>589.90948813982527</v>
      </c>
      <c r="K26" s="496">
        <f>60.75*10</f>
        <v>607.5</v>
      </c>
      <c r="L26" s="213">
        <f t="shared" si="7"/>
        <v>1197.4094881398253</v>
      </c>
      <c r="M26" s="922"/>
      <c r="N26" s="524"/>
      <c r="O26" s="499">
        <f t="shared" si="4"/>
        <v>589.90948813982527</v>
      </c>
      <c r="P26" s="213">
        <f t="shared" si="5"/>
        <v>1197.4094881398253</v>
      </c>
    </row>
    <row r="27" spans="1:16" ht="50.25" customHeight="1" x14ac:dyDescent="0.2">
      <c r="A27" s="917"/>
      <c r="B27" s="933"/>
      <c r="C27" s="469" t="s">
        <v>200</v>
      </c>
      <c r="D27" s="627">
        <f>' 1_NWE_Prix_initial_gaz_F-54'!F16</f>
        <v>589.90948813982527</v>
      </c>
      <c r="E27" s="471"/>
      <c r="F27" s="472"/>
      <c r="G27" s="620">
        <f>$D$26+E27+F27</f>
        <v>589.90948813982527</v>
      </c>
      <c r="H27" s="919"/>
      <c r="I27" s="473"/>
      <c r="J27" s="267">
        <f t="shared" si="1"/>
        <v>589.90948813982527</v>
      </c>
      <c r="K27" s="198">
        <f t="shared" ref="K27:K28" si="9">60.75*10</f>
        <v>607.5</v>
      </c>
      <c r="L27" s="208">
        <f t="shared" si="7"/>
        <v>1197.4094881398253</v>
      </c>
      <c r="M27" s="922"/>
      <c r="N27" s="475"/>
      <c r="O27" s="269">
        <f t="shared" si="4"/>
        <v>589.90948813982527</v>
      </c>
      <c r="P27" s="474"/>
    </row>
    <row r="28" spans="1:16" ht="64.5" customHeight="1" thickBot="1" x14ac:dyDescent="0.25">
      <c r="A28" s="872"/>
      <c r="B28" s="522" t="s">
        <v>129</v>
      </c>
      <c r="C28" s="522" t="s">
        <v>198</v>
      </c>
      <c r="D28" s="632">
        <f>' 1_NWE_Prix_initial_gaz_F-54'!F16</f>
        <v>589.90948813982527</v>
      </c>
      <c r="E28" s="185"/>
      <c r="F28" s="186"/>
      <c r="G28" s="621">
        <f>$D$26+E28+F28</f>
        <v>589.90948813982527</v>
      </c>
      <c r="H28" s="920"/>
      <c r="I28" s="256"/>
      <c r="J28" s="268">
        <f t="shared" si="1"/>
        <v>589.90948813982527</v>
      </c>
      <c r="K28" s="199">
        <f t="shared" si="9"/>
        <v>607.5</v>
      </c>
      <c r="L28" s="209">
        <f t="shared" si="7"/>
        <v>1197.4094881398253</v>
      </c>
      <c r="M28" s="923"/>
      <c r="N28" s="253"/>
      <c r="O28" s="270">
        <f t="shared" si="4"/>
        <v>589.90948813982527</v>
      </c>
      <c r="P28" s="209">
        <f t="shared" si="5"/>
        <v>1197.4094881398253</v>
      </c>
    </row>
    <row r="29" spans="1:16" ht="32.25" customHeight="1" x14ac:dyDescent="0.2"/>
    <row r="30" spans="1:16" ht="26.25" customHeight="1" x14ac:dyDescent="0.2">
      <c r="O30" s="830" t="s">
        <v>128</v>
      </c>
      <c r="P30" s="830"/>
    </row>
    <row r="31" spans="1:16" ht="26.25" customHeight="1" x14ac:dyDescent="0.2">
      <c r="O31" s="824" t="s">
        <v>11</v>
      </c>
      <c r="P31" s="824"/>
    </row>
  </sheetData>
  <mergeCells count="26">
    <mergeCell ref="O30:P30"/>
    <mergeCell ref="O31:P31"/>
    <mergeCell ref="A5:P5"/>
    <mergeCell ref="A15:A17"/>
    <mergeCell ref="A20:A25"/>
    <mergeCell ref="A26:A28"/>
    <mergeCell ref="H10:H28"/>
    <mergeCell ref="M10:M28"/>
    <mergeCell ref="K11:K12"/>
    <mergeCell ref="N13:O13"/>
    <mergeCell ref="I13:J13"/>
    <mergeCell ref="B18:B19"/>
    <mergeCell ref="A18:A19"/>
    <mergeCell ref="B26:B27"/>
    <mergeCell ref="B20:B24"/>
    <mergeCell ref="A1:P2"/>
    <mergeCell ref="A4:P4"/>
    <mergeCell ref="A6:P6"/>
    <mergeCell ref="D9:P9"/>
    <mergeCell ref="D10:D12"/>
    <mergeCell ref="E10:F11"/>
    <mergeCell ref="G10:G11"/>
    <mergeCell ref="I10:L10"/>
    <mergeCell ref="N10:P10"/>
    <mergeCell ref="A7:P7"/>
    <mergeCell ref="A9:C12"/>
  </mergeCells>
  <printOptions horizontalCentered="1" verticalCentered="1"/>
  <pageMargins left="0.25" right="0.25" top="0.75" bottom="0.75" header="0.3" footer="0.3"/>
  <pageSetup paperSize="9" scale="3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LI31"/>
  <sheetViews>
    <sheetView showWhiteSpace="0" zoomScale="80" zoomScaleNormal="80" zoomScalePageLayoutView="60" workbookViewId="0">
      <selection activeCell="A5" sqref="A5:H5"/>
    </sheetView>
  </sheetViews>
  <sheetFormatPr baseColWidth="10" defaultRowHeight="12.75" x14ac:dyDescent="0.2"/>
  <cols>
    <col min="1" max="1" width="18" customWidth="1"/>
    <col min="2" max="2" width="31.1640625" customWidth="1"/>
    <col min="3" max="3" width="36.33203125" customWidth="1"/>
    <col min="4" max="4" width="39.6640625" customWidth="1"/>
    <col min="5" max="5" width="19.83203125" customWidth="1"/>
    <col min="6" max="8" width="39.6640625" customWidth="1"/>
    <col min="9" max="9" width="17.83203125" customWidth="1"/>
    <col min="10" max="10" width="21" customWidth="1"/>
  </cols>
  <sheetData>
    <row r="1" spans="1:321" ht="24.75" customHeight="1" x14ac:dyDescent="0.2">
      <c r="A1" s="939" t="s">
        <v>37</v>
      </c>
      <c r="B1" s="940"/>
      <c r="C1" s="940"/>
      <c r="D1" s="940"/>
      <c r="E1" s="940"/>
      <c r="F1" s="940"/>
      <c r="G1" s="940"/>
      <c r="H1" s="941"/>
    </row>
    <row r="2" spans="1:321" ht="23.25" customHeight="1" x14ac:dyDescent="0.2">
      <c r="A2" s="942"/>
      <c r="B2" s="943"/>
      <c r="C2" s="943"/>
      <c r="D2" s="943"/>
      <c r="E2" s="943"/>
      <c r="F2" s="943"/>
      <c r="G2" s="943"/>
      <c r="H2" s="944"/>
    </row>
    <row r="3" spans="1:321" ht="63.75" customHeight="1" x14ac:dyDescent="0.2">
      <c r="A3" s="945"/>
      <c r="B3" s="945"/>
      <c r="C3" s="945"/>
      <c r="D3" s="945"/>
      <c r="E3" s="945"/>
      <c r="F3" s="945"/>
      <c r="G3" s="945"/>
      <c r="H3" s="945"/>
    </row>
    <row r="4" spans="1:321" ht="64.5" customHeight="1" x14ac:dyDescent="0.2">
      <c r="A4" s="844" t="s">
        <v>388</v>
      </c>
      <c r="B4" s="844"/>
      <c r="C4" s="844"/>
      <c r="D4" s="844"/>
      <c r="E4" s="844"/>
      <c r="F4" s="844"/>
      <c r="G4" s="844"/>
      <c r="H4" s="844"/>
    </row>
    <row r="5" spans="1:321" ht="66.75" customHeight="1" thickBot="1" x14ac:dyDescent="0.25">
      <c r="A5" s="864"/>
      <c r="B5" s="864"/>
      <c r="C5" s="864"/>
      <c r="D5" s="864"/>
      <c r="E5" s="864"/>
      <c r="F5" s="864"/>
      <c r="G5" s="864"/>
      <c r="H5" s="864"/>
      <c r="I5" s="13"/>
      <c r="J5" s="13"/>
    </row>
    <row r="6" spans="1:321" ht="127.5" customHeight="1" thickBot="1" x14ac:dyDescent="0.25">
      <c r="A6" s="846" t="s">
        <v>146</v>
      </c>
      <c r="B6" s="847"/>
      <c r="C6" s="847"/>
      <c r="D6" s="847"/>
      <c r="E6" s="847"/>
      <c r="F6" s="847"/>
      <c r="G6" s="847"/>
      <c r="H6" s="848"/>
      <c r="I6" s="14"/>
      <c r="J6" s="14"/>
    </row>
    <row r="7" spans="1:321" ht="42" customHeight="1" thickBot="1" x14ac:dyDescent="0.25">
      <c r="A7" s="880"/>
      <c r="B7" s="880"/>
      <c r="C7" s="880"/>
      <c r="D7" s="880"/>
      <c r="E7" s="880"/>
      <c r="F7" s="880"/>
      <c r="G7" s="880"/>
      <c r="H7" s="880"/>
      <c r="I7" s="14"/>
      <c r="J7" s="14"/>
    </row>
    <row r="8" spans="1:321" ht="44.25" customHeight="1" thickBot="1" x14ac:dyDescent="0.25">
      <c r="A8" s="343"/>
      <c r="B8" s="343"/>
      <c r="C8" s="343"/>
      <c r="D8" s="343"/>
      <c r="E8" s="343"/>
      <c r="F8" s="343"/>
      <c r="G8" s="343"/>
      <c r="H8" s="344">
        <f>' 1_NWE_Prix_initial_gaz_F-54'!F8</f>
        <v>45689</v>
      </c>
    </row>
    <row r="9" spans="1:321" s="16" customFormat="1" ht="46.5" customHeight="1" thickBot="1" x14ac:dyDescent="0.25">
      <c r="A9" s="902" t="s">
        <v>222</v>
      </c>
      <c r="B9" s="903"/>
      <c r="C9" s="904"/>
      <c r="D9" s="949" t="s">
        <v>12</v>
      </c>
      <c r="E9" s="950"/>
      <c r="F9" s="950"/>
      <c r="G9" s="950"/>
      <c r="H9" s="951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  <c r="LE9" s="15"/>
      <c r="LF9" s="15"/>
      <c r="LG9" s="15"/>
      <c r="LH9" s="15"/>
      <c r="LI9" s="15"/>
    </row>
    <row r="10" spans="1:321" s="15" customFormat="1" ht="72" customHeight="1" x14ac:dyDescent="0.2">
      <c r="A10" s="905"/>
      <c r="B10" s="906"/>
      <c r="C10" s="907"/>
      <c r="D10" s="952" t="s">
        <v>246</v>
      </c>
      <c r="E10" s="953"/>
      <c r="F10" s="954"/>
      <c r="G10" s="955" t="s">
        <v>247</v>
      </c>
      <c r="H10" s="956"/>
    </row>
    <row r="11" spans="1:321" s="15" customFormat="1" ht="78" customHeight="1" x14ac:dyDescent="0.2">
      <c r="A11" s="905"/>
      <c r="B11" s="906"/>
      <c r="C11" s="907"/>
      <c r="D11" s="266" t="s">
        <v>288</v>
      </c>
      <c r="E11" s="855" t="s">
        <v>17</v>
      </c>
      <c r="F11" s="169" t="s">
        <v>42</v>
      </c>
      <c r="G11" s="658" t="s">
        <v>289</v>
      </c>
      <c r="H11" s="169" t="s">
        <v>32</v>
      </c>
    </row>
    <row r="12" spans="1:321" s="15" customFormat="1" ht="69" customHeight="1" thickBot="1" x14ac:dyDescent="0.25">
      <c r="A12" s="908"/>
      <c r="B12" s="909"/>
      <c r="C12" s="910"/>
      <c r="D12" s="650" t="s">
        <v>255</v>
      </c>
      <c r="E12" s="856"/>
      <c r="F12" s="641" t="s">
        <v>212</v>
      </c>
      <c r="G12" s="642" t="s">
        <v>256</v>
      </c>
      <c r="H12" s="641" t="s">
        <v>213</v>
      </c>
    </row>
    <row r="13" spans="1:321" s="15" customFormat="1" ht="71.25" customHeight="1" thickBot="1" x14ac:dyDescent="0.25">
      <c r="A13" s="643" t="s">
        <v>94</v>
      </c>
      <c r="B13" s="644" t="s">
        <v>18</v>
      </c>
      <c r="C13" s="645" t="s">
        <v>189</v>
      </c>
      <c r="D13" s="646" t="s">
        <v>39</v>
      </c>
      <c r="E13" s="647" t="s">
        <v>39</v>
      </c>
      <c r="F13" s="648" t="s">
        <v>40</v>
      </c>
      <c r="G13" s="649" t="s">
        <v>39</v>
      </c>
      <c r="H13" s="648" t="s">
        <v>40</v>
      </c>
    </row>
    <row r="14" spans="1:321" ht="50.25" customHeight="1" thickBot="1" x14ac:dyDescent="0.25">
      <c r="A14" s="501" t="s">
        <v>96</v>
      </c>
      <c r="B14" s="577" t="s">
        <v>30</v>
      </c>
      <c r="C14" s="577" t="s">
        <v>192</v>
      </c>
      <c r="D14" s="578">
        <f>'2.1_Prix_fact_détail_gaz_B0'!J14</f>
        <v>589.90948813982527</v>
      </c>
      <c r="E14" s="579">
        <f t="shared" ref="E14" si="0">62.64*10</f>
        <v>626.4</v>
      </c>
      <c r="F14" s="580">
        <f t="shared" ref="F14" si="1">(D14+E14)</f>
        <v>1216.3094881398251</v>
      </c>
      <c r="G14" s="581">
        <f>'2.1_Prix_fact_détail_gaz_B0'!O14</f>
        <v>589.90948813982527</v>
      </c>
      <c r="H14" s="580">
        <f t="shared" ref="H14:H28" si="2">(G14+E14)</f>
        <v>1216.3094881398251</v>
      </c>
    </row>
    <row r="15" spans="1:321" ht="50.25" customHeight="1" x14ac:dyDescent="0.2">
      <c r="A15" s="911" t="s">
        <v>101</v>
      </c>
      <c r="B15" s="487" t="s">
        <v>20</v>
      </c>
      <c r="C15" s="470" t="s">
        <v>186</v>
      </c>
      <c r="D15" s="495">
        <f>'2.1_Prix_fact_détail_gaz_B0'!J15</f>
        <v>589.90948813982527</v>
      </c>
      <c r="E15" s="430">
        <f t="shared" ref="E15:E23" si="3">60.75*10</f>
        <v>607.5</v>
      </c>
      <c r="F15" s="582">
        <f>D15+E15</f>
        <v>1197.4094881398253</v>
      </c>
      <c r="G15" s="575">
        <f>'2.1_Prix_fact_détail_gaz_B0'!O15</f>
        <v>589.90948813982527</v>
      </c>
      <c r="H15" s="250">
        <f t="shared" si="2"/>
        <v>1197.4094881398253</v>
      </c>
    </row>
    <row r="16" spans="1:321" ht="50.25" customHeight="1" x14ac:dyDescent="0.2">
      <c r="A16" s="865"/>
      <c r="B16" s="467" t="s">
        <v>21</v>
      </c>
      <c r="C16" s="314" t="s">
        <v>187</v>
      </c>
      <c r="D16" s="267">
        <f>'2.1_Prix_fact_détail_gaz_B0'!J16</f>
        <v>589.90948813982527</v>
      </c>
      <c r="E16" s="152">
        <f t="shared" si="3"/>
        <v>607.5</v>
      </c>
      <c r="F16" s="573">
        <f t="shared" ref="F16:F28" si="4">(D16+E16)</f>
        <v>1197.4094881398253</v>
      </c>
      <c r="G16" s="574">
        <f>'2.1_Prix_fact_détail_gaz_B0'!O16</f>
        <v>589.90948813982527</v>
      </c>
      <c r="H16" s="181">
        <f t="shared" si="2"/>
        <v>1197.4094881398253</v>
      </c>
    </row>
    <row r="17" spans="1:8" ht="50.25" customHeight="1" thickBot="1" x14ac:dyDescent="0.25">
      <c r="A17" s="946"/>
      <c r="B17" s="584" t="s">
        <v>22</v>
      </c>
      <c r="C17" s="585" t="s">
        <v>188</v>
      </c>
      <c r="D17" s="557">
        <f>'2.1_Prix_fact_détail_gaz_B0'!J17</f>
        <v>589.90948813982527</v>
      </c>
      <c r="E17" s="586">
        <f t="shared" si="3"/>
        <v>607.5</v>
      </c>
      <c r="F17" s="587">
        <f t="shared" si="4"/>
        <v>1197.4094881398253</v>
      </c>
      <c r="G17" s="588">
        <f>'2.1_Prix_fact_détail_gaz_B0'!O17</f>
        <v>589.90948813982527</v>
      </c>
      <c r="H17" s="589">
        <f t="shared" si="2"/>
        <v>1197.4094881398253</v>
      </c>
    </row>
    <row r="18" spans="1:8" ht="50.25" customHeight="1" x14ac:dyDescent="0.2">
      <c r="A18" s="911" t="s">
        <v>103</v>
      </c>
      <c r="B18" s="947" t="s">
        <v>29</v>
      </c>
      <c r="C18" s="502" t="s">
        <v>190</v>
      </c>
      <c r="D18" s="495">
        <f>'2.1_Prix_fact_détail_gaz_B0'!J18</f>
        <v>589.90948813982527</v>
      </c>
      <c r="E18" s="430">
        <f t="shared" si="3"/>
        <v>607.5</v>
      </c>
      <c r="F18" s="582">
        <f t="shared" si="4"/>
        <v>1197.4094881398253</v>
      </c>
      <c r="G18" s="575">
        <f>'2.1_Prix_fact_détail_gaz_B0'!O18</f>
        <v>589.90948813982527</v>
      </c>
      <c r="H18" s="250">
        <f t="shared" si="2"/>
        <v>1197.4094881398253</v>
      </c>
    </row>
    <row r="19" spans="1:8" ht="50.25" customHeight="1" thickBot="1" x14ac:dyDescent="0.25">
      <c r="A19" s="912"/>
      <c r="B19" s="948"/>
      <c r="C19" s="568" t="s">
        <v>191</v>
      </c>
      <c r="D19" s="557">
        <f>'2.1_Prix_fact_détail_gaz_B0'!J19</f>
        <v>589.90948813982527</v>
      </c>
      <c r="E19" s="586">
        <f t="shared" si="3"/>
        <v>607.5</v>
      </c>
      <c r="F19" s="587">
        <f t="shared" si="4"/>
        <v>1197.4094881398253</v>
      </c>
      <c r="G19" s="588">
        <f>'2.1_Prix_fact_détail_gaz_B0'!O19</f>
        <v>589.90948813982527</v>
      </c>
      <c r="H19" s="589">
        <f t="shared" si="2"/>
        <v>1197.4094881398253</v>
      </c>
    </row>
    <row r="20" spans="1:8" ht="50.25" customHeight="1" x14ac:dyDescent="0.2">
      <c r="A20" s="913" t="s">
        <v>108</v>
      </c>
      <c r="B20" s="934" t="s">
        <v>27</v>
      </c>
      <c r="C20" s="507" t="s">
        <v>193</v>
      </c>
      <c r="D20" s="495">
        <f>'2.1_Prix_fact_détail_gaz_B0'!J20</f>
        <v>584.9294007490638</v>
      </c>
      <c r="E20" s="430">
        <f t="shared" si="3"/>
        <v>607.5</v>
      </c>
      <c r="F20" s="582">
        <f t="shared" si="4"/>
        <v>1192.4294007490639</v>
      </c>
      <c r="G20" s="575">
        <f>'2.1_Prix_fact_détail_gaz_B0'!O20</f>
        <v>584.9294007490638</v>
      </c>
      <c r="H20" s="250">
        <f t="shared" si="2"/>
        <v>1192.4294007490639</v>
      </c>
    </row>
    <row r="21" spans="1:8" ht="50.25" customHeight="1" x14ac:dyDescent="0.2">
      <c r="A21" s="914"/>
      <c r="B21" s="935"/>
      <c r="C21" s="468" t="s">
        <v>194</v>
      </c>
      <c r="D21" s="267">
        <f>'2.1_Prix_fact_détail_gaz_B0'!J21</f>
        <v>584.9294007490638</v>
      </c>
      <c r="E21" s="152">
        <f t="shared" si="3"/>
        <v>607.5</v>
      </c>
      <c r="F21" s="573">
        <f t="shared" si="4"/>
        <v>1192.4294007490639</v>
      </c>
      <c r="G21" s="574">
        <f>'2.1_Prix_fact_détail_gaz_B0'!O21</f>
        <v>584.9294007490638</v>
      </c>
      <c r="H21" s="181">
        <f t="shared" si="2"/>
        <v>1192.4294007490639</v>
      </c>
    </row>
    <row r="22" spans="1:8" ht="50.25" customHeight="1" x14ac:dyDescent="0.2">
      <c r="A22" s="914"/>
      <c r="B22" s="935"/>
      <c r="C22" s="468" t="s">
        <v>195</v>
      </c>
      <c r="D22" s="267">
        <f>'2.1_Prix_fact_détail_gaz_B0'!J22</f>
        <v>584.9294007490638</v>
      </c>
      <c r="E22" s="152">
        <f t="shared" si="3"/>
        <v>607.5</v>
      </c>
      <c r="F22" s="573">
        <f t="shared" si="4"/>
        <v>1192.4294007490639</v>
      </c>
      <c r="G22" s="574">
        <f>'2.1_Prix_fact_détail_gaz_B0'!O22</f>
        <v>584.9294007490638</v>
      </c>
      <c r="H22" s="181">
        <f t="shared" si="2"/>
        <v>1192.4294007490639</v>
      </c>
    </row>
    <row r="23" spans="1:8" ht="50.25" customHeight="1" x14ac:dyDescent="0.2">
      <c r="A23" s="914"/>
      <c r="B23" s="935"/>
      <c r="C23" s="468" t="s">
        <v>196</v>
      </c>
      <c r="D23" s="267">
        <f>'2.1_Prix_fact_détail_gaz_B0'!J23</f>
        <v>584.9294007490638</v>
      </c>
      <c r="E23" s="152">
        <f t="shared" si="3"/>
        <v>607.5</v>
      </c>
      <c r="F23" s="573">
        <f t="shared" si="4"/>
        <v>1192.4294007490639</v>
      </c>
      <c r="G23" s="574">
        <f>'2.1_Prix_fact_détail_gaz_B0'!O23</f>
        <v>584.9294007490638</v>
      </c>
      <c r="H23" s="181">
        <f t="shared" si="2"/>
        <v>1192.4294007490639</v>
      </c>
    </row>
    <row r="24" spans="1:8" ht="50.25" customHeight="1" thickBot="1" x14ac:dyDescent="0.25">
      <c r="A24" s="915"/>
      <c r="B24" s="936"/>
      <c r="C24" s="511" t="s">
        <v>201</v>
      </c>
      <c r="D24" s="268">
        <f>'2.1_Prix_fact_détail_gaz_B0'!J24</f>
        <v>584.9294007490638</v>
      </c>
      <c r="E24" s="189">
        <f>'2.1_Prix_fact_détail_gaz_B0'!K24</f>
        <v>607.5</v>
      </c>
      <c r="F24" s="583">
        <f t="shared" si="4"/>
        <v>1192.4294007490639</v>
      </c>
      <c r="G24" s="576">
        <f>'2.1_Prix_fact_détail_gaz_B0'!O24</f>
        <v>584.9294007490638</v>
      </c>
      <c r="H24" s="190">
        <f t="shared" si="2"/>
        <v>1192.4294007490639</v>
      </c>
    </row>
    <row r="25" spans="1:8" ht="50.25" customHeight="1" thickBot="1" x14ac:dyDescent="0.25">
      <c r="A25" s="915"/>
      <c r="B25" s="518" t="s">
        <v>28</v>
      </c>
      <c r="C25" s="590" t="s">
        <v>197</v>
      </c>
      <c r="D25" s="482">
        <f>'2.1_Prix_fact_détail_gaz_B0'!J25</f>
        <v>584.9294007490638</v>
      </c>
      <c r="E25" s="196">
        <f>60.75*10</f>
        <v>607.5</v>
      </c>
      <c r="F25" s="595">
        <f t="shared" si="4"/>
        <v>1192.4294007490639</v>
      </c>
      <c r="G25" s="596">
        <f>'2.1_Prix_fact_détail_gaz_B0'!O25</f>
        <v>584.9294007490638</v>
      </c>
      <c r="H25" s="597">
        <f t="shared" si="2"/>
        <v>1192.4294007490639</v>
      </c>
    </row>
    <row r="26" spans="1:8" ht="50.25" customHeight="1" x14ac:dyDescent="0.2">
      <c r="A26" s="916" t="s">
        <v>104</v>
      </c>
      <c r="B26" s="937" t="s">
        <v>24</v>
      </c>
      <c r="C26" s="476" t="s">
        <v>199</v>
      </c>
      <c r="D26" s="598">
        <f>'2.1_Prix_fact_détail_gaz_B0'!J26</f>
        <v>589.90948813982527</v>
      </c>
      <c r="E26" s="196">
        <f>60.75*10</f>
        <v>607.5</v>
      </c>
      <c r="F26" s="599">
        <f t="shared" si="4"/>
        <v>1197.4094881398253</v>
      </c>
      <c r="G26" s="600">
        <f>'2.1_Prix_fact_détail_gaz_B0'!O26</f>
        <v>589.90948813982527</v>
      </c>
      <c r="H26" s="601">
        <f t="shared" si="2"/>
        <v>1197.4094881398253</v>
      </c>
    </row>
    <row r="27" spans="1:8" ht="50.25" customHeight="1" thickBot="1" x14ac:dyDescent="0.25">
      <c r="A27" s="917"/>
      <c r="B27" s="938"/>
      <c r="C27" s="591" t="s">
        <v>200</v>
      </c>
      <c r="D27" s="557">
        <f>'2.1_Prix_fact_détail_gaz_B0'!J27</f>
        <v>589.90948813982527</v>
      </c>
      <c r="E27" s="586">
        <f t="shared" ref="E27:E28" si="5">60.75*10</f>
        <v>607.5</v>
      </c>
      <c r="F27" s="587">
        <f t="shared" si="4"/>
        <v>1197.4094881398253</v>
      </c>
      <c r="G27" s="588">
        <f>'2.1_Prix_fact_détail_gaz_B0'!O27</f>
        <v>589.90948813982527</v>
      </c>
      <c r="H27" s="589">
        <f t="shared" si="2"/>
        <v>1197.4094881398253</v>
      </c>
    </row>
    <row r="28" spans="1:8" ht="64.5" customHeight="1" thickBot="1" x14ac:dyDescent="0.25">
      <c r="A28" s="872"/>
      <c r="B28" s="592" t="s">
        <v>129</v>
      </c>
      <c r="C28" s="593" t="s">
        <v>198</v>
      </c>
      <c r="D28" s="482">
        <f>'2.1_Prix_fact_détail_gaz_B0'!J28</f>
        <v>589.90948813982527</v>
      </c>
      <c r="E28" s="594">
        <f t="shared" si="5"/>
        <v>607.5</v>
      </c>
      <c r="F28" s="595">
        <f t="shared" si="4"/>
        <v>1197.4094881398253</v>
      </c>
      <c r="G28" s="596">
        <f>'2.1_Prix_fact_détail_gaz_B0'!O28</f>
        <v>589.90948813982527</v>
      </c>
      <c r="H28" s="597">
        <f t="shared" si="2"/>
        <v>1197.4094881398253</v>
      </c>
    </row>
    <row r="29" spans="1:8" ht="32.25" customHeight="1" x14ac:dyDescent="0.2"/>
    <row r="30" spans="1:8" ht="26.25" customHeight="1" x14ac:dyDescent="0.2">
      <c r="G30" s="830" t="s">
        <v>128</v>
      </c>
      <c r="H30" s="830"/>
    </row>
    <row r="31" spans="1:8" ht="26.25" customHeight="1" x14ac:dyDescent="0.2">
      <c r="G31" s="824" t="s">
        <v>11</v>
      </c>
      <c r="H31" s="824"/>
    </row>
  </sheetData>
  <mergeCells count="20">
    <mergeCell ref="A15:A17"/>
    <mergeCell ref="A18:A19"/>
    <mergeCell ref="B18:B19"/>
    <mergeCell ref="E11:E12"/>
    <mergeCell ref="A7:H7"/>
    <mergeCell ref="A9:C12"/>
    <mergeCell ref="D9:H9"/>
    <mergeCell ref="D10:F10"/>
    <mergeCell ref="G10:H10"/>
    <mergeCell ref="A1:H2"/>
    <mergeCell ref="A4:H4"/>
    <mergeCell ref="A6:H6"/>
    <mergeCell ref="A3:H3"/>
    <mergeCell ref="A5:H5"/>
    <mergeCell ref="A26:A28"/>
    <mergeCell ref="B26:B27"/>
    <mergeCell ref="B20:B24"/>
    <mergeCell ref="G30:H30"/>
    <mergeCell ref="G31:H31"/>
    <mergeCell ref="A20:A25"/>
  </mergeCells>
  <printOptions horizontalCentered="1" verticalCentered="1"/>
  <pageMargins left="0.7" right="0.7" top="0.75" bottom="0.75" header="0.3" footer="0.3"/>
  <pageSetup paperSize="9" scale="3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F26"/>
  <sheetViews>
    <sheetView zoomScale="80" zoomScaleNormal="80" workbookViewId="0">
      <selection activeCell="A5" sqref="A5:F5"/>
    </sheetView>
  </sheetViews>
  <sheetFormatPr baseColWidth="10" defaultRowHeight="12.75" x14ac:dyDescent="0.2"/>
  <cols>
    <col min="1" max="1" width="27.6640625" customWidth="1"/>
    <col min="2" max="2" width="36.1640625" customWidth="1"/>
    <col min="3" max="7" width="54" customWidth="1"/>
    <col min="11" max="13" width="48.6640625" customWidth="1"/>
  </cols>
  <sheetData>
    <row r="1" spans="1:6" ht="27" customHeight="1" x14ac:dyDescent="0.2">
      <c r="A1" s="884" t="s">
        <v>100</v>
      </c>
      <c r="B1" s="884"/>
      <c r="C1" s="884"/>
      <c r="D1" s="884"/>
      <c r="E1" s="884"/>
      <c r="F1" s="884"/>
    </row>
    <row r="2" spans="1:6" ht="19.5" customHeight="1" x14ac:dyDescent="0.2">
      <c r="C2" s="12"/>
      <c r="D2" s="12"/>
      <c r="E2" s="12"/>
      <c r="F2" s="12"/>
    </row>
    <row r="3" spans="1:6" ht="35.25" customHeight="1" x14ac:dyDescent="0.2">
      <c r="A3" s="844" t="s">
        <v>387</v>
      </c>
      <c r="B3" s="844"/>
      <c r="C3" s="844"/>
      <c r="D3" s="844"/>
      <c r="E3" s="844"/>
      <c r="F3" s="844"/>
    </row>
    <row r="4" spans="1:6" ht="21.75" customHeight="1" thickBot="1" x14ac:dyDescent="0.25">
      <c r="D4" s="13"/>
      <c r="E4" s="13"/>
      <c r="F4" s="13"/>
    </row>
    <row r="5" spans="1:6" ht="55.5" customHeight="1" thickBot="1" x14ac:dyDescent="0.25">
      <c r="A5" s="846" t="s">
        <v>389</v>
      </c>
      <c r="B5" s="847"/>
      <c r="C5" s="847"/>
      <c r="D5" s="847"/>
      <c r="E5" s="847"/>
      <c r="F5" s="848"/>
    </row>
    <row r="6" spans="1:6" ht="64.5" customHeight="1" thickBot="1" x14ac:dyDescent="0.25">
      <c r="A6" s="216"/>
      <c r="B6" s="216"/>
      <c r="C6" s="216"/>
      <c r="D6" s="216"/>
      <c r="E6" s="216"/>
      <c r="F6" s="216"/>
    </row>
    <row r="7" spans="1:6" ht="38.25" customHeight="1" x14ac:dyDescent="0.2">
      <c r="A7" s="967" t="s">
        <v>141</v>
      </c>
      <c r="B7" s="968"/>
      <c r="C7" s="885" t="s">
        <v>142</v>
      </c>
      <c r="D7" s="886"/>
      <c r="E7" s="886"/>
      <c r="F7" s="957"/>
    </row>
    <row r="8" spans="1:6" ht="38.25" customHeight="1" x14ac:dyDescent="0.2">
      <c r="A8" s="969"/>
      <c r="B8" s="970"/>
      <c r="C8" s="958"/>
      <c r="D8" s="959"/>
      <c r="E8" s="959"/>
      <c r="F8" s="960"/>
    </row>
    <row r="9" spans="1:6" ht="48" customHeight="1" thickBot="1" x14ac:dyDescent="0.25">
      <c r="A9" s="545" t="s">
        <v>18</v>
      </c>
      <c r="B9" s="546" t="s">
        <v>189</v>
      </c>
      <c r="C9" s="537" t="s">
        <v>91</v>
      </c>
      <c r="D9" s="538" t="s">
        <v>90</v>
      </c>
      <c r="E9" s="538" t="s">
        <v>92</v>
      </c>
      <c r="F9" s="539" t="s">
        <v>93</v>
      </c>
    </row>
    <row r="10" spans="1:6" ht="52.5" customHeight="1" thickBot="1" x14ac:dyDescent="0.25">
      <c r="A10" s="547" t="s">
        <v>30</v>
      </c>
      <c r="B10" s="548" t="s">
        <v>192</v>
      </c>
      <c r="C10" s="549"/>
      <c r="D10" s="549"/>
      <c r="E10" s="549"/>
      <c r="F10" s="550"/>
    </row>
    <row r="11" spans="1:6" ht="52.5" customHeight="1" x14ac:dyDescent="0.2">
      <c r="A11" s="525" t="s">
        <v>20</v>
      </c>
      <c r="B11" s="529" t="s">
        <v>186</v>
      </c>
      <c r="C11" s="541"/>
      <c r="D11" s="541"/>
      <c r="E11" s="541"/>
      <c r="F11" s="542"/>
    </row>
    <row r="12" spans="1:6" ht="52.5" customHeight="1" x14ac:dyDescent="0.2">
      <c r="A12" s="526" t="s">
        <v>21</v>
      </c>
      <c r="B12" s="348" t="s">
        <v>187</v>
      </c>
      <c r="C12" s="217"/>
      <c r="D12" s="217"/>
      <c r="E12" s="217"/>
      <c r="F12" s="218"/>
    </row>
    <row r="13" spans="1:6" ht="52.5" customHeight="1" thickBot="1" x14ac:dyDescent="0.25">
      <c r="A13" s="527" t="s">
        <v>22</v>
      </c>
      <c r="B13" s="530" t="s">
        <v>188</v>
      </c>
      <c r="C13" s="543"/>
      <c r="D13" s="543"/>
      <c r="E13" s="543"/>
      <c r="F13" s="544"/>
    </row>
    <row r="14" spans="1:6" ht="52.5" customHeight="1" x14ac:dyDescent="0.2">
      <c r="A14" s="961" t="s">
        <v>29</v>
      </c>
      <c r="B14" s="531" t="s">
        <v>190</v>
      </c>
      <c r="C14" s="541"/>
      <c r="D14" s="541"/>
      <c r="E14" s="541"/>
      <c r="F14" s="542"/>
    </row>
    <row r="15" spans="1:6" ht="52.5" customHeight="1" thickBot="1" x14ac:dyDescent="0.25">
      <c r="A15" s="962"/>
      <c r="B15" s="532" t="s">
        <v>191</v>
      </c>
      <c r="C15" s="543"/>
      <c r="D15" s="543"/>
      <c r="E15" s="543"/>
      <c r="F15" s="544"/>
    </row>
    <row r="16" spans="1:6" ht="52.5" customHeight="1" x14ac:dyDescent="0.2">
      <c r="A16" s="963" t="s">
        <v>27</v>
      </c>
      <c r="B16" s="533" t="s">
        <v>193</v>
      </c>
      <c r="C16" s="541"/>
      <c r="D16" s="541"/>
      <c r="E16" s="541"/>
      <c r="F16" s="542"/>
    </row>
    <row r="17" spans="1:6" ht="52.5" customHeight="1" x14ac:dyDescent="0.2">
      <c r="A17" s="964"/>
      <c r="B17" s="176" t="s">
        <v>194</v>
      </c>
      <c r="C17" s="217"/>
      <c r="D17" s="217"/>
      <c r="E17" s="217"/>
      <c r="F17" s="218"/>
    </row>
    <row r="18" spans="1:6" ht="52.5" customHeight="1" x14ac:dyDescent="0.2">
      <c r="A18" s="964"/>
      <c r="B18" s="176" t="s">
        <v>195</v>
      </c>
      <c r="C18" s="217"/>
      <c r="D18" s="217"/>
      <c r="E18" s="217"/>
      <c r="F18" s="218"/>
    </row>
    <row r="19" spans="1:6" ht="52.5" customHeight="1" thickBot="1" x14ac:dyDescent="0.25">
      <c r="A19" s="965"/>
      <c r="B19" s="534" t="s">
        <v>196</v>
      </c>
      <c r="C19" s="92"/>
      <c r="D19" s="92"/>
      <c r="E19" s="92"/>
      <c r="F19" s="93"/>
    </row>
    <row r="20" spans="1:6" ht="52.5" customHeight="1" thickBot="1" x14ac:dyDescent="0.25">
      <c r="A20" s="518" t="s">
        <v>28</v>
      </c>
      <c r="B20" s="551" t="s">
        <v>197</v>
      </c>
      <c r="C20" s="552"/>
      <c r="D20" s="552"/>
      <c r="E20" s="552"/>
      <c r="F20" s="553"/>
    </row>
    <row r="21" spans="1:6" ht="52.5" customHeight="1" x14ac:dyDescent="0.2">
      <c r="A21" s="966" t="s">
        <v>24</v>
      </c>
      <c r="B21" s="535" t="s">
        <v>199</v>
      </c>
      <c r="C21" s="554"/>
      <c r="D21" s="554"/>
      <c r="E21" s="555"/>
      <c r="F21" s="556"/>
    </row>
    <row r="22" spans="1:6" ht="52.5" customHeight="1" x14ac:dyDescent="0.2">
      <c r="A22" s="937"/>
      <c r="B22" s="177" t="s">
        <v>200</v>
      </c>
      <c r="C22" s="90"/>
      <c r="D22" s="90"/>
      <c r="E22" s="540"/>
      <c r="F22" s="91"/>
    </row>
    <row r="23" spans="1:6" ht="52.5" customHeight="1" thickBot="1" x14ac:dyDescent="0.25">
      <c r="A23" s="528" t="s">
        <v>129</v>
      </c>
      <c r="B23" s="536" t="s">
        <v>198</v>
      </c>
      <c r="C23" s="92"/>
      <c r="D23" s="92"/>
      <c r="E23" s="92"/>
      <c r="F23" s="93"/>
    </row>
    <row r="24" spans="1:6" ht="25.5" customHeight="1" x14ac:dyDescent="0.2"/>
    <row r="25" spans="1:6" ht="14.25" x14ac:dyDescent="0.2">
      <c r="E25" s="830" t="s">
        <v>128</v>
      </c>
      <c r="F25" s="830"/>
    </row>
    <row r="26" spans="1:6" x14ac:dyDescent="0.2">
      <c r="E26" s="824" t="s">
        <v>11</v>
      </c>
      <c r="F26" s="824"/>
    </row>
  </sheetData>
  <mergeCells count="10">
    <mergeCell ref="E26:F26"/>
    <mergeCell ref="A1:F1"/>
    <mergeCell ref="A3:F3"/>
    <mergeCell ref="A5:F5"/>
    <mergeCell ref="C7:F8"/>
    <mergeCell ref="A14:A15"/>
    <mergeCell ref="A16:A19"/>
    <mergeCell ref="A21:A22"/>
    <mergeCell ref="A7:B8"/>
    <mergeCell ref="E25:F25"/>
  </mergeCells>
  <printOptions horizontalCentered="1" verticalCentered="1"/>
  <pageMargins left="0.25" right="0.25" top="0.75" bottom="0.75" header="0.3" footer="0.3"/>
  <pageSetup paperSize="9" scale="4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F45"/>
  <sheetViews>
    <sheetView topLeftCell="A7" zoomScale="80" zoomScaleNormal="80" zoomScaleSheetLayoutView="100" workbookViewId="0">
      <selection activeCell="A12" sqref="A12:F12"/>
    </sheetView>
  </sheetViews>
  <sheetFormatPr baseColWidth="10" defaultColWidth="12" defaultRowHeight="12.75" x14ac:dyDescent="0.2"/>
  <cols>
    <col min="1" max="2" width="15.83203125" style="2" customWidth="1"/>
    <col min="3" max="4" width="25.6640625" style="2" customWidth="1"/>
    <col min="5" max="5" width="45.33203125" style="2" customWidth="1"/>
    <col min="6" max="6" width="26.5" style="2" customWidth="1"/>
    <col min="7" max="16384" width="12" style="2"/>
  </cols>
  <sheetData>
    <row r="1" spans="1:6" ht="15.75" customHeight="1" x14ac:dyDescent="0.2">
      <c r="A1" s="976" t="s">
        <v>147</v>
      </c>
      <c r="B1" s="976"/>
      <c r="C1" s="976"/>
      <c r="D1" s="976"/>
      <c r="E1" s="976"/>
      <c r="F1" s="976"/>
    </row>
    <row r="2" spans="1:6" s="1" customFormat="1" ht="23.25" customHeight="1" x14ac:dyDescent="0.2">
      <c r="A2" s="279"/>
      <c r="B2" s="279"/>
      <c r="C2" s="279"/>
      <c r="D2" s="279"/>
      <c r="E2" s="279"/>
      <c r="F2" s="279"/>
    </row>
    <row r="3" spans="1:6" s="1" customFormat="1" ht="38.25" customHeight="1" x14ac:dyDescent="0.2">
      <c r="A3" s="977" t="s">
        <v>387</v>
      </c>
      <c r="B3" s="978"/>
      <c r="C3" s="978"/>
      <c r="D3" s="978"/>
      <c r="E3" s="978"/>
      <c r="F3" s="978"/>
    </row>
    <row r="4" spans="1:6" s="1" customFormat="1" ht="23.25" customHeight="1" thickBot="1" x14ac:dyDescent="0.25">
      <c r="A4" s="971"/>
      <c r="B4" s="971"/>
      <c r="C4" s="971"/>
      <c r="D4" s="971"/>
      <c r="E4" s="971"/>
      <c r="F4" s="971"/>
    </row>
    <row r="5" spans="1:6" s="1" customFormat="1" ht="37.5" customHeight="1" x14ac:dyDescent="0.2">
      <c r="A5" s="814" t="s">
        <v>386</v>
      </c>
      <c r="B5" s="979"/>
      <c r="C5" s="979"/>
      <c r="D5" s="979"/>
      <c r="E5" s="979"/>
      <c r="F5" s="980"/>
    </row>
    <row r="6" spans="1:6" s="1" customFormat="1" ht="37.5" customHeight="1" thickBot="1" x14ac:dyDescent="0.25">
      <c r="A6" s="981"/>
      <c r="B6" s="982"/>
      <c r="C6" s="982"/>
      <c r="D6" s="982"/>
      <c r="E6" s="982"/>
      <c r="F6" s="983"/>
    </row>
    <row r="7" spans="1:6" s="1" customFormat="1" ht="19.5" customHeight="1" thickBot="1" x14ac:dyDescent="0.25">
      <c r="A7" s="972"/>
      <c r="B7" s="972"/>
      <c r="C7" s="972"/>
      <c r="D7" s="972"/>
      <c r="E7" s="972"/>
      <c r="F7" s="972"/>
    </row>
    <row r="8" spans="1:6" s="1" customFormat="1" ht="19.5" customHeight="1" thickBot="1" x14ac:dyDescent="0.25">
      <c r="A8" s="280"/>
      <c r="B8" s="280"/>
      <c r="C8" s="280"/>
      <c r="D8" s="280"/>
      <c r="E8" s="280"/>
      <c r="F8" s="344">
        <f>' 1_NWE_Prix_initial_gaz_F-54'!F8</f>
        <v>45689</v>
      </c>
    </row>
    <row r="9" spans="1:6" s="1" customFormat="1" ht="37.5" customHeight="1" x14ac:dyDescent="0.2">
      <c r="A9" s="133" t="s">
        <v>0</v>
      </c>
      <c r="B9" s="602" t="s">
        <v>1</v>
      </c>
      <c r="C9" s="826" t="s">
        <v>2</v>
      </c>
      <c r="D9" s="826"/>
      <c r="E9" s="826"/>
      <c r="F9" s="135" t="s">
        <v>3</v>
      </c>
    </row>
    <row r="10" spans="1:6" s="1" customFormat="1" ht="38.25" customHeight="1" x14ac:dyDescent="0.2">
      <c r="A10" s="973" t="s">
        <v>148</v>
      </c>
      <c r="B10" s="974"/>
      <c r="C10" s="974"/>
      <c r="D10" s="974"/>
      <c r="E10" s="974"/>
      <c r="F10" s="975"/>
    </row>
    <row r="11" spans="1:6" s="6" customFormat="1" ht="118.5" customHeight="1" x14ac:dyDescent="0.2">
      <c r="A11" s="651" t="s">
        <v>149</v>
      </c>
      <c r="B11" s="652" t="s">
        <v>225</v>
      </c>
      <c r="C11" s="823" t="s">
        <v>338</v>
      </c>
      <c r="D11" s="823"/>
      <c r="E11" s="823"/>
      <c r="F11" s="283">
        <v>750.16300000000001</v>
      </c>
    </row>
    <row r="12" spans="1:6" s="1" customFormat="1" ht="38.25" customHeight="1" x14ac:dyDescent="0.2">
      <c r="A12" s="973" t="s">
        <v>390</v>
      </c>
      <c r="B12" s="974"/>
      <c r="C12" s="974"/>
      <c r="D12" s="974"/>
      <c r="E12" s="974"/>
      <c r="F12" s="975"/>
    </row>
    <row r="13" spans="1:6" s="1" customFormat="1" ht="60.75" customHeight="1" x14ac:dyDescent="0.2">
      <c r="A13" s="138" t="s">
        <v>6</v>
      </c>
      <c r="B13" s="604" t="s">
        <v>150</v>
      </c>
      <c r="C13" s="825" t="s">
        <v>7</v>
      </c>
      <c r="D13" s="825"/>
      <c r="E13" s="825"/>
      <c r="F13" s="281">
        <v>0.755</v>
      </c>
    </row>
    <row r="14" spans="1:6" s="1" customFormat="1" ht="96" customHeight="1" x14ac:dyDescent="0.2">
      <c r="A14" s="138" t="s">
        <v>8</v>
      </c>
      <c r="B14" s="140" t="s">
        <v>9</v>
      </c>
      <c r="C14" s="825" t="s">
        <v>340</v>
      </c>
      <c r="D14" s="825"/>
      <c r="E14" s="825"/>
      <c r="F14" s="714">
        <f>' 1_NWE_Prix_initial_gaz_F-54'!F14</f>
        <v>1.0412999999999999</v>
      </c>
    </row>
    <row r="15" spans="1:6" s="1" customFormat="1" ht="50.25" customHeight="1" x14ac:dyDescent="0.2">
      <c r="A15" s="973" t="s">
        <v>151</v>
      </c>
      <c r="B15" s="974"/>
      <c r="C15" s="974"/>
      <c r="D15" s="974"/>
      <c r="E15" s="974"/>
      <c r="F15" s="975"/>
    </row>
    <row r="16" spans="1:6" s="1" customFormat="1" ht="87" customHeight="1" thickBot="1" x14ac:dyDescent="0.25">
      <c r="A16" s="144" t="s">
        <v>152</v>
      </c>
      <c r="B16" s="296" t="s">
        <v>122</v>
      </c>
      <c r="C16" s="984" t="s">
        <v>223</v>
      </c>
      <c r="D16" s="984"/>
      <c r="E16" s="984"/>
      <c r="F16" s="282">
        <f>F11*F13/F14</f>
        <v>543.90959857869973</v>
      </c>
    </row>
    <row r="17" spans="2:6" s="1" customFormat="1" ht="35.25" customHeight="1" x14ac:dyDescent="0.2">
      <c r="B17" s="7"/>
      <c r="C17" s="8"/>
      <c r="D17" s="8"/>
      <c r="E17" s="8"/>
      <c r="F17" s="9"/>
    </row>
    <row r="18" spans="2:6" s="1" customFormat="1" ht="26.25" customHeight="1" x14ac:dyDescent="0.2">
      <c r="E18" s="830" t="s">
        <v>128</v>
      </c>
      <c r="F18" s="830"/>
    </row>
    <row r="19" spans="2:6" s="1" customFormat="1" ht="26.25" customHeight="1" x14ac:dyDescent="0.2">
      <c r="E19" s="824" t="s">
        <v>11</v>
      </c>
      <c r="F19" s="824"/>
    </row>
    <row r="20" spans="2:6" s="1" customFormat="1" ht="26.25" customHeight="1" x14ac:dyDescent="0.2"/>
    <row r="21" spans="2:6" s="1" customFormat="1" ht="26.25" customHeight="1" x14ac:dyDescent="0.2"/>
    <row r="22" spans="2:6" s="1" customFormat="1" ht="21.75" customHeight="1" x14ac:dyDescent="0.2"/>
    <row r="23" spans="2:6" s="1" customFormat="1" ht="21.75" customHeight="1" x14ac:dyDescent="0.2"/>
    <row r="24" spans="2:6" s="1" customFormat="1" ht="21.75" customHeight="1" x14ac:dyDescent="0.2"/>
    <row r="25" spans="2:6" s="1" customFormat="1" ht="21.75" customHeight="1" x14ac:dyDescent="0.2"/>
    <row r="26" spans="2:6" s="1" customFormat="1" ht="21.75" customHeight="1" x14ac:dyDescent="0.2"/>
    <row r="27" spans="2:6" s="1" customFormat="1" ht="21.75" customHeight="1" x14ac:dyDescent="0.2"/>
    <row r="28" spans="2:6" s="1" customFormat="1" ht="21.75" customHeight="1" x14ac:dyDescent="0.2"/>
    <row r="29" spans="2:6" s="1" customFormat="1" ht="21.75" customHeight="1" x14ac:dyDescent="0.2"/>
    <row r="30" spans="2:6" s="1" customFormat="1" ht="31.5" customHeight="1" x14ac:dyDescent="0.2"/>
    <row r="31" spans="2:6" s="1" customFormat="1" ht="31.5" customHeight="1" x14ac:dyDescent="0.2"/>
    <row r="32" spans="2:6" s="1" customFormat="1" ht="31.5" customHeight="1" x14ac:dyDescent="0.2"/>
    <row r="33" spans="2:4" s="1" customFormat="1" ht="31.5" customHeight="1" x14ac:dyDescent="0.2"/>
    <row r="34" spans="2:4" s="1" customFormat="1" ht="31.5" customHeight="1" x14ac:dyDescent="0.2"/>
    <row r="35" spans="2:4" s="1" customFormat="1" ht="31.5" customHeight="1" x14ac:dyDescent="0.2"/>
    <row r="36" spans="2:4" s="1" customFormat="1" ht="31.5" customHeight="1" x14ac:dyDescent="0.2"/>
    <row r="37" spans="2:4" s="1" customFormat="1" ht="31.5" customHeight="1" x14ac:dyDescent="0.2"/>
    <row r="38" spans="2:4" s="1" customFormat="1" ht="31.5" customHeight="1" x14ac:dyDescent="0.2"/>
    <row r="39" spans="2:4" s="1" customFormat="1" ht="31.5" customHeight="1" x14ac:dyDescent="0.2"/>
    <row r="40" spans="2:4" s="1" customFormat="1" ht="31.5" customHeight="1" x14ac:dyDescent="0.2"/>
    <row r="41" spans="2:4" s="1" customFormat="1" ht="31.5" customHeight="1" x14ac:dyDescent="0.2"/>
    <row r="42" spans="2:4" ht="42.75" customHeight="1" x14ac:dyDescent="0.2"/>
    <row r="44" spans="2:4" ht="22.5" customHeight="1" x14ac:dyDescent="0.2"/>
    <row r="45" spans="2:4" ht="24" customHeight="1" x14ac:dyDescent="0.2">
      <c r="B45" s="10"/>
      <c r="C45" s="10"/>
      <c r="D45" s="1"/>
    </row>
  </sheetData>
  <mergeCells count="15">
    <mergeCell ref="A1:F1"/>
    <mergeCell ref="A3:F3"/>
    <mergeCell ref="A5:F6"/>
    <mergeCell ref="C9:E9"/>
    <mergeCell ref="C16:E16"/>
    <mergeCell ref="A15:F15"/>
    <mergeCell ref="C11:E11"/>
    <mergeCell ref="A12:F12"/>
    <mergeCell ref="C13:E13"/>
    <mergeCell ref="C14:E14"/>
    <mergeCell ref="E18:F18"/>
    <mergeCell ref="E19:F19"/>
    <mergeCell ref="A4:F4"/>
    <mergeCell ref="A7:F7"/>
    <mergeCell ref="A10:F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24</vt:i4>
      </vt:variant>
      <vt:variant>
        <vt:lpstr>Plages nommées</vt:lpstr>
      </vt:variant>
      <vt:variant>
        <vt:i4>3</vt:i4>
      </vt:variant>
    </vt:vector>
  </HeadingPairs>
  <TitlesOfParts>
    <vt:vector size="27" baseType="lpstr">
      <vt:lpstr> 1_NWE_Prix_initial_gaz_F-54</vt:lpstr>
      <vt:lpstr>1_MED_Prix-initial_gaz-F_54</vt:lpstr>
      <vt:lpstr>1.1_Prix_fact_détail_gaz_F-54</vt:lpstr>
      <vt:lpstr>1.2_Prix_fact_final_gaz_F-54</vt:lpstr>
      <vt:lpstr>1.3_Pts_m_à_dispo_produits</vt:lpstr>
      <vt:lpstr>2.1_Prix_fact_détail_gaz_B0</vt:lpstr>
      <vt:lpstr>2.2_Prix_fact_final_gaz_B0</vt:lpstr>
      <vt:lpstr>2.3_Pts_m_à_dispo_produits</vt:lpstr>
      <vt:lpstr>3.NWE_Prix_init F-67_SP98_XF-67</vt:lpstr>
      <vt:lpstr>3.MED_Prix_init F-67_SP98_XF-67</vt:lpstr>
      <vt:lpstr>6_P_fact-dét_gaz_exempt_bio</vt:lpstr>
      <vt:lpstr>3.1_P_fact_dét_F-67_SP-95</vt:lpstr>
      <vt:lpstr>3.2_P_fact_final_F-67_SP-95</vt:lpstr>
      <vt:lpstr>3.3_Pts_m_à_dispo_F-67_SP95 </vt:lpstr>
      <vt:lpstr>4.1_P_fact_dét_SP-98 </vt:lpstr>
      <vt:lpstr>4.2_P_fact_final_SP-98</vt:lpstr>
      <vt:lpstr>4.3_Pts_m_à_dispo_SP98</vt:lpstr>
      <vt:lpstr>5.1_P_fact-dét_XF-67_SP95_nav</vt:lpstr>
      <vt:lpstr>5.2_P_fact_final_XF-67_SP95 nav</vt:lpstr>
      <vt:lpstr>5.3_Pts_m_à_dispo_XF-67_SP95 na</vt:lpstr>
      <vt:lpstr>6.1_P_fact_dét_ts_carb_CORSE</vt:lpstr>
      <vt:lpstr>6.2_P_fact_final_ts_carb_CORSE</vt:lpstr>
      <vt:lpstr>6.3_ Pts_m_a dispo_CORSE</vt:lpstr>
      <vt:lpstr>Feuil1</vt:lpstr>
      <vt:lpstr>' 1_NWE_Prix_initial_gaz_F-54'!Zone_d_impression</vt:lpstr>
      <vt:lpstr>'3.MED_Prix_init F-67_SP98_XF-67'!Zone_d_impression</vt:lpstr>
      <vt:lpstr>'3.NWE_Prix_init F-67_SP98_XF-67'!Zone_d_impression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REUILLE Christine SA CL NORMALE DEF</dc:creator>
  <cp:lastModifiedBy>REUILLE Christine SA CN MINDEF</cp:lastModifiedBy>
  <cp:lastPrinted>2025-03-03T15:56:25Z</cp:lastPrinted>
  <dcterms:created xsi:type="dcterms:W3CDTF">2020-08-05T10:22:34Z</dcterms:created>
  <dcterms:modified xsi:type="dcterms:W3CDTF">2025-03-05T14:25:14Z</dcterms:modified>
</cp:coreProperties>
</file>