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2.12\echange$\_TRANSVERSE_ASD\SABCI-MARCHE_PUBLIC\01 MARCHES IARA\25A0006 Rénovation Pavillon 71\03 Passation du marché\01 DCE Doc de travail\01 Pièces contractuelles\"/>
    </mc:Choice>
  </mc:AlternateContent>
  <xr:revisionPtr revIDLastSave="0" documentId="13_ncr:1_{AD1DF3F7-B5C0-4573-A5AE-E6C8AC72C17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N190" i="2"/>
  <c r="G193" i="2" s="1"/>
  <c r="D190" i="2"/>
  <c r="G180" i="2"/>
  <c r="G176" i="2"/>
  <c r="G175" i="2"/>
  <c r="G174" i="2"/>
  <c r="G164" i="2"/>
  <c r="K154" i="2"/>
  <c r="K149" i="2"/>
  <c r="K143" i="2"/>
  <c r="G189" i="2" s="1"/>
  <c r="G192" i="2" s="1"/>
  <c r="G194" i="2" s="1"/>
  <c r="K139" i="2"/>
  <c r="K133" i="2"/>
  <c r="K128" i="2"/>
  <c r="K123" i="2"/>
  <c r="G173" i="2" s="1"/>
  <c r="K116" i="2"/>
  <c r="K112" i="2"/>
  <c r="K108" i="2"/>
  <c r="K103" i="2"/>
  <c r="K100" i="2"/>
  <c r="K95" i="2"/>
  <c r="K92" i="2"/>
  <c r="K89" i="2"/>
  <c r="K85" i="2"/>
  <c r="K76" i="2"/>
  <c r="K71" i="2"/>
  <c r="K67" i="2"/>
  <c r="K63" i="2"/>
  <c r="K59" i="2"/>
  <c r="K55" i="2"/>
  <c r="K51" i="2"/>
  <c r="K47" i="2"/>
  <c r="K43" i="2"/>
  <c r="G172" i="2" s="1"/>
  <c r="K39" i="2"/>
  <c r="K32" i="2"/>
  <c r="K29" i="2"/>
  <c r="K26" i="2"/>
  <c r="K23" i="2"/>
  <c r="G179" i="2" s="1"/>
  <c r="G181" i="2" s="1"/>
  <c r="AA1" i="3" s="1"/>
  <c r="G85" i="1"/>
  <c r="G83" i="1"/>
  <c r="G81" i="1"/>
  <c r="G79" i="1"/>
  <c r="E71" i="1"/>
  <c r="E66" i="1"/>
  <c r="E62" i="1"/>
  <c r="E20" i="1"/>
  <c r="E11" i="1"/>
  <c r="AA37" i="3" l="1"/>
  <c r="AA3" i="3"/>
  <c r="AA33" i="3"/>
  <c r="G170" i="2"/>
  <c r="G171" i="2"/>
  <c r="G163" i="2"/>
  <c r="G165" i="2" s="1"/>
  <c r="AA27" i="3" l="1"/>
  <c r="AA42" i="3"/>
  <c r="AA13" i="3"/>
  <c r="AA12" i="3"/>
  <c r="AA14" i="3" s="1"/>
  <c r="AA4" i="3"/>
  <c r="AA73" i="3" l="1"/>
  <c r="AA65" i="3"/>
  <c r="AA32" i="3"/>
  <c r="AA15" i="3"/>
  <c r="AA7" i="3"/>
  <c r="AA24" i="3"/>
  <c r="AA23" i="3"/>
  <c r="AA5" i="3"/>
  <c r="AA6" i="3" s="1"/>
  <c r="AA11" i="3" l="1"/>
  <c r="AA41" i="3"/>
  <c r="AA38" i="3"/>
  <c r="AA21" i="3"/>
  <c r="AA43" i="3"/>
  <c r="AA57" i="3"/>
  <c r="AA45" i="3"/>
  <c r="AA26" i="3" s="1"/>
  <c r="AA46" i="3"/>
  <c r="AA29" i="3"/>
  <c r="AA28" i="3"/>
  <c r="AA9" i="3"/>
  <c r="AA18" i="3"/>
  <c r="AA16" i="3"/>
  <c r="AA17" i="3"/>
  <c r="AA93" i="3"/>
  <c r="AA89" i="3" s="1"/>
  <c r="AA25" i="3" s="1"/>
  <c r="AA85" i="3" l="1"/>
  <c r="AA80" i="3" s="1"/>
  <c r="AA72" i="3" s="1"/>
  <c r="AA64" i="3" s="1"/>
  <c r="AA56" i="3" s="1"/>
  <c r="AA44" i="3" s="1"/>
  <c r="AA50" i="3"/>
  <c r="AA34" i="3"/>
  <c r="AA96" i="3"/>
  <c r="AA92" i="3"/>
  <c r="AA88" i="3" s="1"/>
  <c r="AA84" i="3" s="1"/>
  <c r="AA78" i="3" s="1"/>
  <c r="AA70" i="3" s="1"/>
  <c r="AA62" i="3" s="1"/>
  <c r="AA54" i="3" s="1"/>
  <c r="AA10" i="3"/>
  <c r="AA22" i="3"/>
  <c r="AA71" i="3" s="1"/>
  <c r="AA63" i="3" s="1"/>
  <c r="AA55" i="3" s="1"/>
  <c r="AA40" i="3" s="1"/>
  <c r="AA75" i="3"/>
  <c r="AA67" i="3" s="1"/>
  <c r="AA59" i="3" s="1"/>
  <c r="AA49" i="3" s="1"/>
  <c r="AA31" i="3" s="1"/>
  <c r="AA90" i="3"/>
  <c r="AA30" i="3" s="1"/>
  <c r="AA82" i="3"/>
  <c r="AA94" i="3"/>
  <c r="AA47" i="3"/>
  <c r="AA19" i="3"/>
  <c r="AA20" i="3" s="1"/>
  <c r="AA79" i="3" l="1"/>
  <c r="AA39" i="3"/>
  <c r="AA69" i="3"/>
  <c r="AA95" i="3"/>
  <c r="AA91" i="3" s="1"/>
  <c r="AA77" i="3"/>
  <c r="AA86" i="3"/>
  <c r="AA81" i="3" s="1"/>
  <c r="AA74" i="3" s="1"/>
  <c r="AA66" i="3" s="1"/>
  <c r="AA58" i="3" s="1"/>
  <c r="AA48" i="3" s="1"/>
  <c r="AA53" i="3"/>
  <c r="AA36" i="3" s="1"/>
  <c r="AA51" i="3"/>
  <c r="AA61" i="3"/>
  <c r="AA87" i="3" l="1"/>
  <c r="AA83" i="3" s="1"/>
  <c r="AA76" i="3" s="1"/>
  <c r="AA68" i="3" s="1"/>
  <c r="AA60" i="3" s="1"/>
  <c r="AA52" i="3" s="1"/>
  <c r="AA35" i="3"/>
  <c r="AA98" i="3" s="1"/>
  <c r="AA2" i="3" s="1"/>
  <c r="D18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89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2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0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3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6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39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43" authorId="0" shapeId="0" xr:uid="{00000000-0006-0000-0100-000007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49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K154" authorId="0" shapeId="0" xr:uid="{00000000-0006-0000-0100-000009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<sst xmlns="http://schemas.openxmlformats.org/spreadsheetml/2006/main" count="408" uniqueCount="246">
  <si>
    <t>Dossier</t>
  </si>
  <si>
    <t>Date</t>
  </si>
  <si>
    <t>Phase</t>
  </si>
  <si>
    <t>Indice</t>
  </si>
  <si>
    <t>MAITRE D'OUVRAGE
Institut AGRO Rennes Angers
65 Rue de Saint Brieuc
35042 RENNES Cedex
Mél :</t>
  </si>
  <si>
    <t>ARCHITECTE : 
    BURGAUD Architectes SARL
    1 ZC du Rodoir / 56130 Nivillac
    BP16 La Roche Bernard
    11 quai de Brest / 35600 Redon
    Tél : 02 99 90 63 75
    Mél : agence@burgaud-architectes.fr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</si>
  <si>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</si>
  <si>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</si>
  <si>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</si>
  <si>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</si>
  <si>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</si>
  <si>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</si>
  <si>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</si>
  <si>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</si>
  <si>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</si>
  <si>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</si>
  <si>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</si>
  <si>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</si>
  <si>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</si>
  <si>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</si>
  <si>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</si>
  <si>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</si>
  <si>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</si>
  <si>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</si>
  <si>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</si>
  <si>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</si>
  <si>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</si>
  <si>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</si>
  <si>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</si>
  <si>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</si>
  <si>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</si>
  <si>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</si>
  <si>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</si>
  <si>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</si>
  <si>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</si>
  <si>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</si>
  <si>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</si>
  <si>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</si>
  <si>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</si>
  <si>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 xml:space="preserve">DEMOLITIONS GROS-OEUVRE </t>
  </si>
  <si>
    <t>2.T</t>
  </si>
  <si>
    <t>1.1</t>
  </si>
  <si>
    <t>DESCRIPTION DES OUVRAGES</t>
  </si>
  <si>
    <t>1.1.1</t>
  </si>
  <si>
    <t xml:space="preserve">INSTALLATION DE CHANTIER </t>
  </si>
  <si>
    <t>1.1.1.1</t>
  </si>
  <si>
    <t>Installations communes d'hygiène</t>
  </si>
  <si>
    <t>ENS</t>
  </si>
  <si>
    <t>9.T</t>
  </si>
  <si>
    <t>9.&amp;</t>
  </si>
  <si>
    <t>1.1.1.2</t>
  </si>
  <si>
    <t xml:space="preserve">Panneau de chantier  </t>
  </si>
  <si>
    <t>1.1.1.3</t>
  </si>
  <si>
    <t>Clôture de chantier</t>
  </si>
  <si>
    <t>1.1.1.4</t>
  </si>
  <si>
    <t>Constat d'huissier</t>
  </si>
  <si>
    <t>4.&amp;</t>
  </si>
  <si>
    <t>1.1.2</t>
  </si>
  <si>
    <t xml:space="preserve">TRAVAUX </t>
  </si>
  <si>
    <t>1.1.2.1</t>
  </si>
  <si>
    <t xml:space="preserve">DEMOLITIONS  </t>
  </si>
  <si>
    <t>5.C</t>
  </si>
  <si>
    <t xml:space="preserve">Commentaire : Vérification des travaux de démolitions avec le MOA et l'architecte avant travaux </t>
  </si>
  <si>
    <t>1.1.2.1.1</t>
  </si>
  <si>
    <t>Dépose huisserie bois</t>
  </si>
  <si>
    <t>9.L</t>
  </si>
  <si>
    <t>Localisation : Salon séjour</t>
  </si>
  <si>
    <t>1.1.2.1.2</t>
  </si>
  <si>
    <t xml:space="preserve">Dépose Porte + Huisserie bois </t>
  </si>
  <si>
    <t>Localisation : Salon séjour, Cuisine, bureau, WC existant au RDC</t>
  </si>
  <si>
    <t>1.1.2.1.3</t>
  </si>
  <si>
    <t xml:space="preserve">Démolitions plinthes </t>
  </si>
  <si>
    <t>FT</t>
  </si>
  <si>
    <t>Localisation : Ensemble RDC et R+1</t>
  </si>
  <si>
    <t>1.1.2.1.4</t>
  </si>
  <si>
    <t>Démolitions carrelage RDC</t>
  </si>
  <si>
    <t>Localisation :  Cuisine actuelle + WC RDC</t>
  </si>
  <si>
    <t>1.1.2.1.5</t>
  </si>
  <si>
    <t>Démolitions carrelage R+1</t>
  </si>
  <si>
    <t>Localisation : SDB existante au R+1</t>
  </si>
  <si>
    <t>1.1.2.1.6</t>
  </si>
  <si>
    <t>Démolitions sols souples R+1</t>
  </si>
  <si>
    <t>Localisation : SDE existante au R+1</t>
  </si>
  <si>
    <t>1.1.2.1.7</t>
  </si>
  <si>
    <t>Démolition de cloisons de doublage au RDC / Provision</t>
  </si>
  <si>
    <t>Localisation : Provision RDC</t>
  </si>
  <si>
    <t>1.1.2.1.8</t>
  </si>
  <si>
    <t xml:space="preserve">Démolition de cloisons de doublage au R+1 / Provision </t>
  </si>
  <si>
    <t>1.1.2.1.9</t>
  </si>
  <si>
    <t>Démolition des cloisons de distribution au R+1</t>
  </si>
  <si>
    <t>Localisation : R+1 Entre palier chambre 1 existante et entre palier et Dégt</t>
  </si>
  <si>
    <t>9.M.Z</t>
  </si>
  <si>
    <t>1.1.2.1.10</t>
  </si>
  <si>
    <t xml:space="preserve">Démolition des plafonds au R+1  </t>
  </si>
  <si>
    <t>Localisation : Sur l'ensemble des plafonds au R+1</t>
  </si>
  <si>
    <t>1.1.2.1.11</t>
  </si>
  <si>
    <t>Démolition des faïences au RDC et R+1</t>
  </si>
  <si>
    <t>Localisation : SDE et Cuisine existantes</t>
  </si>
  <si>
    <t>1.1.2.1.12</t>
  </si>
  <si>
    <t>Dépose électricité / A la charge du lot Électricité</t>
  </si>
  <si>
    <t>PM</t>
  </si>
  <si>
    <t>1.1.2.1.13</t>
  </si>
  <si>
    <t>Dépose plomberie chauffage ventilation  / A la charge du lot plomberie</t>
  </si>
  <si>
    <t>1.1.2.1.14</t>
  </si>
  <si>
    <t>Démolitions divers</t>
  </si>
  <si>
    <t>5.&amp;</t>
  </si>
  <si>
    <t>1.1.2.2</t>
  </si>
  <si>
    <t xml:space="preserve">RESEAUX  </t>
  </si>
  <si>
    <t>1.1.2.2.1</t>
  </si>
  <si>
    <t>Réseaux EU</t>
  </si>
  <si>
    <t>1.1.2.2.2</t>
  </si>
  <si>
    <t>Fourreaux et gaines divers</t>
  </si>
  <si>
    <t>1.1.2.3</t>
  </si>
  <si>
    <t xml:space="preserve">DIVERS </t>
  </si>
  <si>
    <t>1.1.2.3.1</t>
  </si>
  <si>
    <t>Réservations - Percements - calfeutrements / Murs moellons</t>
  </si>
  <si>
    <t>Localisation : Provision</t>
  </si>
  <si>
    <t>1.1.2.3.2</t>
  </si>
  <si>
    <t xml:space="preserve">Réservations - Percements - calfeutrements / Plancher béton </t>
  </si>
  <si>
    <t>1.1.2.3.3</t>
  </si>
  <si>
    <t>Réservations - Percements - calfeutrements / Plancher bois</t>
  </si>
  <si>
    <t>Localisation : A charge des lots fluides</t>
  </si>
  <si>
    <t>1.1.3</t>
  </si>
  <si>
    <t>DISPOSITIF DE SECURITE CHANTIER</t>
  </si>
  <si>
    <t>1.1.3.1</t>
  </si>
  <si>
    <t>1.1.4</t>
  </si>
  <si>
    <t>DOSSIER DES OUVRAGES EXECUTES (DOE)</t>
  </si>
  <si>
    <t>1.1.4.1</t>
  </si>
  <si>
    <t>DOE</t>
  </si>
  <si>
    <t>1.1.5</t>
  </si>
  <si>
    <t xml:space="preserve">NETTOYAGE DE CHANTIER </t>
  </si>
  <si>
    <t>1.1.5.1</t>
  </si>
  <si>
    <t>Nettoyage de chantier</t>
  </si>
  <si>
    <t>1.1.6</t>
  </si>
  <si>
    <t xml:space="preserve"> Option</t>
  </si>
  <si>
    <t>1.1.6.1</t>
  </si>
  <si>
    <t xml:space="preserve">DEGROSSIS  </t>
  </si>
  <si>
    <t>1.1.6.1.1</t>
  </si>
  <si>
    <t xml:space="preserve">Localisation : Derrière nouvelle isolation / Si besoin </t>
  </si>
  <si>
    <t>1.1.6.1.2</t>
  </si>
  <si>
    <t>1.1.6.2</t>
  </si>
  <si>
    <t>DEMOLITIONS</t>
  </si>
  <si>
    <t>1.1.6.2.1</t>
  </si>
  <si>
    <t>Localisation : Entre Chambre 2 et dégagement + entre dégagement et Chambre 1</t>
  </si>
  <si>
    <t>1.1.6.2.2</t>
  </si>
  <si>
    <t>Localisation : Sur l'ensemble des plafonds au RDC</t>
  </si>
  <si>
    <t>3.&amp;</t>
  </si>
  <si>
    <t>Total H.T. :</t>
  </si>
  <si>
    <t>Total T.V.A. (20%) :</t>
  </si>
  <si>
    <t>Total T.T.C. :</t>
  </si>
  <si>
    <t xml:space="preserve">RECAPITULATIF
Lot n°1 DEMOLITIONS GROS-OEUVRE </t>
  </si>
  <si>
    <t>RECAPITULATIF DES CHAPITRES</t>
  </si>
  <si>
    <t>1.1 - DESCRIPTION DES OUVRAGES</t>
  </si>
  <si>
    <t>- 1.1.1 - INSTALLATION DE CHANTIER</t>
  </si>
  <si>
    <t>- 1.1.2 - TRAVAUX</t>
  </si>
  <si>
    <t>- 1.1.3 - DISPOSITIF DE SECURITE CHANTIER</t>
  </si>
  <si>
    <t>- 1.1.4 - DOSSIER DES OUVRAGES EXECUTES (DOE)</t>
  </si>
  <si>
    <t>- 1.1.5 - NETTOYAGE DE CHANTIER</t>
  </si>
  <si>
    <t xml:space="preserve">Total du lot DEMOLITIONS GROS-OEUVRE </t>
  </si>
  <si>
    <t xml:space="preserve">Soit en toutes lettres TTC : </t>
  </si>
  <si>
    <t>RECAPITULATIF OPTION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</si>
  <si>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</si>
  <si>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</si>
  <si>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</si>
  <si>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</si>
  <si>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</si>
  <si>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</si>
  <si>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</si>
  <si>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</si>
  <si>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</si>
  <si>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</si>
  <si>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</si>
  <si>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</si>
  <si>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</si>
  <si>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</si>
  <si>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</si>
  <si>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</si>
  <si>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</si>
  <si>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</si>
  <si>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</si>
  <si>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</si>
  <si>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</si>
  <si>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</si>
  <si>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</si>
  <si>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</si>
  <si>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</si>
  <si>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</si>
  <si>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</si>
  <si>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</si>
  <si>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</si>
  <si>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</si>
  <si>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</si>
  <si>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</si>
  <si>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</si>
  <si>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</si>
  <si>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</si>
  <si>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d'une maison d'habitation</t>
  </si>
  <si>
    <t>24-267</t>
  </si>
  <si>
    <t>12/02/2025</t>
  </si>
  <si>
    <t>PRO</t>
  </si>
  <si>
    <t>65 Rue de Saint Brieuc</t>
  </si>
  <si>
    <t>35042 RENNES CEDEX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</si>
  <si>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</si>
  <si>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</si>
  <si>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</si>
  <si>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</si>
  <si>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</si>
  <si>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</si>
  <si>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</si>
  <si>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</si>
  <si>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</si>
  <si>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</si>
  <si>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</si>
  <si>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</si>
  <si>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</si>
  <si>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</si>
  <si>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</si>
  <si>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</si>
  <si>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</si>
  <si>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</si>
  <si>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</si>
  <si>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</si>
  <si>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</si>
  <si>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</si>
  <si>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</si>
  <si>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</si>
  <si>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</si>
  <si>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</si>
  <si>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</si>
  <si>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</si>
  <si>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</si>
  <si>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</si>
  <si>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</si>
  <si>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</si>
  <si>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</si>
  <si>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</si>
  <si>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</si>
  <si>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PRESTATIONS SUPPLÉMENTAIRES ÉVENTUELLES (PSE 1)</t>
  </si>
  <si>
    <t>PSE / Piquage et nettoyage</t>
  </si>
  <si>
    <t xml:space="preserve">PSE / Dégrossis  </t>
  </si>
  <si>
    <t xml:space="preserve">PSE / Démolition des cloisons de distribution au R+1  </t>
  </si>
  <si>
    <t>PSE / Démolition des plafonds au RDC</t>
  </si>
  <si>
    <t xml:space="preserve"> PSE 1</t>
  </si>
  <si>
    <t>Sous-total PSE 1</t>
  </si>
  <si>
    <t xml:space="preserve">  PRESTATIONS SUPPLÉMENTAIRES ÉVENTUELLES</t>
  </si>
  <si>
    <t>- 1.1.6 - PRESTATIONS SUPPLÉMENTAIRES ÉVENTUELLES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</si>
</sst>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4" fontId="12" fillId="0" borderId="9" xfId="0" applyNumberFormat="1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0" fillId="0" borderId="0" xfId="0"/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7" fillId="0" borderId="0" xfId="0" applyNumberFormat="1" applyFont="1" applyAlignment="1">
      <alignment horizontal="right" vertical="top" wrapText="1"/>
    </xf>
    <xf numFmtId="165" fontId="17" fillId="0" borderId="5" xfId="0" applyNumberFormat="1" applyFont="1" applyBorder="1" applyAlignment="1">
      <alignment horizontal="right"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165" fontId="17" fillId="0" borderId="7" xfId="0" applyNumberFormat="1" applyFont="1" applyBorder="1" applyAlignment="1">
      <alignment horizontal="right" vertical="top" wrapText="1"/>
    </xf>
    <xf numFmtId="165" fontId="17" fillId="0" borderId="8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165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165" fontId="21" fillId="0" borderId="0" xfId="0" applyNumberFormat="1" applyFont="1" applyAlignment="1">
      <alignment horizontal="right" vertical="top" wrapText="1" inden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0" fontId="21" fillId="0" borderId="0" xfId="0" applyFont="1" applyAlignment="1">
      <alignment vertical="top" wrapText="1"/>
    </xf>
    <xf numFmtId="0" fontId="21" fillId="0" borderId="0" xfId="0" quotePrefix="1" applyFont="1" applyAlignment="1">
      <alignment horizontal="left" vertical="top" wrapText="1" inden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1" fillId="0" borderId="21" xfId="0" applyFont="1" applyBorder="1" applyAlignment="1">
      <alignment vertical="top" wrapText="1"/>
    </xf>
    <xf numFmtId="165" fontId="3" fillId="0" borderId="0" xfId="0" applyNumberFormat="1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4"/>
      <c r="F2" s="54"/>
      <c r="G2" s="54"/>
      <c r="H2" s="54"/>
      <c r="I2" s="8"/>
    </row>
    <row r="3" spans="2:9" ht="9" customHeight="1" x14ac:dyDescent="0.25">
      <c r="B3" s="5"/>
      <c r="C3" s="6"/>
      <c r="D3" s="7"/>
      <c r="E3" s="54"/>
      <c r="F3" s="54"/>
      <c r="G3" s="54"/>
      <c r="H3" s="54"/>
      <c r="I3" s="8"/>
    </row>
    <row r="4" spans="2:9" ht="9" customHeight="1" x14ac:dyDescent="0.25">
      <c r="B4" s="5"/>
      <c r="C4" s="6"/>
      <c r="D4" s="7"/>
      <c r="E4" s="54"/>
      <c r="F4" s="54"/>
      <c r="G4" s="54"/>
      <c r="H4" s="54"/>
      <c r="I4" s="8"/>
    </row>
    <row r="5" spans="2:9" ht="9" customHeight="1" x14ac:dyDescent="0.25">
      <c r="B5" s="5"/>
      <c r="C5" s="6"/>
      <c r="D5" s="7"/>
      <c r="E5" s="54"/>
      <c r="F5" s="54"/>
      <c r="G5" s="54"/>
      <c r="H5" s="54"/>
      <c r="I5" s="8"/>
    </row>
    <row r="6" spans="2:9" ht="9" customHeight="1" x14ac:dyDescent="0.25">
      <c r="B6" s="5"/>
      <c r="C6" s="6"/>
      <c r="D6" s="7"/>
      <c r="E6" s="54"/>
      <c r="F6" s="54"/>
      <c r="G6" s="54"/>
      <c r="H6" s="54"/>
      <c r="I6" s="8"/>
    </row>
    <row r="7" spans="2:9" ht="9" customHeight="1" x14ac:dyDescent="0.25">
      <c r="B7" s="5"/>
      <c r="C7" s="6"/>
      <c r="D7" s="7"/>
      <c r="E7" s="54"/>
      <c r="F7" s="54"/>
      <c r="G7" s="54"/>
      <c r="H7" s="54"/>
      <c r="I7" s="8"/>
    </row>
    <row r="8" spans="2:9" ht="9" customHeight="1" x14ac:dyDescent="0.25">
      <c r="B8" s="5"/>
      <c r="C8" s="6"/>
      <c r="D8" s="7"/>
      <c r="E8" s="54"/>
      <c r="F8" s="54"/>
      <c r="G8" s="54"/>
      <c r="H8" s="54"/>
      <c r="I8" s="8"/>
    </row>
    <row r="9" spans="2:9" ht="9" customHeight="1" x14ac:dyDescent="0.25">
      <c r="B9" s="5"/>
      <c r="C9" s="6"/>
      <c r="D9" s="7"/>
      <c r="E9" s="54"/>
      <c r="F9" s="54"/>
      <c r="G9" s="54"/>
      <c r="H9" s="54"/>
      <c r="I9" s="8"/>
    </row>
    <row r="10" spans="2:9" ht="9" customHeight="1" x14ac:dyDescent="0.25">
      <c r="B10" s="5"/>
      <c r="C10" s="6"/>
      <c r="D10" s="7"/>
      <c r="E10" s="54"/>
      <c r="F10" s="54"/>
      <c r="G10" s="54"/>
      <c r="H10" s="54"/>
      <c r="I10" s="8"/>
    </row>
    <row r="11" spans="2:9" ht="9" customHeight="1" x14ac:dyDescent="0.25">
      <c r="B11" s="5"/>
      <c r="C11" s="6"/>
      <c r="D11" s="7"/>
      <c r="E11" s="55" t="str">
        <f>IF(Paramètres!C5&lt;&gt;"",Paramètres!C5,"")</f>
        <v>Rénovation d'une maison d'habitation</v>
      </c>
      <c r="F11" s="55"/>
      <c r="G11" s="55"/>
      <c r="H11" s="55"/>
      <c r="I11" s="8"/>
    </row>
    <row r="12" spans="2:9" ht="9" customHeight="1" x14ac:dyDescent="0.25">
      <c r="B12" s="5"/>
      <c r="C12" s="6"/>
      <c r="D12" s="7"/>
      <c r="E12" s="55"/>
      <c r="F12" s="55"/>
      <c r="G12" s="55"/>
      <c r="H12" s="55"/>
      <c r="I12" s="8"/>
    </row>
    <row r="13" spans="2:9" ht="9" customHeight="1" x14ac:dyDescent="0.25">
      <c r="B13" s="5"/>
      <c r="C13" s="6"/>
      <c r="D13" s="7"/>
      <c r="E13" s="55"/>
      <c r="F13" s="55"/>
      <c r="G13" s="55"/>
      <c r="H13" s="55"/>
      <c r="I13" s="8"/>
    </row>
    <row r="14" spans="2:9" ht="9" customHeight="1" x14ac:dyDescent="0.25">
      <c r="B14" s="5"/>
      <c r="C14" s="6"/>
      <c r="D14" s="7"/>
      <c r="E14" s="55"/>
      <c r="F14" s="55"/>
      <c r="G14" s="55"/>
      <c r="H14" s="55"/>
      <c r="I14" s="8"/>
    </row>
    <row r="15" spans="2:9" ht="9" customHeight="1" x14ac:dyDescent="0.25">
      <c r="B15" s="5"/>
      <c r="C15" s="6"/>
      <c r="D15" s="7"/>
      <c r="E15" s="55"/>
      <c r="F15" s="55"/>
      <c r="G15" s="55"/>
      <c r="H15" s="55"/>
      <c r="I15" s="8"/>
    </row>
    <row r="16" spans="2:9" ht="9" customHeight="1" x14ac:dyDescent="0.25">
      <c r="B16" s="5"/>
      <c r="C16" s="6"/>
      <c r="D16" s="7"/>
      <c r="E16" s="55"/>
      <c r="F16" s="55"/>
      <c r="G16" s="55"/>
      <c r="H16" s="55"/>
      <c r="I16" s="8"/>
    </row>
    <row r="17" spans="2:9" ht="9" customHeight="1" x14ac:dyDescent="0.25">
      <c r="B17" s="5"/>
      <c r="C17" s="6"/>
      <c r="D17" s="7"/>
      <c r="E17" s="55"/>
      <c r="F17" s="55"/>
      <c r="G17" s="55"/>
      <c r="H17" s="55"/>
      <c r="I17" s="8"/>
    </row>
    <row r="18" spans="2:9" ht="9" customHeight="1" x14ac:dyDescent="0.25">
      <c r="B18" s="5"/>
      <c r="C18" s="6"/>
      <c r="D18" s="7"/>
      <c r="E18" s="55"/>
      <c r="F18" s="55"/>
      <c r="G18" s="55"/>
      <c r="H18" s="55"/>
      <c r="I18" s="8"/>
    </row>
    <row r="19" spans="2:9" ht="9" customHeight="1" x14ac:dyDescent="0.25">
      <c r="B19" s="5"/>
      <c r="C19" s="6"/>
      <c r="D19" s="7"/>
      <c r="E19" s="55"/>
      <c r="F19" s="55"/>
      <c r="G19" s="55"/>
      <c r="H19" s="55"/>
      <c r="I19" s="8"/>
    </row>
    <row r="20" spans="2:9" ht="9" customHeight="1" x14ac:dyDescent="0.25">
      <c r="B20" s="5"/>
      <c r="C20" s="6"/>
      <c r="D20" s="7"/>
      <c r="E20" s="55" t="str">
        <f>IF(Paramètres!C24&lt;&gt;"",Paramètres!C24,"") &amp; CHAR(10) &amp; IF(Paramètres!C26&lt;&gt;"",Paramètres!C26,"") &amp; CHAR(10) &amp; IF(Paramètres!C28&lt;&gt;"",Paramètres!C28,"")</f>
        <v xml:space="preserve">65 Rue de Saint Brieuc
35042 RENNES CEDEX
</v>
      </c>
      <c r="F20" s="55"/>
      <c r="G20" s="55"/>
      <c r="H20" s="55"/>
      <c r="I20" s="8"/>
    </row>
    <row r="21" spans="2:9" ht="9" customHeight="1" x14ac:dyDescent="0.25">
      <c r="B21" s="5"/>
      <c r="C21" s="6"/>
      <c r="D21" s="7"/>
      <c r="E21" s="55"/>
      <c r="F21" s="55"/>
      <c r="G21" s="55"/>
      <c r="H21" s="55"/>
      <c r="I21" s="8"/>
    </row>
    <row r="22" spans="2:9" ht="9" customHeight="1" x14ac:dyDescent="0.25">
      <c r="B22" s="5"/>
      <c r="C22" s="6"/>
      <c r="D22" s="7"/>
      <c r="E22" s="55"/>
      <c r="F22" s="55"/>
      <c r="G22" s="55"/>
      <c r="H22" s="55"/>
      <c r="I22" s="8"/>
    </row>
    <row r="23" spans="2:9" ht="9" customHeight="1" x14ac:dyDescent="0.25">
      <c r="B23" s="5"/>
      <c r="C23" s="6"/>
      <c r="D23" s="7"/>
      <c r="E23" s="55"/>
      <c r="F23" s="55"/>
      <c r="G23" s="55"/>
      <c r="H23" s="55"/>
      <c r="I23" s="8"/>
    </row>
    <row r="24" spans="2:9" ht="9" customHeight="1" x14ac:dyDescent="0.25">
      <c r="B24" s="5"/>
      <c r="C24" s="6"/>
      <c r="D24" s="7"/>
      <c r="E24" s="55"/>
      <c r="F24" s="55"/>
      <c r="G24" s="55"/>
      <c r="H24" s="55"/>
      <c r="I24" s="8"/>
    </row>
    <row r="25" spans="2:9" ht="9" customHeight="1" x14ac:dyDescent="0.25">
      <c r="B25" s="5"/>
      <c r="C25" s="6"/>
      <c r="D25" s="7"/>
      <c r="E25" s="55"/>
      <c r="F25" s="55"/>
      <c r="G25" s="55"/>
      <c r="H25" s="55"/>
      <c r="I25" s="8"/>
    </row>
    <row r="26" spans="2:9" ht="9" customHeight="1" x14ac:dyDescent="0.25">
      <c r="B26" s="5"/>
      <c r="C26" s="6"/>
      <c r="D26" s="7"/>
      <c r="E26" s="55"/>
      <c r="F26" s="55"/>
      <c r="G26" s="55"/>
      <c r="H26" s="55"/>
      <c r="I26" s="8"/>
    </row>
    <row r="27" spans="2:9" ht="9" customHeight="1" x14ac:dyDescent="0.25">
      <c r="B27" s="5"/>
      <c r="C27" s="6"/>
      <c r="D27" s="7"/>
      <c r="E27" s="55"/>
      <c r="F27" s="55"/>
      <c r="G27" s="55"/>
      <c r="H27" s="55"/>
      <c r="I27" s="8"/>
    </row>
    <row r="28" spans="2:9" ht="9" customHeight="1" x14ac:dyDescent="0.25">
      <c r="B28" s="5"/>
      <c r="C28" s="6"/>
      <c r="D28" s="7"/>
      <c r="E28" s="54"/>
      <c r="F28" s="54"/>
      <c r="G28" s="54"/>
      <c r="H28" s="54"/>
      <c r="I28" s="8"/>
    </row>
    <row r="29" spans="2:9" ht="9" customHeight="1" x14ac:dyDescent="0.25">
      <c r="B29" s="5"/>
      <c r="C29" s="6"/>
      <c r="D29" s="7"/>
      <c r="E29" s="54"/>
      <c r="F29" s="54"/>
      <c r="G29" s="54"/>
      <c r="H29" s="54"/>
      <c r="I29" s="8"/>
    </row>
    <row r="30" spans="2:9" ht="9" customHeight="1" x14ac:dyDescent="0.25">
      <c r="B30" s="5"/>
      <c r="C30" s="6"/>
      <c r="D30" s="7"/>
      <c r="E30" s="54"/>
      <c r="F30" s="54"/>
      <c r="G30" s="54"/>
      <c r="H30" s="54"/>
      <c r="I30" s="8"/>
    </row>
    <row r="31" spans="2:9" ht="9" customHeight="1" x14ac:dyDescent="0.25">
      <c r="B31" s="5"/>
      <c r="C31" s="6"/>
      <c r="D31" s="7"/>
      <c r="E31" s="54"/>
      <c r="F31" s="54"/>
      <c r="G31" s="54"/>
      <c r="H31" s="54"/>
      <c r="I31" s="8"/>
    </row>
    <row r="32" spans="2:9" ht="9" customHeight="1" x14ac:dyDescent="0.25">
      <c r="B32" s="5"/>
      <c r="C32" s="6"/>
      <c r="D32" s="7"/>
      <c r="E32" s="54"/>
      <c r="F32" s="54"/>
      <c r="G32" s="54"/>
      <c r="H32" s="54"/>
      <c r="I32" s="8"/>
    </row>
    <row r="33" spans="2:9" ht="9" customHeight="1" x14ac:dyDescent="0.25">
      <c r="B33" s="5"/>
      <c r="C33" s="6"/>
      <c r="D33" s="7"/>
      <c r="E33" s="54"/>
      <c r="F33" s="54"/>
      <c r="G33" s="54"/>
      <c r="H33" s="54"/>
      <c r="I33" s="8"/>
    </row>
    <row r="34" spans="2:9" ht="9" customHeight="1" x14ac:dyDescent="0.25">
      <c r="B34" s="5"/>
      <c r="C34" s="6"/>
      <c r="D34" s="7"/>
      <c r="E34" s="54"/>
      <c r="F34" s="54"/>
      <c r="G34" s="54"/>
      <c r="H34" s="54"/>
      <c r="I34" s="8"/>
    </row>
    <row r="35" spans="2:9" ht="9" customHeight="1" x14ac:dyDescent="0.25">
      <c r="B35" s="5"/>
      <c r="C35" s="6"/>
      <c r="D35" s="7"/>
      <c r="E35" s="54"/>
      <c r="F35" s="54"/>
      <c r="G35" s="54"/>
      <c r="H35" s="54"/>
      <c r="I35" s="8"/>
    </row>
    <row r="36" spans="2:9" ht="9" customHeight="1" x14ac:dyDescent="0.25">
      <c r="B36" s="5"/>
      <c r="C36" s="6"/>
      <c r="D36" s="7"/>
      <c r="E36" s="54"/>
      <c r="F36" s="54"/>
      <c r="G36" s="54"/>
      <c r="H36" s="54"/>
      <c r="I36" s="8"/>
    </row>
    <row r="37" spans="2:9" ht="9" customHeight="1" x14ac:dyDescent="0.25">
      <c r="B37" s="5"/>
      <c r="C37" s="6"/>
      <c r="D37" s="7"/>
      <c r="E37" s="54"/>
      <c r="F37" s="54"/>
      <c r="G37" s="54"/>
      <c r="H37" s="54"/>
      <c r="I37" s="8"/>
    </row>
    <row r="38" spans="2:9" ht="9" customHeight="1" x14ac:dyDescent="0.25">
      <c r="B38" s="5"/>
      <c r="C38" s="6"/>
      <c r="D38" s="7"/>
      <c r="E38" s="54"/>
      <c r="F38" s="54"/>
      <c r="G38" s="54"/>
      <c r="H38" s="54"/>
      <c r="I38" s="8"/>
    </row>
    <row r="39" spans="2:9" ht="9" customHeight="1" x14ac:dyDescent="0.25">
      <c r="B39" s="5"/>
      <c r="C39" s="6"/>
      <c r="D39" s="7"/>
      <c r="E39" s="54"/>
      <c r="F39" s="54"/>
      <c r="G39" s="54"/>
      <c r="H39" s="54"/>
      <c r="I39" s="8"/>
    </row>
    <row r="40" spans="2:9" ht="9" customHeight="1" x14ac:dyDescent="0.25">
      <c r="B40" s="5"/>
      <c r="C40" s="6"/>
      <c r="D40" s="7"/>
      <c r="E40" s="54"/>
      <c r="F40" s="54"/>
      <c r="G40" s="54"/>
      <c r="H40" s="54"/>
      <c r="I40" s="8"/>
    </row>
    <row r="41" spans="2:9" ht="9" customHeight="1" x14ac:dyDescent="0.25">
      <c r="B41" s="5"/>
      <c r="C41" s="6"/>
      <c r="D41" s="7"/>
      <c r="E41" s="54"/>
      <c r="F41" s="54"/>
      <c r="G41" s="54"/>
      <c r="H41" s="54"/>
      <c r="I41" s="8"/>
    </row>
    <row r="42" spans="2:9" ht="9" customHeight="1" x14ac:dyDescent="0.25">
      <c r="B42" s="5"/>
      <c r="C42" s="6"/>
      <c r="D42" s="7"/>
      <c r="E42" s="54"/>
      <c r="F42" s="54"/>
      <c r="G42" s="54"/>
      <c r="H42" s="54"/>
      <c r="I42" s="8"/>
    </row>
    <row r="43" spans="2:9" ht="9" customHeight="1" x14ac:dyDescent="0.25">
      <c r="B43" s="5"/>
      <c r="C43" s="6"/>
      <c r="D43" s="7"/>
      <c r="E43" s="54"/>
      <c r="F43" s="54"/>
      <c r="G43" s="54"/>
      <c r="H43" s="54"/>
      <c r="I43" s="8"/>
    </row>
    <row r="44" spans="2:9" ht="9" customHeight="1" x14ac:dyDescent="0.25">
      <c r="B44" s="5"/>
      <c r="C44" s="6"/>
      <c r="D44" s="7"/>
      <c r="E44" s="54"/>
      <c r="F44" s="54"/>
      <c r="G44" s="54"/>
      <c r="H44" s="54"/>
      <c r="I44" s="8"/>
    </row>
    <row r="45" spans="2:9" ht="9" customHeight="1" x14ac:dyDescent="0.25">
      <c r="B45" s="5"/>
      <c r="C45" s="6"/>
      <c r="D45" s="7"/>
      <c r="E45" s="54"/>
      <c r="F45" s="54"/>
      <c r="G45" s="54"/>
      <c r="H45" s="54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7" t="s">
        <v>4</v>
      </c>
      <c r="F47" s="54"/>
      <c r="G47" s="54"/>
      <c r="H47" s="54"/>
      <c r="I47" s="8"/>
    </row>
    <row r="48" spans="2:9" ht="9" customHeight="1" x14ac:dyDescent="0.25">
      <c r="B48" s="5"/>
      <c r="C48" s="6"/>
      <c r="D48" s="7"/>
      <c r="E48" s="54"/>
      <c r="F48" s="54"/>
      <c r="G48" s="54"/>
      <c r="H48" s="54"/>
      <c r="I48" s="8"/>
    </row>
    <row r="49" spans="2:9" ht="9" customHeight="1" x14ac:dyDescent="0.25">
      <c r="B49" s="5"/>
      <c r="C49" s="6"/>
      <c r="D49" s="7"/>
      <c r="E49" s="54"/>
      <c r="F49" s="54"/>
      <c r="G49" s="54"/>
      <c r="H49" s="54"/>
      <c r="I49" s="8"/>
    </row>
    <row r="50" spans="2:9" ht="9" customHeight="1" x14ac:dyDescent="0.25">
      <c r="B50" s="5"/>
      <c r="C50" s="6"/>
      <c r="D50" s="7"/>
      <c r="E50" s="54"/>
      <c r="F50" s="54"/>
      <c r="G50" s="54"/>
      <c r="H50" s="54"/>
      <c r="I50" s="8"/>
    </row>
    <row r="51" spans="2:9" ht="9" customHeight="1" x14ac:dyDescent="0.25">
      <c r="B51" s="5"/>
      <c r="C51" s="6"/>
      <c r="D51" s="7"/>
      <c r="E51" s="54"/>
      <c r="F51" s="54"/>
      <c r="G51" s="54"/>
      <c r="H51" s="54"/>
      <c r="I51" s="8"/>
    </row>
    <row r="52" spans="2:9" ht="9" customHeight="1" x14ac:dyDescent="0.25">
      <c r="B52" s="5"/>
      <c r="C52" s="6"/>
      <c r="D52" s="7"/>
      <c r="E52" s="54"/>
      <c r="F52" s="54"/>
      <c r="G52" s="54"/>
      <c r="H52" s="54"/>
      <c r="I52" s="8"/>
    </row>
    <row r="53" spans="2:9" ht="9" customHeight="1" x14ac:dyDescent="0.25">
      <c r="B53" s="5"/>
      <c r="C53" s="6"/>
      <c r="D53" s="7"/>
      <c r="E53" s="54"/>
      <c r="F53" s="54"/>
      <c r="G53" s="54"/>
      <c r="H53" s="54"/>
      <c r="I53" s="8"/>
    </row>
    <row r="54" spans="2:9" ht="9" customHeight="1" x14ac:dyDescent="0.25">
      <c r="B54" s="5"/>
      <c r="C54" s="6"/>
      <c r="D54" s="7"/>
      <c r="E54" s="54"/>
      <c r="F54" s="54"/>
      <c r="G54" s="54"/>
      <c r="H54" s="54"/>
      <c r="I54" s="8"/>
    </row>
    <row r="55" spans="2:9" ht="9" customHeight="1" x14ac:dyDescent="0.25">
      <c r="B55" s="5"/>
      <c r="C55" s="6"/>
      <c r="D55" s="7"/>
      <c r="E55" s="54"/>
      <c r="F55" s="54"/>
      <c r="G55" s="54"/>
      <c r="H55" s="54"/>
      <c r="I55" s="8"/>
    </row>
    <row r="56" spans="2:9" ht="9" customHeight="1" x14ac:dyDescent="0.25">
      <c r="B56" s="5"/>
      <c r="C56" s="6"/>
      <c r="D56" s="7"/>
      <c r="E56" s="54"/>
      <c r="F56" s="54"/>
      <c r="G56" s="54"/>
      <c r="H56" s="54"/>
      <c r="I56" s="8"/>
    </row>
    <row r="57" spans="2:9" ht="9" customHeight="1" x14ac:dyDescent="0.25">
      <c r="B57" s="5"/>
      <c r="C57" s="6"/>
      <c r="D57" s="7"/>
      <c r="E57" s="54"/>
      <c r="F57" s="54"/>
      <c r="G57" s="54"/>
      <c r="H57" s="54"/>
      <c r="I57" s="8"/>
    </row>
    <row r="58" spans="2:9" ht="9" customHeight="1" x14ac:dyDescent="0.25">
      <c r="B58" s="5"/>
      <c r="C58" s="6"/>
      <c r="D58" s="7"/>
      <c r="E58" s="54"/>
      <c r="F58" s="54"/>
      <c r="G58" s="54"/>
      <c r="H58" s="54"/>
      <c r="I58" s="8"/>
    </row>
    <row r="59" spans="2:9" ht="9" customHeight="1" x14ac:dyDescent="0.25">
      <c r="B59" s="5"/>
      <c r="C59" s="6"/>
      <c r="D59" s="7"/>
      <c r="E59" s="54"/>
      <c r="F59" s="54"/>
      <c r="G59" s="54"/>
      <c r="H59" s="54"/>
      <c r="I59" s="8"/>
    </row>
    <row r="60" spans="2:9" ht="9" customHeight="1" x14ac:dyDescent="0.25">
      <c r="B60" s="5"/>
      <c r="C60" s="6"/>
      <c r="D60" s="7"/>
      <c r="E60" s="54"/>
      <c r="F60" s="54"/>
      <c r="G60" s="54"/>
      <c r="H60" s="54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6" t="str">
        <f>IF(Paramètres!C9&lt;&gt;"",Paramètres!C9,"")</f>
        <v>Lot n°1</v>
      </c>
      <c r="F62" s="56"/>
      <c r="G62" s="56"/>
      <c r="H62" s="56"/>
      <c r="I62" s="8"/>
    </row>
    <row r="63" spans="2:9" ht="9" customHeight="1" x14ac:dyDescent="0.25">
      <c r="B63" s="5"/>
      <c r="C63" s="6"/>
      <c r="D63" s="7"/>
      <c r="E63" s="56"/>
      <c r="F63" s="56"/>
      <c r="G63" s="56"/>
      <c r="H63" s="56"/>
      <c r="I63" s="8"/>
    </row>
    <row r="64" spans="2:9" ht="9" customHeight="1" x14ac:dyDescent="0.25">
      <c r="B64" s="5"/>
      <c r="C64" s="6"/>
      <c r="D64" s="7"/>
      <c r="E64" s="56"/>
      <c r="F64" s="56"/>
      <c r="G64" s="56"/>
      <c r="H64" s="56"/>
      <c r="I64" s="8"/>
    </row>
    <row r="65" spans="2:9" ht="9" customHeight="1" x14ac:dyDescent="0.25">
      <c r="B65" s="5"/>
      <c r="C65" s="6"/>
      <c r="D65" s="7"/>
      <c r="E65" s="56"/>
      <c r="F65" s="56"/>
      <c r="G65" s="56"/>
      <c r="H65" s="56"/>
      <c r="I65" s="8"/>
    </row>
    <row r="66" spans="2:9" ht="9" customHeight="1" x14ac:dyDescent="0.25">
      <c r="B66" s="5"/>
      <c r="C66" s="6"/>
      <c r="D66" s="7"/>
      <c r="E66" s="56" t="str">
        <f>IF(Paramètres!C11&lt;&gt;"",Paramètres!C11,"")</f>
        <v xml:space="preserve">DEMOLITIONS GROS-OEUVRE </v>
      </c>
      <c r="F66" s="56"/>
      <c r="G66" s="56"/>
      <c r="H66" s="56"/>
      <c r="I66" s="8"/>
    </row>
    <row r="67" spans="2:9" ht="9" customHeight="1" x14ac:dyDescent="0.25">
      <c r="B67" s="5"/>
      <c r="C67" s="6"/>
      <c r="D67" s="7"/>
      <c r="E67" s="56"/>
      <c r="F67" s="56"/>
      <c r="G67" s="56"/>
      <c r="H67" s="56"/>
      <c r="I67" s="8"/>
    </row>
    <row r="68" spans="2:9" ht="9" customHeight="1" x14ac:dyDescent="0.25">
      <c r="B68" s="5"/>
      <c r="C68" s="6"/>
      <c r="D68" s="7"/>
      <c r="E68" s="56"/>
      <c r="F68" s="56"/>
      <c r="G68" s="56"/>
      <c r="H68" s="56"/>
      <c r="I68" s="8"/>
    </row>
    <row r="69" spans="2:9" ht="9" customHeight="1" x14ac:dyDescent="0.25">
      <c r="B69" s="5"/>
      <c r="C69" s="6"/>
      <c r="D69" s="7"/>
      <c r="E69" s="56"/>
      <c r="F69" s="56"/>
      <c r="G69" s="56"/>
      <c r="H69" s="56"/>
      <c r="I69" s="8"/>
    </row>
    <row r="70" spans="2:9" ht="9" customHeight="1" x14ac:dyDescent="0.25">
      <c r="B70" s="5"/>
      <c r="C70" s="6"/>
      <c r="D70" s="7"/>
      <c r="E70" s="56"/>
      <c r="F70" s="56"/>
      <c r="G70" s="56"/>
      <c r="H70" s="56"/>
      <c r="I70" s="8"/>
    </row>
    <row r="71" spans="2:9" ht="9" customHeight="1" x14ac:dyDescent="0.25">
      <c r="B71" s="5"/>
      <c r="C71" s="6"/>
      <c r="D71" s="7"/>
      <c r="E71" s="58" t="str">
        <f>IF(Paramètres!C3&lt;&gt;"",Paramètres!C3,"")</f>
        <v>DPGF</v>
      </c>
      <c r="F71" s="59"/>
      <c r="G71" s="59"/>
      <c r="H71" s="60"/>
      <c r="I71" s="8"/>
    </row>
    <row r="72" spans="2:9" ht="9" customHeight="1" x14ac:dyDescent="0.25">
      <c r="B72" s="5"/>
      <c r="C72" s="6"/>
      <c r="D72" s="7"/>
      <c r="E72" s="61"/>
      <c r="F72" s="55"/>
      <c r="G72" s="55"/>
      <c r="H72" s="62"/>
      <c r="I72" s="8"/>
    </row>
    <row r="73" spans="2:9" ht="9" customHeight="1" x14ac:dyDescent="0.25">
      <c r="B73" s="5"/>
      <c r="C73" s="6"/>
      <c r="D73" s="7"/>
      <c r="E73" s="61"/>
      <c r="F73" s="55"/>
      <c r="G73" s="55"/>
      <c r="H73" s="62"/>
      <c r="I73" s="8"/>
    </row>
    <row r="74" spans="2:9" ht="9" customHeight="1" x14ac:dyDescent="0.25">
      <c r="B74" s="5"/>
      <c r="C74" s="6"/>
      <c r="D74" s="7"/>
      <c r="E74" s="61"/>
      <c r="F74" s="55"/>
      <c r="G74" s="55"/>
      <c r="H74" s="62"/>
      <c r="I74" s="8"/>
    </row>
    <row r="75" spans="2:9" ht="9" customHeight="1" x14ac:dyDescent="0.25">
      <c r="B75" s="5"/>
      <c r="C75" s="6"/>
      <c r="D75" s="7"/>
      <c r="E75" s="61"/>
      <c r="F75" s="55"/>
      <c r="G75" s="55"/>
      <c r="H75" s="62"/>
      <c r="I75" s="8"/>
    </row>
    <row r="76" spans="2:9" ht="9" customHeight="1" x14ac:dyDescent="0.25">
      <c r="B76" s="5"/>
      <c r="C76" s="6"/>
      <c r="D76" s="7"/>
      <c r="E76" s="61"/>
      <c r="F76" s="55"/>
      <c r="G76" s="55"/>
      <c r="H76" s="62"/>
      <c r="I76" s="8"/>
    </row>
    <row r="77" spans="2:9" ht="9" customHeight="1" x14ac:dyDescent="0.25">
      <c r="B77" s="5"/>
      <c r="C77" s="6"/>
      <c r="D77" s="7"/>
      <c r="E77" s="63"/>
      <c r="F77" s="64"/>
      <c r="G77" s="64"/>
      <c r="H77" s="65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6" t="s">
        <v>0</v>
      </c>
      <c r="G79" s="66" t="str">
        <f>IF(Paramètres!C7&lt;&gt;"",Paramètres!C7,"")</f>
        <v>24-267</v>
      </c>
      <c r="H79" s="7"/>
      <c r="I79" s="8"/>
    </row>
    <row r="80" spans="2:9" ht="9" customHeight="1" x14ac:dyDescent="0.25">
      <c r="B80" s="69"/>
      <c r="C80" s="67" t="s">
        <v>5</v>
      </c>
      <c r="D80" s="7"/>
      <c r="E80" s="7"/>
      <c r="F80" s="66"/>
      <c r="G80" s="66"/>
      <c r="H80" s="7"/>
      <c r="I80" s="8"/>
    </row>
    <row r="81" spans="2:9" ht="9" customHeight="1" x14ac:dyDescent="0.25">
      <c r="B81" s="69"/>
      <c r="C81" s="68"/>
      <c r="D81" s="7"/>
      <c r="E81" s="7"/>
      <c r="F81" s="66" t="s">
        <v>1</v>
      </c>
      <c r="G81" s="66" t="str">
        <f>IF(Paramètres!C13&lt;&gt;"",Paramètres!C13,"")</f>
        <v>12/02/2025</v>
      </c>
      <c r="H81" s="7"/>
      <c r="I81" s="8"/>
    </row>
    <row r="82" spans="2:9" ht="9" customHeight="1" x14ac:dyDescent="0.25">
      <c r="B82" s="69"/>
      <c r="C82" s="68"/>
      <c r="D82" s="7"/>
      <c r="E82" s="7"/>
      <c r="F82" s="66"/>
      <c r="G82" s="66"/>
      <c r="H82" s="7"/>
      <c r="I82" s="8"/>
    </row>
    <row r="83" spans="2:9" ht="9" customHeight="1" x14ac:dyDescent="0.25">
      <c r="B83" s="69"/>
      <c r="C83" s="68"/>
      <c r="D83" s="7"/>
      <c r="E83" s="7"/>
      <c r="F83" s="66" t="s">
        <v>2</v>
      </c>
      <c r="G83" s="66" t="str">
        <f>IF(Paramètres!C15&lt;&gt;"",Paramètres!C15,"")</f>
        <v>PRO</v>
      </c>
      <c r="H83" s="7"/>
      <c r="I83" s="8"/>
    </row>
    <row r="84" spans="2:9" ht="9" customHeight="1" x14ac:dyDescent="0.25">
      <c r="B84" s="69"/>
      <c r="C84" s="68"/>
      <c r="D84" s="7"/>
      <c r="E84" s="7"/>
      <c r="F84" s="66"/>
      <c r="G84" s="66"/>
      <c r="H84" s="7"/>
      <c r="I84" s="8"/>
    </row>
    <row r="85" spans="2:9" ht="9" customHeight="1" x14ac:dyDescent="0.25">
      <c r="B85" s="69"/>
      <c r="C85" s="68"/>
      <c r="D85" s="7"/>
      <c r="E85" s="7"/>
      <c r="F85" s="66" t="s">
        <v>3</v>
      </c>
      <c r="G85" s="66" t="str">
        <f>IF(Paramètres!C17&lt;&gt;"",Paramètres!C17,"")</f>
        <v/>
      </c>
      <c r="H85" s="7"/>
      <c r="I85" s="8"/>
    </row>
    <row r="86" spans="2:9" ht="9" customHeight="1" x14ac:dyDescent="0.25">
      <c r="B86" s="69"/>
      <c r="C86" s="68"/>
      <c r="D86" s="7"/>
      <c r="E86" s="7"/>
      <c r="F86" s="66"/>
      <c r="G86" s="66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B80:B86"/>
    <mergeCell ref="F83:F84"/>
    <mergeCell ref="G83:G84"/>
    <mergeCell ref="F85:F86"/>
    <mergeCell ref="G85:G86"/>
    <mergeCell ref="F81:F82"/>
    <mergeCell ref="G81:G82"/>
    <mergeCell ref="E66:H70"/>
    <mergeCell ref="E71:H77"/>
    <mergeCell ref="F79:F80"/>
    <mergeCell ref="G79:G80"/>
    <mergeCell ref="C80:C86"/>
    <mergeCell ref="E2:H10"/>
    <mergeCell ref="E11:H19"/>
    <mergeCell ref="E20:H27"/>
    <mergeCell ref="E28:H45"/>
    <mergeCell ref="E62:H65"/>
    <mergeCell ref="E47:H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99"/>
  <sheetViews>
    <sheetView showGridLines="0" tabSelected="1" workbookViewId="0">
      <pane ySplit="3" topLeftCell="A4" activePane="bottomLeft" state="frozen"/>
      <selection pane="bottomLeft" activeCell="J23" sqref="J23"/>
    </sheetView>
  </sheetViews>
  <sheetFormatPr baseColWidth="10" defaultColWidth="9.140625" defaultRowHeight="15" x14ac:dyDescent="0.25"/>
  <cols>
    <col min="1" max="1" width="0" hidden="1" customWidth="1"/>
    <col min="2" max="2" width="4.8554687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70" t="s">
        <v>26</v>
      </c>
      <c r="E3" s="70"/>
      <c r="F3" s="70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71" t="s">
        <v>39</v>
      </c>
      <c r="E4" s="71"/>
      <c r="F4" s="71"/>
      <c r="G4" s="15"/>
      <c r="H4" s="15"/>
      <c r="I4" s="15"/>
      <c r="J4" s="15"/>
      <c r="K4" s="16"/>
      <c r="L4" s="7"/>
    </row>
    <row r="5" spans="1:18" hidden="1" x14ac:dyDescent="0.25">
      <c r="A5" s="7" t="s">
        <v>40</v>
      </c>
    </row>
    <row r="6" spans="1:18" hidden="1" x14ac:dyDescent="0.25">
      <c r="A6" s="7" t="s">
        <v>40</v>
      </c>
    </row>
    <row r="7" spans="1:18" hidden="1" x14ac:dyDescent="0.25">
      <c r="A7" s="7" t="s">
        <v>40</v>
      </c>
    </row>
    <row r="8" spans="1:18" hidden="1" x14ac:dyDescent="0.25">
      <c r="A8" s="7" t="s">
        <v>40</v>
      </c>
    </row>
    <row r="9" spans="1:18" hidden="1" x14ac:dyDescent="0.25">
      <c r="A9" s="7" t="s">
        <v>40</v>
      </c>
    </row>
    <row r="10" spans="1:18" hidden="1" x14ac:dyDescent="0.25">
      <c r="A10" s="7" t="s">
        <v>40</v>
      </c>
    </row>
    <row r="11" spans="1:18" hidden="1" x14ac:dyDescent="0.25">
      <c r="A11" s="7" t="s">
        <v>40</v>
      </c>
    </row>
    <row r="12" spans="1:18" hidden="1" x14ac:dyDescent="0.25">
      <c r="A12" s="7" t="s">
        <v>40</v>
      </c>
    </row>
    <row r="13" spans="1:18" hidden="1" x14ac:dyDescent="0.25">
      <c r="A13" s="7" t="s">
        <v>40</v>
      </c>
    </row>
    <row r="14" spans="1:18" hidden="1" x14ac:dyDescent="0.25">
      <c r="A14" s="7" t="s">
        <v>40</v>
      </c>
    </row>
    <row r="15" spans="1:18" hidden="1" x14ac:dyDescent="0.25">
      <c r="A15" s="7" t="s">
        <v>40</v>
      </c>
    </row>
    <row r="16" spans="1:18" hidden="1" x14ac:dyDescent="0.25">
      <c r="A16" s="7" t="s">
        <v>40</v>
      </c>
    </row>
    <row r="17" spans="1:18" hidden="1" x14ac:dyDescent="0.25">
      <c r="A17" s="7" t="s">
        <v>40</v>
      </c>
    </row>
    <row r="18" spans="1:18" hidden="1" x14ac:dyDescent="0.25">
      <c r="A18" s="7" t="s">
        <v>40</v>
      </c>
    </row>
    <row r="19" spans="1:18" hidden="1" x14ac:dyDescent="0.25">
      <c r="A19" s="7" t="s">
        <v>40</v>
      </c>
    </row>
    <row r="20" spans="1:18" hidden="1" x14ac:dyDescent="0.25">
      <c r="A20" s="7" t="s">
        <v>40</v>
      </c>
    </row>
    <row r="21" spans="1:18" ht="15.75" customHeight="1" x14ac:dyDescent="0.25">
      <c r="A21" s="7">
        <v>3</v>
      </c>
      <c r="B21" s="17" t="s">
        <v>41</v>
      </c>
      <c r="C21" s="17"/>
      <c r="D21" s="72" t="s">
        <v>42</v>
      </c>
      <c r="E21" s="72"/>
      <c r="F21" s="72"/>
      <c r="G21" s="18"/>
      <c r="H21" s="18"/>
      <c r="I21" s="18"/>
      <c r="J21" s="18"/>
      <c r="K21" s="19"/>
      <c r="L21" s="7"/>
    </row>
    <row r="22" spans="1:18" x14ac:dyDescent="0.25">
      <c r="A22" s="7">
        <v>4</v>
      </c>
      <c r="B22" s="17" t="s">
        <v>43</v>
      </c>
      <c r="C22" s="17"/>
      <c r="D22" s="73" t="s">
        <v>44</v>
      </c>
      <c r="E22" s="73"/>
      <c r="F22" s="73"/>
      <c r="G22" s="20"/>
      <c r="H22" s="20"/>
      <c r="I22" s="20"/>
      <c r="J22" s="20"/>
      <c r="K22" s="21"/>
      <c r="L22" s="7"/>
    </row>
    <row r="23" spans="1:18" x14ac:dyDescent="0.25">
      <c r="A23" s="7">
        <v>9</v>
      </c>
      <c r="B23" s="22" t="s">
        <v>45</v>
      </c>
      <c r="C23" s="22"/>
      <c r="D23" s="74" t="s">
        <v>46</v>
      </c>
      <c r="E23" s="75"/>
      <c r="F23" s="75"/>
      <c r="G23" s="24" t="s">
        <v>47</v>
      </c>
      <c r="H23" s="25">
        <v>1</v>
      </c>
      <c r="I23" s="25"/>
      <c r="J23" s="26"/>
      <c r="K23" s="27">
        <f>IF(AND(H23= "",I23= ""), 0, ROUND(ROUND(J23, 2) * ROUND(IF(I23="",H23,I23),  0), 2))</f>
        <v>0</v>
      </c>
      <c r="L23" s="7"/>
      <c r="N23" s="28">
        <v>0.2</v>
      </c>
      <c r="R23" s="7">
        <v>1353</v>
      </c>
    </row>
    <row r="24" spans="1:18" hidden="1" x14ac:dyDescent="0.25">
      <c r="A24" s="7" t="s">
        <v>48</v>
      </c>
    </row>
    <row r="25" spans="1:18" hidden="1" x14ac:dyDescent="0.25">
      <c r="A25" s="7" t="s">
        <v>49</v>
      </c>
    </row>
    <row r="26" spans="1:18" x14ac:dyDescent="0.25">
      <c r="A26" s="7">
        <v>9</v>
      </c>
      <c r="B26" s="22" t="s">
        <v>50</v>
      </c>
      <c r="C26" s="22"/>
      <c r="D26" s="74" t="s">
        <v>51</v>
      </c>
      <c r="E26" s="75"/>
      <c r="F26" s="75"/>
      <c r="G26" s="24" t="s">
        <v>47</v>
      </c>
      <c r="H26" s="25">
        <v>1</v>
      </c>
      <c r="I26" s="25"/>
      <c r="J26" s="26"/>
      <c r="K26" s="27">
        <f>IF(AND(H26= "",I26= ""), 0, ROUND(ROUND(J26, 2) * ROUND(IF(I26="",H26,I26),  0), 2))</f>
        <v>0</v>
      </c>
      <c r="L26" s="7"/>
      <c r="N26" s="28">
        <v>0.2</v>
      </c>
      <c r="R26" s="7">
        <v>1353</v>
      </c>
    </row>
    <row r="27" spans="1:18" hidden="1" x14ac:dyDescent="0.25">
      <c r="A27" s="7" t="s">
        <v>48</v>
      </c>
    </row>
    <row r="28" spans="1:18" hidden="1" x14ac:dyDescent="0.25">
      <c r="A28" s="7" t="s">
        <v>49</v>
      </c>
    </row>
    <row r="29" spans="1:18" x14ac:dyDescent="0.25">
      <c r="A29" s="7">
        <v>9</v>
      </c>
      <c r="B29" s="22" t="s">
        <v>52</v>
      </c>
      <c r="C29" s="22"/>
      <c r="D29" s="74" t="s">
        <v>53</v>
      </c>
      <c r="E29" s="75"/>
      <c r="F29" s="75"/>
      <c r="G29" s="24" t="s">
        <v>47</v>
      </c>
      <c r="H29" s="25">
        <v>1</v>
      </c>
      <c r="I29" s="25"/>
      <c r="J29" s="26"/>
      <c r="K29" s="27">
        <f>IF(AND(H29= "",I29= ""), 0, ROUND(ROUND(J29, 2) * ROUND(IF(I29="",H29,I29),  0), 2))</f>
        <v>0</v>
      </c>
      <c r="L29" s="7"/>
      <c r="N29" s="28">
        <v>0.2</v>
      </c>
      <c r="R29" s="7">
        <v>1353</v>
      </c>
    </row>
    <row r="30" spans="1:18" hidden="1" x14ac:dyDescent="0.25">
      <c r="A30" s="7" t="s">
        <v>48</v>
      </c>
    </row>
    <row r="31" spans="1:18" hidden="1" x14ac:dyDescent="0.25">
      <c r="A31" s="7" t="s">
        <v>49</v>
      </c>
    </row>
    <row r="32" spans="1:18" x14ac:dyDescent="0.25">
      <c r="A32" s="7">
        <v>9</v>
      </c>
      <c r="B32" s="22" t="s">
        <v>54</v>
      </c>
      <c r="C32" s="22"/>
      <c r="D32" s="74" t="s">
        <v>55</v>
      </c>
      <c r="E32" s="75"/>
      <c r="F32" s="75"/>
      <c r="G32" s="24" t="s">
        <v>47</v>
      </c>
      <c r="H32" s="25">
        <v>1</v>
      </c>
      <c r="I32" s="25"/>
      <c r="J32" s="26"/>
      <c r="K32" s="27">
        <f>IF(AND(H32= "",I32= ""), 0, ROUND(ROUND(J32, 2) * ROUND(IF(I32="",H32,I32),  0), 2))</f>
        <v>0</v>
      </c>
      <c r="L32" s="7"/>
      <c r="N32" s="28">
        <v>0.2</v>
      </c>
      <c r="R32" s="7">
        <v>1353</v>
      </c>
    </row>
    <row r="33" spans="1:18" hidden="1" x14ac:dyDescent="0.25">
      <c r="A33" s="7" t="s">
        <v>48</v>
      </c>
    </row>
    <row r="34" spans="1:18" hidden="1" x14ac:dyDescent="0.25">
      <c r="A34" s="7" t="s">
        <v>49</v>
      </c>
    </row>
    <row r="35" spans="1:18" hidden="1" x14ac:dyDescent="0.25">
      <c r="A35" s="7" t="s">
        <v>56</v>
      </c>
    </row>
    <row r="36" spans="1:18" x14ac:dyDescent="0.25">
      <c r="A36" s="7">
        <v>4</v>
      </c>
      <c r="B36" s="17" t="s">
        <v>57</v>
      </c>
      <c r="C36" s="17"/>
      <c r="D36" s="73" t="s">
        <v>58</v>
      </c>
      <c r="E36" s="73"/>
      <c r="F36" s="73"/>
      <c r="G36" s="20"/>
      <c r="H36" s="20"/>
      <c r="I36" s="20"/>
      <c r="J36" s="20"/>
      <c r="K36" s="21"/>
      <c r="L36" s="7"/>
    </row>
    <row r="37" spans="1:18" x14ac:dyDescent="0.25">
      <c r="A37" s="7">
        <v>5</v>
      </c>
      <c r="B37" s="17" t="s">
        <v>59</v>
      </c>
      <c r="C37" s="17"/>
      <c r="D37" s="76" t="s">
        <v>60</v>
      </c>
      <c r="E37" s="76"/>
      <c r="F37" s="76"/>
      <c r="G37" s="29"/>
      <c r="H37" s="29"/>
      <c r="I37" s="29"/>
      <c r="J37" s="29"/>
      <c r="K37" s="30"/>
      <c r="L37" s="7"/>
    </row>
    <row r="38" spans="1:18" x14ac:dyDescent="0.25">
      <c r="A38" s="7" t="s">
        <v>61</v>
      </c>
      <c r="B38" s="31"/>
      <c r="C38" s="31"/>
      <c r="D38" s="77" t="s">
        <v>62</v>
      </c>
      <c r="E38" s="77"/>
      <c r="F38" s="77"/>
      <c r="G38" s="77"/>
      <c r="H38" s="77"/>
      <c r="I38" s="77"/>
      <c r="J38" s="77"/>
      <c r="K38" s="31"/>
    </row>
    <row r="39" spans="1:18" x14ac:dyDescent="0.25">
      <c r="A39" s="7">
        <v>9</v>
      </c>
      <c r="B39" s="22" t="s">
        <v>63</v>
      </c>
      <c r="C39" s="22"/>
      <c r="D39" s="74" t="s">
        <v>64</v>
      </c>
      <c r="E39" s="75"/>
      <c r="F39" s="75"/>
      <c r="G39" s="24" t="s">
        <v>12</v>
      </c>
      <c r="H39" s="25">
        <v>1</v>
      </c>
      <c r="I39" s="25"/>
      <c r="J39" s="26"/>
      <c r="K39" s="27">
        <f>IF(AND(H39= "",I39= ""), 0, ROUND(ROUND(J39, 2) * ROUND(IF(I39="",H39,I39),  0), 2))</f>
        <v>0</v>
      </c>
      <c r="L39" s="7"/>
      <c r="N39" s="28">
        <v>0.2</v>
      </c>
      <c r="R39" s="7">
        <v>1353</v>
      </c>
    </row>
    <row r="40" spans="1:18" hidden="1" x14ac:dyDescent="0.25">
      <c r="A40" s="7" t="s">
        <v>48</v>
      </c>
    </row>
    <row r="41" spans="1:18" x14ac:dyDescent="0.25">
      <c r="A41" s="7" t="s">
        <v>65</v>
      </c>
      <c r="B41" s="32"/>
      <c r="C41" s="32"/>
      <c r="D41" s="78" t="s">
        <v>66</v>
      </c>
      <c r="E41" s="78"/>
      <c r="F41" s="78"/>
      <c r="G41" s="78"/>
      <c r="H41" s="78"/>
      <c r="I41" s="78"/>
      <c r="J41" s="78"/>
      <c r="K41" s="32"/>
    </row>
    <row r="42" spans="1:18" hidden="1" x14ac:dyDescent="0.25">
      <c r="A42" s="7" t="s">
        <v>49</v>
      </c>
    </row>
    <row r="43" spans="1:18" x14ac:dyDescent="0.25">
      <c r="A43" s="7">
        <v>9</v>
      </c>
      <c r="B43" s="22" t="s">
        <v>67</v>
      </c>
      <c r="C43" s="22"/>
      <c r="D43" s="74" t="s">
        <v>68</v>
      </c>
      <c r="E43" s="75"/>
      <c r="F43" s="75"/>
      <c r="G43" s="24" t="s">
        <v>12</v>
      </c>
      <c r="H43" s="25">
        <v>3</v>
      </c>
      <c r="I43" s="25"/>
      <c r="J43" s="26"/>
      <c r="K43" s="27">
        <f>IF(AND(H43= "",I43= ""), 0, ROUND(ROUND(J43, 2) * ROUND(IF(I43="",H43,I43),  0), 2))</f>
        <v>0</v>
      </c>
      <c r="L43" s="7"/>
      <c r="N43" s="28">
        <v>0.2</v>
      </c>
      <c r="R43" s="7">
        <v>1353</v>
      </c>
    </row>
    <row r="44" spans="1:18" hidden="1" x14ac:dyDescent="0.25">
      <c r="A44" s="7" t="s">
        <v>48</v>
      </c>
    </row>
    <row r="45" spans="1:18" x14ac:dyDescent="0.25">
      <c r="A45" s="7" t="s">
        <v>65</v>
      </c>
      <c r="B45" s="32"/>
      <c r="C45" s="32"/>
      <c r="D45" s="78" t="s">
        <v>69</v>
      </c>
      <c r="E45" s="78"/>
      <c r="F45" s="78"/>
      <c r="G45" s="78"/>
      <c r="H45" s="78"/>
      <c r="I45" s="78"/>
      <c r="J45" s="78"/>
      <c r="K45" s="32"/>
    </row>
    <row r="46" spans="1:18" hidden="1" x14ac:dyDescent="0.25">
      <c r="A46" s="7" t="s">
        <v>49</v>
      </c>
    </row>
    <row r="47" spans="1:18" x14ac:dyDescent="0.25">
      <c r="A47" s="7">
        <v>9</v>
      </c>
      <c r="B47" s="22" t="s">
        <v>70</v>
      </c>
      <c r="C47" s="22"/>
      <c r="D47" s="74" t="s">
        <v>71</v>
      </c>
      <c r="E47" s="75"/>
      <c r="F47" s="75"/>
      <c r="G47" s="24" t="s">
        <v>72</v>
      </c>
      <c r="H47" s="25">
        <v>1</v>
      </c>
      <c r="I47" s="25"/>
      <c r="J47" s="26"/>
      <c r="K47" s="27">
        <f>IF(AND(H47= "",I47= ""), 0, ROUND(ROUND(J47, 2) * ROUND(IF(I47="",H47,I47),  0), 2))</f>
        <v>0</v>
      </c>
      <c r="L47" s="7"/>
      <c r="N47" s="28">
        <v>0.2</v>
      </c>
      <c r="R47" s="7">
        <v>1353</v>
      </c>
    </row>
    <row r="48" spans="1:18" hidden="1" x14ac:dyDescent="0.25">
      <c r="A48" s="7" t="s">
        <v>48</v>
      </c>
    </row>
    <row r="49" spans="1:18" x14ac:dyDescent="0.25">
      <c r="A49" s="7" t="s">
        <v>65</v>
      </c>
      <c r="B49" s="32"/>
      <c r="C49" s="32"/>
      <c r="D49" s="78" t="s">
        <v>73</v>
      </c>
      <c r="E49" s="78"/>
      <c r="F49" s="78"/>
      <c r="G49" s="78"/>
      <c r="H49" s="78"/>
      <c r="I49" s="78"/>
      <c r="J49" s="78"/>
      <c r="K49" s="32"/>
    </row>
    <row r="50" spans="1:18" hidden="1" x14ac:dyDescent="0.25">
      <c r="A50" s="7" t="s">
        <v>49</v>
      </c>
    </row>
    <row r="51" spans="1:18" x14ac:dyDescent="0.25">
      <c r="A51" s="7">
        <v>9</v>
      </c>
      <c r="B51" s="22" t="s">
        <v>74</v>
      </c>
      <c r="C51" s="22"/>
      <c r="D51" s="74" t="s">
        <v>75</v>
      </c>
      <c r="E51" s="75"/>
      <c r="F51" s="75"/>
      <c r="G51" s="24" t="s">
        <v>11</v>
      </c>
      <c r="H51" s="33">
        <v>18</v>
      </c>
      <c r="I51" s="33"/>
      <c r="J51" s="26"/>
      <c r="K51" s="27">
        <f>IF(AND(H51= "",I51= ""), 0, ROUND(ROUND(J51, 2) * ROUND(IF(I51="",H51,I51),  2), 2))</f>
        <v>0</v>
      </c>
      <c r="L51" s="7"/>
      <c r="N51" s="28">
        <v>0.2</v>
      </c>
      <c r="R51" s="7">
        <v>1353</v>
      </c>
    </row>
    <row r="52" spans="1:18" hidden="1" x14ac:dyDescent="0.25">
      <c r="A52" s="7" t="s">
        <v>48</v>
      </c>
    </row>
    <row r="53" spans="1:18" x14ac:dyDescent="0.25">
      <c r="A53" s="7" t="s">
        <v>65</v>
      </c>
      <c r="B53" s="32"/>
      <c r="C53" s="32"/>
      <c r="D53" s="78" t="s">
        <v>76</v>
      </c>
      <c r="E53" s="78"/>
      <c r="F53" s="78"/>
      <c r="G53" s="78"/>
      <c r="H53" s="78"/>
      <c r="I53" s="78"/>
      <c r="J53" s="78"/>
      <c r="K53" s="32"/>
    </row>
    <row r="54" spans="1:18" hidden="1" x14ac:dyDescent="0.25">
      <c r="A54" s="7" t="s">
        <v>49</v>
      </c>
    </row>
    <row r="55" spans="1:18" x14ac:dyDescent="0.25">
      <c r="A55" s="7">
        <v>9</v>
      </c>
      <c r="B55" s="22" t="s">
        <v>77</v>
      </c>
      <c r="C55" s="22"/>
      <c r="D55" s="74" t="s">
        <v>78</v>
      </c>
      <c r="E55" s="75"/>
      <c r="F55" s="75"/>
      <c r="G55" s="24" t="s">
        <v>11</v>
      </c>
      <c r="H55" s="33">
        <v>3</v>
      </c>
      <c r="I55" s="33"/>
      <c r="J55" s="26"/>
      <c r="K55" s="27">
        <f>IF(AND(H55= "",I55= ""), 0, ROUND(ROUND(J55, 2) * ROUND(IF(I55="",H55,I55),  2), 2))</f>
        <v>0</v>
      </c>
      <c r="L55" s="7"/>
      <c r="N55" s="28">
        <v>0.2</v>
      </c>
      <c r="R55" s="7">
        <v>1353</v>
      </c>
    </row>
    <row r="56" spans="1:18" hidden="1" x14ac:dyDescent="0.25">
      <c r="A56" s="7" t="s">
        <v>48</v>
      </c>
    </row>
    <row r="57" spans="1:18" x14ac:dyDescent="0.25">
      <c r="A57" s="7" t="s">
        <v>65</v>
      </c>
      <c r="B57" s="32"/>
      <c r="C57" s="32"/>
      <c r="D57" s="78" t="s">
        <v>79</v>
      </c>
      <c r="E57" s="78"/>
      <c r="F57" s="78"/>
      <c r="G57" s="78"/>
      <c r="H57" s="78"/>
      <c r="I57" s="78"/>
      <c r="J57" s="78"/>
      <c r="K57" s="32"/>
    </row>
    <row r="58" spans="1:18" hidden="1" x14ac:dyDescent="0.25">
      <c r="A58" s="7" t="s">
        <v>49</v>
      </c>
    </row>
    <row r="59" spans="1:18" x14ac:dyDescent="0.25">
      <c r="A59" s="7">
        <v>9</v>
      </c>
      <c r="B59" s="22" t="s">
        <v>80</v>
      </c>
      <c r="C59" s="22"/>
      <c r="D59" s="74" t="s">
        <v>81</v>
      </c>
      <c r="E59" s="75"/>
      <c r="F59" s="75"/>
      <c r="G59" s="24" t="s">
        <v>11</v>
      </c>
      <c r="H59" s="33">
        <v>2</v>
      </c>
      <c r="I59" s="33"/>
      <c r="J59" s="26"/>
      <c r="K59" s="27">
        <f>IF(AND(H59= "",I59= ""), 0, ROUND(ROUND(J59, 2) * ROUND(IF(I59="",H59,I59),  2), 2))</f>
        <v>0</v>
      </c>
      <c r="L59" s="7"/>
      <c r="N59" s="28">
        <v>0.2</v>
      </c>
      <c r="R59" s="7">
        <v>1353</v>
      </c>
    </row>
    <row r="60" spans="1:18" hidden="1" x14ac:dyDescent="0.25">
      <c r="A60" s="7" t="s">
        <v>48</v>
      </c>
    </row>
    <row r="61" spans="1:18" x14ac:dyDescent="0.25">
      <c r="A61" s="7" t="s">
        <v>65</v>
      </c>
      <c r="B61" s="32"/>
      <c r="C61" s="32"/>
      <c r="D61" s="78" t="s">
        <v>82</v>
      </c>
      <c r="E61" s="78"/>
      <c r="F61" s="78"/>
      <c r="G61" s="78"/>
      <c r="H61" s="78"/>
      <c r="I61" s="78"/>
      <c r="J61" s="78"/>
      <c r="K61" s="32"/>
    </row>
    <row r="62" spans="1:18" hidden="1" x14ac:dyDescent="0.25">
      <c r="A62" s="7" t="s">
        <v>49</v>
      </c>
    </row>
    <row r="63" spans="1:18" x14ac:dyDescent="0.25">
      <c r="A63" s="7">
        <v>9</v>
      </c>
      <c r="B63" s="22" t="s">
        <v>83</v>
      </c>
      <c r="C63" s="22"/>
      <c r="D63" s="74" t="s">
        <v>84</v>
      </c>
      <c r="E63" s="75"/>
      <c r="F63" s="75"/>
      <c r="G63" s="24" t="s">
        <v>11</v>
      </c>
      <c r="H63" s="33">
        <v>25</v>
      </c>
      <c r="I63" s="33"/>
      <c r="J63" s="26"/>
      <c r="K63" s="27">
        <f>IF(AND(H63= "",I63= ""), 0, ROUND(ROUND(J63, 2) * ROUND(IF(I63="",H63,I63),  2), 2))</f>
        <v>0</v>
      </c>
      <c r="L63" s="7"/>
      <c r="N63" s="28">
        <v>0.2</v>
      </c>
      <c r="R63" s="7">
        <v>1353</v>
      </c>
    </row>
    <row r="64" spans="1:18" hidden="1" x14ac:dyDescent="0.25">
      <c r="A64" s="7" t="s">
        <v>48</v>
      </c>
    </row>
    <row r="65" spans="1:18" x14ac:dyDescent="0.25">
      <c r="A65" s="7" t="s">
        <v>65</v>
      </c>
      <c r="B65" s="32"/>
      <c r="C65" s="32"/>
      <c r="D65" s="78" t="s">
        <v>85</v>
      </c>
      <c r="E65" s="78"/>
      <c r="F65" s="78"/>
      <c r="G65" s="78"/>
      <c r="H65" s="78"/>
      <c r="I65" s="78"/>
      <c r="J65" s="78"/>
      <c r="K65" s="32"/>
    </row>
    <row r="66" spans="1:18" hidden="1" x14ac:dyDescent="0.25">
      <c r="A66" s="7" t="s">
        <v>49</v>
      </c>
    </row>
    <row r="67" spans="1:18" x14ac:dyDescent="0.25">
      <c r="A67" s="7">
        <v>9</v>
      </c>
      <c r="B67" s="22" t="s">
        <v>86</v>
      </c>
      <c r="C67" s="22"/>
      <c r="D67" s="74" t="s">
        <v>87</v>
      </c>
      <c r="E67" s="75"/>
      <c r="F67" s="75"/>
      <c r="G67" s="24" t="s">
        <v>11</v>
      </c>
      <c r="H67" s="33">
        <v>25</v>
      </c>
      <c r="I67" s="33"/>
      <c r="J67" s="26"/>
      <c r="K67" s="27">
        <f>IF(AND(H67= "",I67= ""), 0, ROUND(ROUND(J67, 2) * ROUND(IF(I67="",H67,I67),  2), 2))</f>
        <v>0</v>
      </c>
      <c r="L67" s="7"/>
      <c r="N67" s="28">
        <v>0.2</v>
      </c>
      <c r="R67" s="7">
        <v>1353</v>
      </c>
    </row>
    <row r="68" spans="1:18" hidden="1" x14ac:dyDescent="0.25">
      <c r="A68" s="7" t="s">
        <v>48</v>
      </c>
    </row>
    <row r="69" spans="1:18" x14ac:dyDescent="0.25">
      <c r="A69" s="7" t="s">
        <v>65</v>
      </c>
      <c r="B69" s="32"/>
      <c r="C69" s="32"/>
      <c r="D69" s="78" t="s">
        <v>85</v>
      </c>
      <c r="E69" s="78"/>
      <c r="F69" s="78"/>
      <c r="G69" s="78"/>
      <c r="H69" s="78"/>
      <c r="I69" s="78"/>
      <c r="J69" s="78"/>
      <c r="K69" s="32"/>
    </row>
    <row r="70" spans="1:18" hidden="1" x14ac:dyDescent="0.25">
      <c r="A70" s="7" t="s">
        <v>49</v>
      </c>
    </row>
    <row r="71" spans="1:18" x14ac:dyDescent="0.25">
      <c r="A71" s="7">
        <v>9</v>
      </c>
      <c r="B71" s="22" t="s">
        <v>88</v>
      </c>
      <c r="C71" s="22"/>
      <c r="D71" s="74" t="s">
        <v>89</v>
      </c>
      <c r="E71" s="75"/>
      <c r="F71" s="75"/>
      <c r="G71" s="24" t="s">
        <v>11</v>
      </c>
      <c r="H71" s="33">
        <v>9.8000000000000007</v>
      </c>
      <c r="I71" s="33"/>
      <c r="J71" s="26"/>
      <c r="K71" s="27">
        <f>IF(AND(H71= "",I71= ""), 0, ROUND(ROUND(J71, 2) * ROUND(IF(I71="",H71,I71),  2), 2))</f>
        <v>0</v>
      </c>
      <c r="L71" s="7"/>
      <c r="N71" s="28">
        <v>0.2</v>
      </c>
      <c r="R71" s="7">
        <v>1353</v>
      </c>
    </row>
    <row r="72" spans="1:18" hidden="1" x14ac:dyDescent="0.25">
      <c r="A72" s="7" t="s">
        <v>48</v>
      </c>
    </row>
    <row r="73" spans="1:18" x14ac:dyDescent="0.25">
      <c r="A73" s="7" t="s">
        <v>65</v>
      </c>
      <c r="B73" s="32"/>
      <c r="C73" s="32"/>
      <c r="D73" s="78" t="s">
        <v>90</v>
      </c>
      <c r="E73" s="78"/>
      <c r="F73" s="78"/>
      <c r="G73" s="78"/>
      <c r="H73" s="78"/>
      <c r="I73" s="78"/>
      <c r="J73" s="78"/>
      <c r="K73" s="32"/>
    </row>
    <row r="74" spans="1:18" hidden="1" x14ac:dyDescent="0.25">
      <c r="A74" s="7" t="s">
        <v>91</v>
      </c>
    </row>
    <row r="75" spans="1:18" hidden="1" x14ac:dyDescent="0.25">
      <c r="A75" s="7" t="s">
        <v>49</v>
      </c>
    </row>
    <row r="76" spans="1:18" ht="16.5" x14ac:dyDescent="0.25">
      <c r="A76" s="7">
        <v>9</v>
      </c>
      <c r="B76" s="22" t="s">
        <v>92</v>
      </c>
      <c r="C76" s="22"/>
      <c r="D76" s="74" t="s">
        <v>93</v>
      </c>
      <c r="E76" s="75"/>
      <c r="F76" s="75"/>
      <c r="G76" s="24" t="s">
        <v>11</v>
      </c>
      <c r="H76" s="33">
        <v>77.67</v>
      </c>
      <c r="I76" s="33"/>
      <c r="J76" s="26"/>
      <c r="K76" s="27">
        <f>IF(AND(H76= "",I76= ""), 0, ROUND(ROUND(J76, 2) * ROUND(IF(I76="",H76,I76),  2), 2))</f>
        <v>0</v>
      </c>
      <c r="L76" s="7"/>
      <c r="N76" s="28">
        <v>0.2</v>
      </c>
      <c r="R76" s="7">
        <v>1353</v>
      </c>
    </row>
    <row r="77" spans="1:18" hidden="1" x14ac:dyDescent="0.25">
      <c r="A77" s="7" t="s">
        <v>48</v>
      </c>
    </row>
    <row r="78" spans="1:18" x14ac:dyDescent="0.25">
      <c r="A78" s="7" t="s">
        <v>65</v>
      </c>
      <c r="B78" s="32"/>
      <c r="C78" s="32"/>
      <c r="D78" s="78" t="s">
        <v>94</v>
      </c>
      <c r="E78" s="78"/>
      <c r="F78" s="78"/>
      <c r="G78" s="78"/>
      <c r="H78" s="78"/>
      <c r="I78" s="78"/>
      <c r="J78" s="78"/>
      <c r="K78" s="32"/>
    </row>
    <row r="79" spans="1:18" hidden="1" x14ac:dyDescent="0.25">
      <c r="A79" s="7" t="s">
        <v>91</v>
      </c>
    </row>
    <row r="80" spans="1:18" hidden="1" x14ac:dyDescent="0.25">
      <c r="A80" s="7" t="s">
        <v>91</v>
      </c>
    </row>
    <row r="81" spans="1:18" hidden="1" x14ac:dyDescent="0.25">
      <c r="A81" s="7" t="s">
        <v>91</v>
      </c>
    </row>
    <row r="82" spans="1:18" hidden="1" x14ac:dyDescent="0.25">
      <c r="A82" s="7" t="s">
        <v>91</v>
      </c>
    </row>
    <row r="83" spans="1:18" hidden="1" x14ac:dyDescent="0.25">
      <c r="A83" s="7" t="s">
        <v>91</v>
      </c>
    </row>
    <row r="84" spans="1:18" hidden="1" x14ac:dyDescent="0.25">
      <c r="A84" s="7" t="s">
        <v>49</v>
      </c>
    </row>
    <row r="85" spans="1:18" ht="16.5" x14ac:dyDescent="0.25">
      <c r="A85" s="7">
        <v>9</v>
      </c>
      <c r="B85" s="22" t="s">
        <v>95</v>
      </c>
      <c r="C85" s="22"/>
      <c r="D85" s="74" t="s">
        <v>96</v>
      </c>
      <c r="E85" s="75"/>
      <c r="F85" s="75"/>
      <c r="G85" s="24" t="s">
        <v>11</v>
      </c>
      <c r="H85" s="33">
        <v>15</v>
      </c>
      <c r="I85" s="33"/>
      <c r="J85" s="26"/>
      <c r="K85" s="27">
        <f>IF(AND(H85= "",I85= ""), 0, ROUND(ROUND(J85, 2) * ROUND(IF(I85="",H85,I85),  2), 2))</f>
        <v>0</v>
      </c>
      <c r="L85" s="7"/>
      <c r="N85" s="28">
        <v>0.2</v>
      </c>
      <c r="R85" s="7">
        <v>1353</v>
      </c>
    </row>
    <row r="86" spans="1:18" hidden="1" x14ac:dyDescent="0.25">
      <c r="A86" s="7" t="s">
        <v>48</v>
      </c>
    </row>
    <row r="87" spans="1:18" x14ac:dyDescent="0.25">
      <c r="A87" s="7" t="s">
        <v>65</v>
      </c>
      <c r="B87" s="32"/>
      <c r="C87" s="32"/>
      <c r="D87" s="78" t="s">
        <v>97</v>
      </c>
      <c r="E87" s="78"/>
      <c r="F87" s="78"/>
      <c r="G87" s="78"/>
      <c r="H87" s="78"/>
      <c r="I87" s="78"/>
      <c r="J87" s="78"/>
      <c r="K87" s="32"/>
    </row>
    <row r="88" spans="1:18" hidden="1" x14ac:dyDescent="0.25">
      <c r="A88" s="7" t="s">
        <v>49</v>
      </c>
    </row>
    <row r="89" spans="1:18" ht="16.5" x14ac:dyDescent="0.25">
      <c r="A89" s="7">
        <v>9</v>
      </c>
      <c r="B89" s="22" t="s">
        <v>98</v>
      </c>
      <c r="C89" s="22"/>
      <c r="D89" s="74" t="s">
        <v>99</v>
      </c>
      <c r="E89" s="75"/>
      <c r="F89" s="75"/>
      <c r="G89" s="24" t="s">
        <v>100</v>
      </c>
      <c r="H89" s="34">
        <v>0</v>
      </c>
      <c r="I89" s="34"/>
      <c r="J89" s="26"/>
      <c r="K89" s="27">
        <f>IF(AND(H89= "",I89= ""), 0, ROUND(ROUND(J89, 2) * ROUND(IF(I89="",H89,I89),  3), 2))</f>
        <v>0</v>
      </c>
      <c r="L89" s="7"/>
      <c r="N89" s="28">
        <v>0.2</v>
      </c>
      <c r="R89" s="7">
        <v>1353</v>
      </c>
    </row>
    <row r="90" spans="1:18" hidden="1" x14ac:dyDescent="0.25">
      <c r="A90" s="7" t="s">
        <v>48</v>
      </c>
    </row>
    <row r="91" spans="1:18" hidden="1" x14ac:dyDescent="0.25">
      <c r="A91" s="7" t="s">
        <v>49</v>
      </c>
    </row>
    <row r="92" spans="1:18" ht="22.5" customHeight="1" x14ac:dyDescent="0.25">
      <c r="A92" s="7">
        <v>9</v>
      </c>
      <c r="B92" s="22" t="s">
        <v>101</v>
      </c>
      <c r="C92" s="22"/>
      <c r="D92" s="74" t="s">
        <v>102</v>
      </c>
      <c r="E92" s="75"/>
      <c r="F92" s="75"/>
      <c r="G92" s="24" t="s">
        <v>100</v>
      </c>
      <c r="H92" s="34">
        <v>0</v>
      </c>
      <c r="I92" s="34"/>
      <c r="J92" s="26"/>
      <c r="K92" s="27">
        <f>IF(AND(H92= "",I92= ""), 0, ROUND(ROUND(J92, 2) * ROUND(IF(I92="",H92,I92),  3), 2))</f>
        <v>0</v>
      </c>
      <c r="L92" s="7"/>
      <c r="N92" s="28">
        <v>0.2</v>
      </c>
      <c r="R92" s="7">
        <v>1353</v>
      </c>
    </row>
    <row r="93" spans="1:18" hidden="1" x14ac:dyDescent="0.25">
      <c r="A93" s="7" t="s">
        <v>48</v>
      </c>
    </row>
    <row r="94" spans="1:18" hidden="1" x14ac:dyDescent="0.25">
      <c r="A94" s="7" t="s">
        <v>49</v>
      </c>
    </row>
    <row r="95" spans="1:18" ht="16.5" x14ac:dyDescent="0.25">
      <c r="A95" s="7">
        <v>9</v>
      </c>
      <c r="B95" s="22" t="s">
        <v>103</v>
      </c>
      <c r="C95" s="22"/>
      <c r="D95" s="74" t="s">
        <v>104</v>
      </c>
      <c r="E95" s="75"/>
      <c r="F95" s="75"/>
      <c r="G95" s="24" t="s">
        <v>72</v>
      </c>
      <c r="H95" s="25">
        <v>1</v>
      </c>
      <c r="I95" s="25"/>
      <c r="J95" s="26"/>
      <c r="K95" s="27">
        <f>IF(AND(H95= "",I95= ""), 0, ROUND(ROUND(J95, 2) * ROUND(IF(I95="",H95,I95),  0), 2))</f>
        <v>0</v>
      </c>
      <c r="L95" s="7"/>
      <c r="N95" s="28">
        <v>0.2</v>
      </c>
      <c r="R95" s="7">
        <v>1353</v>
      </c>
    </row>
    <row r="96" spans="1:18" hidden="1" x14ac:dyDescent="0.25">
      <c r="A96" s="7" t="s">
        <v>48</v>
      </c>
    </row>
    <row r="97" spans="1:18" hidden="1" x14ac:dyDescent="0.25">
      <c r="A97" s="7" t="s">
        <v>49</v>
      </c>
    </row>
    <row r="98" spans="1:18" hidden="1" x14ac:dyDescent="0.25">
      <c r="A98" s="7" t="s">
        <v>105</v>
      </c>
    </row>
    <row r="99" spans="1:18" x14ac:dyDescent="0.25">
      <c r="A99" s="7">
        <v>5</v>
      </c>
      <c r="B99" s="17" t="s">
        <v>106</v>
      </c>
      <c r="C99" s="17"/>
      <c r="D99" s="76" t="s">
        <v>107</v>
      </c>
      <c r="E99" s="76"/>
      <c r="F99" s="76"/>
      <c r="G99" s="29"/>
      <c r="H99" s="29"/>
      <c r="I99" s="29"/>
      <c r="J99" s="29"/>
      <c r="K99" s="30"/>
      <c r="L99" s="7"/>
    </row>
    <row r="100" spans="1:18" x14ac:dyDescent="0.25">
      <c r="A100" s="7">
        <v>9</v>
      </c>
      <c r="B100" s="22" t="s">
        <v>108</v>
      </c>
      <c r="C100" s="22"/>
      <c r="D100" s="74" t="s">
        <v>109</v>
      </c>
      <c r="E100" s="75"/>
      <c r="F100" s="75"/>
      <c r="G100" s="24" t="s">
        <v>100</v>
      </c>
      <c r="H100" s="34">
        <v>0</v>
      </c>
      <c r="I100" s="34"/>
      <c r="J100" s="26"/>
      <c r="K100" s="27">
        <f>IF(AND(H100= "",I100= ""), 0, ROUND(ROUND(J100, 2) * ROUND(IF(I100="",H100,I100),  3), 2))</f>
        <v>0</v>
      </c>
      <c r="L100" s="7"/>
      <c r="N100" s="28">
        <v>0.2</v>
      </c>
      <c r="R100" s="7">
        <v>1353</v>
      </c>
    </row>
    <row r="101" spans="1:18" hidden="1" x14ac:dyDescent="0.25">
      <c r="A101" s="7" t="s">
        <v>48</v>
      </c>
    </row>
    <row r="102" spans="1:18" hidden="1" x14ac:dyDescent="0.25">
      <c r="A102" s="7" t="s">
        <v>49</v>
      </c>
    </row>
    <row r="103" spans="1:18" ht="16.5" x14ac:dyDescent="0.25">
      <c r="A103" s="7">
        <v>9</v>
      </c>
      <c r="B103" s="22" t="s">
        <v>110</v>
      </c>
      <c r="C103" s="22"/>
      <c r="D103" s="74" t="s">
        <v>111</v>
      </c>
      <c r="E103" s="75"/>
      <c r="F103" s="75"/>
      <c r="G103" s="24" t="s">
        <v>100</v>
      </c>
      <c r="H103" s="34">
        <v>0</v>
      </c>
      <c r="I103" s="34"/>
      <c r="J103" s="26"/>
      <c r="K103" s="27">
        <f>IF(AND(H103= "",I103= ""), 0, ROUND(ROUND(J103, 2) * ROUND(IF(I103="",H103,I103),  3), 2))</f>
        <v>0</v>
      </c>
      <c r="L103" s="7"/>
      <c r="N103" s="28">
        <v>0.2</v>
      </c>
      <c r="R103" s="7">
        <v>1353</v>
      </c>
    </row>
    <row r="104" spans="1:18" hidden="1" x14ac:dyDescent="0.25">
      <c r="A104" s="7" t="s">
        <v>48</v>
      </c>
    </row>
    <row r="105" spans="1:18" hidden="1" x14ac:dyDescent="0.25">
      <c r="A105" s="7" t="s">
        <v>49</v>
      </c>
    </row>
    <row r="106" spans="1:18" hidden="1" x14ac:dyDescent="0.25">
      <c r="A106" s="7" t="s">
        <v>105</v>
      </c>
    </row>
    <row r="107" spans="1:18" x14ac:dyDescent="0.25">
      <c r="A107" s="7">
        <v>5</v>
      </c>
      <c r="B107" s="17" t="s">
        <v>112</v>
      </c>
      <c r="C107" s="17"/>
      <c r="D107" s="76" t="s">
        <v>113</v>
      </c>
      <c r="E107" s="76"/>
      <c r="F107" s="76"/>
      <c r="G107" s="29"/>
      <c r="H107" s="29"/>
      <c r="I107" s="29"/>
      <c r="J107" s="29"/>
      <c r="K107" s="30"/>
      <c r="L107" s="7"/>
    </row>
    <row r="108" spans="1:18" x14ac:dyDescent="0.25">
      <c r="A108" s="7">
        <v>9</v>
      </c>
      <c r="B108" s="22" t="s">
        <v>114</v>
      </c>
      <c r="C108" s="22"/>
      <c r="D108" s="74" t="s">
        <v>115</v>
      </c>
      <c r="E108" s="75"/>
      <c r="F108" s="75"/>
      <c r="G108" s="24" t="s">
        <v>12</v>
      </c>
      <c r="H108" s="25">
        <v>4</v>
      </c>
      <c r="I108" s="25"/>
      <c r="J108" s="26"/>
      <c r="K108" s="27">
        <f>IF(AND(H108= "",I108= ""), 0, ROUND(ROUND(J108, 2) * ROUND(IF(I108="",H108,I108),  0), 2))</f>
        <v>0</v>
      </c>
      <c r="L108" s="7"/>
      <c r="N108" s="28">
        <v>0.2</v>
      </c>
      <c r="R108" s="7">
        <v>1353</v>
      </c>
    </row>
    <row r="109" spans="1:18" hidden="1" x14ac:dyDescent="0.25">
      <c r="A109" s="7" t="s">
        <v>48</v>
      </c>
    </row>
    <row r="110" spans="1:18" x14ac:dyDescent="0.25">
      <c r="A110" s="7" t="s">
        <v>65</v>
      </c>
      <c r="B110" s="32"/>
      <c r="C110" s="32"/>
      <c r="D110" s="78" t="s">
        <v>116</v>
      </c>
      <c r="E110" s="78"/>
      <c r="F110" s="78"/>
      <c r="G110" s="78"/>
      <c r="H110" s="78"/>
      <c r="I110" s="78"/>
      <c r="J110" s="78"/>
      <c r="K110" s="32"/>
    </row>
    <row r="111" spans="1:18" hidden="1" x14ac:dyDescent="0.25">
      <c r="A111" s="7" t="s">
        <v>49</v>
      </c>
    </row>
    <row r="112" spans="1:18" ht="16.5" x14ac:dyDescent="0.25">
      <c r="A112" s="7">
        <v>9</v>
      </c>
      <c r="B112" s="22" t="s">
        <v>117</v>
      </c>
      <c r="C112" s="22"/>
      <c r="D112" s="74" t="s">
        <v>118</v>
      </c>
      <c r="E112" s="75"/>
      <c r="F112" s="75"/>
      <c r="G112" s="24" t="s">
        <v>12</v>
      </c>
      <c r="H112" s="25">
        <v>4</v>
      </c>
      <c r="I112" s="25"/>
      <c r="J112" s="26"/>
      <c r="K112" s="27">
        <f>IF(AND(H112= "",I112= ""), 0, ROUND(ROUND(J112, 2) * ROUND(IF(I112="",H112,I112),  0), 2))</f>
        <v>0</v>
      </c>
      <c r="L112" s="7"/>
      <c r="N112" s="28">
        <v>0.2</v>
      </c>
      <c r="R112" s="7">
        <v>1353</v>
      </c>
    </row>
    <row r="113" spans="1:18" hidden="1" x14ac:dyDescent="0.25">
      <c r="A113" s="7" t="s">
        <v>48</v>
      </c>
    </row>
    <row r="114" spans="1:18" x14ac:dyDescent="0.25">
      <c r="A114" s="7" t="s">
        <v>65</v>
      </c>
      <c r="B114" s="32"/>
      <c r="C114" s="32"/>
      <c r="D114" s="78" t="s">
        <v>116</v>
      </c>
      <c r="E114" s="78"/>
      <c r="F114" s="78"/>
      <c r="G114" s="78"/>
      <c r="H114" s="78"/>
      <c r="I114" s="78"/>
      <c r="J114" s="78"/>
      <c r="K114" s="32"/>
    </row>
    <row r="115" spans="1:18" hidden="1" x14ac:dyDescent="0.25">
      <c r="A115" s="7" t="s">
        <v>49</v>
      </c>
    </row>
    <row r="116" spans="1:18" ht="16.5" x14ac:dyDescent="0.25">
      <c r="A116" s="7">
        <v>9</v>
      </c>
      <c r="B116" s="22" t="s">
        <v>119</v>
      </c>
      <c r="C116" s="22"/>
      <c r="D116" s="74" t="s">
        <v>120</v>
      </c>
      <c r="E116" s="75"/>
      <c r="F116" s="75"/>
      <c r="G116" s="24" t="s">
        <v>100</v>
      </c>
      <c r="H116" s="34">
        <v>0</v>
      </c>
      <c r="I116" s="34"/>
      <c r="J116" s="26"/>
      <c r="K116" s="27">
        <f>IF(AND(H116= "",I116= ""), 0, ROUND(ROUND(J116, 2) * ROUND(IF(I116="",H116,I116),  3), 2))</f>
        <v>0</v>
      </c>
      <c r="L116" s="7"/>
      <c r="N116" s="28">
        <v>0.2</v>
      </c>
      <c r="R116" s="7">
        <v>1353</v>
      </c>
    </row>
    <row r="117" spans="1:18" hidden="1" x14ac:dyDescent="0.25">
      <c r="A117" s="7" t="s">
        <v>48</v>
      </c>
    </row>
    <row r="118" spans="1:18" x14ac:dyDescent="0.25">
      <c r="A118" s="7" t="s">
        <v>65</v>
      </c>
      <c r="B118" s="32"/>
      <c r="C118" s="32"/>
      <c r="D118" s="78" t="s">
        <v>121</v>
      </c>
      <c r="E118" s="78"/>
      <c r="F118" s="78"/>
      <c r="G118" s="78"/>
      <c r="H118" s="78"/>
      <c r="I118" s="78"/>
      <c r="J118" s="78"/>
      <c r="K118" s="32"/>
    </row>
    <row r="119" spans="1:18" hidden="1" x14ac:dyDescent="0.25">
      <c r="A119" s="7" t="s">
        <v>49</v>
      </c>
    </row>
    <row r="120" spans="1:18" hidden="1" x14ac:dyDescent="0.25">
      <c r="A120" s="7" t="s">
        <v>105</v>
      </c>
    </row>
    <row r="121" spans="1:18" hidden="1" x14ac:dyDescent="0.25">
      <c r="A121" s="7" t="s">
        <v>56</v>
      </c>
    </row>
    <row r="122" spans="1:18" x14ac:dyDescent="0.25">
      <c r="A122" s="7">
        <v>4</v>
      </c>
      <c r="B122" s="17" t="s">
        <v>122</v>
      </c>
      <c r="C122" s="17"/>
      <c r="D122" s="73" t="s">
        <v>123</v>
      </c>
      <c r="E122" s="73"/>
      <c r="F122" s="73"/>
      <c r="G122" s="20"/>
      <c r="H122" s="20"/>
      <c r="I122" s="20"/>
      <c r="J122" s="20"/>
      <c r="K122" s="21"/>
      <c r="L122" s="7"/>
    </row>
    <row r="123" spans="1:18" x14ac:dyDescent="0.25">
      <c r="A123" s="7">
        <v>9</v>
      </c>
      <c r="B123" s="22" t="s">
        <v>124</v>
      </c>
      <c r="C123" s="22"/>
      <c r="D123" s="74" t="s">
        <v>123</v>
      </c>
      <c r="E123" s="75"/>
      <c r="F123" s="75"/>
      <c r="G123" s="24" t="s">
        <v>47</v>
      </c>
      <c r="H123" s="25">
        <v>1</v>
      </c>
      <c r="I123" s="25"/>
      <c r="J123" s="26"/>
      <c r="K123" s="27">
        <f>IF(AND(H123= "",I123= ""), 0, ROUND(ROUND(J123, 2) * ROUND(IF(I123="",H123,I123),  0), 2))</f>
        <v>0</v>
      </c>
      <c r="L123" s="7"/>
      <c r="N123" s="28">
        <v>0.2</v>
      </c>
      <c r="R123" s="7">
        <v>1353</v>
      </c>
    </row>
    <row r="124" spans="1:18" hidden="1" x14ac:dyDescent="0.25">
      <c r="A124" s="7" t="s">
        <v>48</v>
      </c>
    </row>
    <row r="125" spans="1:18" hidden="1" x14ac:dyDescent="0.25">
      <c r="A125" s="7" t="s">
        <v>49</v>
      </c>
    </row>
    <row r="126" spans="1:18" hidden="1" x14ac:dyDescent="0.25">
      <c r="A126" s="7" t="s">
        <v>56</v>
      </c>
    </row>
    <row r="127" spans="1:18" x14ac:dyDescent="0.25">
      <c r="A127" s="7">
        <v>4</v>
      </c>
      <c r="B127" s="17" t="s">
        <v>125</v>
      </c>
      <c r="C127" s="17"/>
      <c r="D127" s="73" t="s">
        <v>126</v>
      </c>
      <c r="E127" s="73"/>
      <c r="F127" s="73"/>
      <c r="G127" s="20"/>
      <c r="H127" s="20"/>
      <c r="I127" s="20"/>
      <c r="J127" s="20"/>
      <c r="K127" s="21"/>
      <c r="L127" s="7"/>
    </row>
    <row r="128" spans="1:18" x14ac:dyDescent="0.25">
      <c r="A128" s="7">
        <v>9</v>
      </c>
      <c r="B128" s="22" t="s">
        <v>127</v>
      </c>
      <c r="C128" s="22"/>
      <c r="D128" s="74" t="s">
        <v>128</v>
      </c>
      <c r="E128" s="75"/>
      <c r="F128" s="75"/>
      <c r="G128" s="24" t="s">
        <v>72</v>
      </c>
      <c r="H128" s="25">
        <v>1</v>
      </c>
      <c r="I128" s="25"/>
      <c r="J128" s="26"/>
      <c r="K128" s="27">
        <f>IF(AND(H128= "",I128= ""), 0, ROUND(ROUND(J128, 2) * ROUND(IF(I128="",H128,I128),  0), 2))</f>
        <v>0</v>
      </c>
      <c r="L128" s="7"/>
      <c r="N128" s="28">
        <v>0.2</v>
      </c>
      <c r="R128" s="7">
        <v>1353</v>
      </c>
    </row>
    <row r="129" spans="1:18" hidden="1" x14ac:dyDescent="0.25">
      <c r="A129" s="7" t="s">
        <v>48</v>
      </c>
    </row>
    <row r="130" spans="1:18" hidden="1" x14ac:dyDescent="0.25">
      <c r="A130" s="7" t="s">
        <v>49</v>
      </c>
    </row>
    <row r="131" spans="1:18" hidden="1" x14ac:dyDescent="0.25">
      <c r="A131" s="7" t="s">
        <v>56</v>
      </c>
    </row>
    <row r="132" spans="1:18" x14ac:dyDescent="0.25">
      <c r="A132" s="7">
        <v>4</v>
      </c>
      <c r="B132" s="17" t="s">
        <v>129</v>
      </c>
      <c r="C132" s="17"/>
      <c r="D132" s="73" t="s">
        <v>130</v>
      </c>
      <c r="E132" s="73"/>
      <c r="F132" s="73"/>
      <c r="G132" s="20"/>
      <c r="H132" s="20"/>
      <c r="I132" s="20"/>
      <c r="J132" s="20"/>
      <c r="K132" s="21"/>
      <c r="L132" s="7"/>
    </row>
    <row r="133" spans="1:18" x14ac:dyDescent="0.25">
      <c r="A133" s="7">
        <v>9</v>
      </c>
      <c r="B133" s="22" t="s">
        <v>131</v>
      </c>
      <c r="C133" s="22"/>
      <c r="D133" s="74" t="s">
        <v>132</v>
      </c>
      <c r="E133" s="75"/>
      <c r="F133" s="75"/>
      <c r="G133" s="24" t="s">
        <v>72</v>
      </c>
      <c r="H133" s="25">
        <v>1</v>
      </c>
      <c r="I133" s="25"/>
      <c r="J133" s="26"/>
      <c r="K133" s="27">
        <f>IF(AND(H133= "",I133= ""), 0, ROUND(ROUND(J133, 2) * ROUND(IF(I133="",H133,I133),  0), 2))</f>
        <v>0</v>
      </c>
      <c r="L133" s="7"/>
      <c r="N133" s="28">
        <v>0.2</v>
      </c>
      <c r="R133" s="7">
        <v>1353</v>
      </c>
    </row>
    <row r="134" spans="1:18" hidden="1" x14ac:dyDescent="0.25">
      <c r="A134" s="7" t="s">
        <v>48</v>
      </c>
    </row>
    <row r="135" spans="1:18" hidden="1" x14ac:dyDescent="0.25">
      <c r="A135" s="7" t="s">
        <v>49</v>
      </c>
    </row>
    <row r="136" spans="1:18" hidden="1" x14ac:dyDescent="0.25">
      <c r="A136" s="7" t="s">
        <v>56</v>
      </c>
    </row>
    <row r="137" spans="1:18" ht="30" customHeight="1" x14ac:dyDescent="0.25">
      <c r="A137" s="7">
        <v>4</v>
      </c>
      <c r="B137" s="17" t="s">
        <v>133</v>
      </c>
      <c r="C137" s="17"/>
      <c r="D137" s="73" t="s">
        <v>237</v>
      </c>
      <c r="E137" s="73"/>
      <c r="F137" s="73"/>
      <c r="G137" s="20"/>
      <c r="H137" s="20"/>
      <c r="I137" s="20"/>
      <c r="J137" s="20"/>
      <c r="K137" s="21"/>
      <c r="L137" s="7" t="s">
        <v>134</v>
      </c>
    </row>
    <row r="138" spans="1:18" x14ac:dyDescent="0.25">
      <c r="A138" s="7">
        <v>5</v>
      </c>
      <c r="B138" s="17" t="s">
        <v>135</v>
      </c>
      <c r="C138" s="17"/>
      <c r="D138" s="76" t="s">
        <v>136</v>
      </c>
      <c r="E138" s="76"/>
      <c r="F138" s="76"/>
      <c r="G138" s="29"/>
      <c r="H138" s="29"/>
      <c r="I138" s="29"/>
      <c r="J138" s="29"/>
      <c r="K138" s="30"/>
      <c r="L138" s="7" t="s">
        <v>134</v>
      </c>
    </row>
    <row r="139" spans="1:18" x14ac:dyDescent="0.25">
      <c r="A139" s="7">
        <v>9</v>
      </c>
      <c r="B139" s="22" t="s">
        <v>137</v>
      </c>
      <c r="C139" s="22"/>
      <c r="D139" s="74" t="s">
        <v>238</v>
      </c>
      <c r="E139" s="75"/>
      <c r="F139" s="75"/>
      <c r="G139" s="24" t="s">
        <v>11</v>
      </c>
      <c r="H139" s="33">
        <v>70</v>
      </c>
      <c r="I139" s="33"/>
      <c r="J139" s="26"/>
      <c r="K139" s="27">
        <f>IF(AND(H139= "",I139= ""), 0, ROUND(ROUND(J139, 2) * ROUND(IF(I139="",H139,I139),  2), 2))</f>
        <v>0</v>
      </c>
      <c r="L139" s="7" t="s">
        <v>134</v>
      </c>
      <c r="M139" s="7">
        <v>133550</v>
      </c>
      <c r="N139" s="28">
        <v>0.2</v>
      </c>
      <c r="R139" s="7">
        <v>1353</v>
      </c>
    </row>
    <row r="140" spans="1:18" hidden="1" x14ac:dyDescent="0.25">
      <c r="A140" s="7" t="s">
        <v>48</v>
      </c>
    </row>
    <row r="141" spans="1:18" x14ac:dyDescent="0.25">
      <c r="A141" s="7" t="s">
        <v>65</v>
      </c>
      <c r="B141" s="32"/>
      <c r="C141" s="32"/>
      <c r="D141" s="78" t="s">
        <v>138</v>
      </c>
      <c r="E141" s="78"/>
      <c r="F141" s="78"/>
      <c r="G141" s="78"/>
      <c r="H141" s="78"/>
      <c r="I141" s="78"/>
      <c r="J141" s="78"/>
      <c r="K141" s="32"/>
    </row>
    <row r="142" spans="1:18" hidden="1" x14ac:dyDescent="0.25">
      <c r="A142" s="7" t="s">
        <v>49</v>
      </c>
    </row>
    <row r="143" spans="1:18" x14ac:dyDescent="0.25">
      <c r="A143" s="7">
        <v>9</v>
      </c>
      <c r="B143" s="22" t="s">
        <v>139</v>
      </c>
      <c r="C143" s="22"/>
      <c r="D143" s="74" t="s">
        <v>239</v>
      </c>
      <c r="E143" s="75"/>
      <c r="F143" s="75"/>
      <c r="G143" s="24" t="s">
        <v>11</v>
      </c>
      <c r="H143" s="33">
        <v>70</v>
      </c>
      <c r="I143" s="33"/>
      <c r="J143" s="26"/>
      <c r="K143" s="27">
        <f>IF(AND(H143= "",I143= ""), 0, ROUND(ROUND(J143, 2) * ROUND(IF(I143="",H143,I143),  2), 2))</f>
        <v>0</v>
      </c>
      <c r="L143" s="7" t="s">
        <v>134</v>
      </c>
      <c r="M143" s="7">
        <v>133550</v>
      </c>
      <c r="N143" s="28">
        <v>0.2</v>
      </c>
      <c r="R143" s="7">
        <v>1353</v>
      </c>
    </row>
    <row r="144" spans="1:18" hidden="1" x14ac:dyDescent="0.25">
      <c r="A144" s="7" t="s">
        <v>48</v>
      </c>
    </row>
    <row r="145" spans="1:18" x14ac:dyDescent="0.25">
      <c r="A145" s="7" t="s">
        <v>65</v>
      </c>
      <c r="B145" s="32"/>
      <c r="C145" s="32"/>
      <c r="D145" s="78" t="s">
        <v>138</v>
      </c>
      <c r="E145" s="78"/>
      <c r="F145" s="78"/>
      <c r="G145" s="78"/>
      <c r="H145" s="78"/>
      <c r="I145" s="78"/>
      <c r="J145" s="78"/>
      <c r="K145" s="32"/>
    </row>
    <row r="146" spans="1:18" hidden="1" x14ac:dyDescent="0.25">
      <c r="A146" s="7" t="s">
        <v>49</v>
      </c>
    </row>
    <row r="147" spans="1:18" hidden="1" x14ac:dyDescent="0.25">
      <c r="A147" s="7" t="s">
        <v>105</v>
      </c>
    </row>
    <row r="148" spans="1:18" x14ac:dyDescent="0.25">
      <c r="A148" s="7">
        <v>5</v>
      </c>
      <c r="B148" s="17" t="s">
        <v>140</v>
      </c>
      <c r="C148" s="17"/>
      <c r="D148" s="76" t="s">
        <v>141</v>
      </c>
      <c r="E148" s="76"/>
      <c r="F148" s="76"/>
      <c r="G148" s="29"/>
      <c r="H148" s="29"/>
      <c r="I148" s="29"/>
      <c r="J148" s="29"/>
      <c r="K148" s="30"/>
      <c r="L148" s="7" t="s">
        <v>134</v>
      </c>
    </row>
    <row r="149" spans="1:18" x14ac:dyDescent="0.25">
      <c r="A149" s="7">
        <v>9</v>
      </c>
      <c r="B149" s="22" t="s">
        <v>142</v>
      </c>
      <c r="C149" s="22"/>
      <c r="D149" s="74" t="s">
        <v>240</v>
      </c>
      <c r="E149" s="75"/>
      <c r="F149" s="75"/>
      <c r="G149" s="24" t="s">
        <v>11</v>
      </c>
      <c r="H149" s="33">
        <v>22.29</v>
      </c>
      <c r="I149" s="33"/>
      <c r="J149" s="26"/>
      <c r="K149" s="27">
        <f>IF(AND(H149= "",I149= ""), 0, ROUND(ROUND(J149, 2) * ROUND(IF(I149="",H149,I149),  2), 2))</f>
        <v>0</v>
      </c>
      <c r="L149" s="7" t="s">
        <v>134</v>
      </c>
      <c r="M149" s="7">
        <v>133550</v>
      </c>
      <c r="N149" s="28">
        <v>0.2</v>
      </c>
      <c r="R149" s="7">
        <v>1353</v>
      </c>
    </row>
    <row r="150" spans="1:18" hidden="1" x14ac:dyDescent="0.25">
      <c r="A150" s="7" t="s">
        <v>48</v>
      </c>
    </row>
    <row r="151" spans="1:18" x14ac:dyDescent="0.25">
      <c r="A151" s="7" t="s">
        <v>65</v>
      </c>
      <c r="B151" s="32"/>
      <c r="C151" s="32"/>
      <c r="D151" s="78" t="s">
        <v>143</v>
      </c>
      <c r="E151" s="78"/>
      <c r="F151" s="78"/>
      <c r="G151" s="78"/>
      <c r="H151" s="78"/>
      <c r="I151" s="78"/>
      <c r="J151" s="78"/>
      <c r="K151" s="32"/>
    </row>
    <row r="152" spans="1:18" hidden="1" x14ac:dyDescent="0.25">
      <c r="A152" s="7" t="s">
        <v>91</v>
      </c>
    </row>
    <row r="153" spans="1:18" hidden="1" x14ac:dyDescent="0.25">
      <c r="A153" s="7" t="s">
        <v>49</v>
      </c>
    </row>
    <row r="154" spans="1:18" ht="16.5" x14ac:dyDescent="0.25">
      <c r="A154" s="7">
        <v>9</v>
      </c>
      <c r="B154" s="22" t="s">
        <v>144</v>
      </c>
      <c r="C154" s="22"/>
      <c r="D154" s="74" t="s">
        <v>241</v>
      </c>
      <c r="E154" s="75"/>
      <c r="F154" s="75"/>
      <c r="G154" s="24" t="s">
        <v>11</v>
      </c>
      <c r="H154" s="33">
        <v>70</v>
      </c>
      <c r="I154" s="33"/>
      <c r="J154" s="26"/>
      <c r="K154" s="27">
        <f>IF(AND(H154= "",I154= ""), 0, ROUND(ROUND(J154, 2) * ROUND(IF(I154="",H154,I154),  2), 2))</f>
        <v>0</v>
      </c>
      <c r="L154" s="7" t="s">
        <v>134</v>
      </c>
      <c r="M154" s="7">
        <v>133550</v>
      </c>
      <c r="N154" s="28">
        <v>0.2</v>
      </c>
      <c r="R154" s="7">
        <v>1353</v>
      </c>
    </row>
    <row r="155" spans="1:18" hidden="1" x14ac:dyDescent="0.25">
      <c r="A155" s="7" t="s">
        <v>48</v>
      </c>
    </row>
    <row r="156" spans="1:18" x14ac:dyDescent="0.25">
      <c r="A156" s="7" t="s">
        <v>65</v>
      </c>
      <c r="B156" s="32"/>
      <c r="C156" s="32"/>
      <c r="D156" s="78" t="s">
        <v>145</v>
      </c>
      <c r="E156" s="78"/>
      <c r="F156" s="78"/>
      <c r="G156" s="78"/>
      <c r="H156" s="78"/>
      <c r="I156" s="78"/>
      <c r="J156" s="78"/>
      <c r="K156" s="32"/>
    </row>
    <row r="157" spans="1:18" hidden="1" x14ac:dyDescent="0.25">
      <c r="A157" s="7" t="s">
        <v>49</v>
      </c>
    </row>
    <row r="158" spans="1:18" hidden="1" x14ac:dyDescent="0.25">
      <c r="A158" s="7" t="s">
        <v>105</v>
      </c>
    </row>
    <row r="159" spans="1:18" hidden="1" x14ac:dyDescent="0.25">
      <c r="A159" s="7" t="s">
        <v>56</v>
      </c>
    </row>
    <row r="160" spans="1:18" x14ac:dyDescent="0.25">
      <c r="A160" s="7" t="s">
        <v>146</v>
      </c>
      <c r="B160" s="23"/>
      <c r="C160" s="23"/>
      <c r="D160" s="79"/>
      <c r="E160" s="79"/>
      <c r="F160" s="79"/>
      <c r="K160" s="23"/>
    </row>
    <row r="161" spans="1:11" x14ac:dyDescent="0.25">
      <c r="B161" s="23"/>
      <c r="C161" s="23"/>
      <c r="D161" s="82" t="s">
        <v>42</v>
      </c>
      <c r="E161" s="83"/>
      <c r="F161" s="83"/>
      <c r="G161" s="80"/>
      <c r="H161" s="80"/>
      <c r="I161" s="80"/>
      <c r="J161" s="80"/>
      <c r="K161" s="81"/>
    </row>
    <row r="162" spans="1:11" x14ac:dyDescent="0.25">
      <c r="B162" s="23"/>
      <c r="C162" s="23"/>
      <c r="D162" s="85"/>
      <c r="E162" s="54"/>
      <c r="F162" s="54"/>
      <c r="G162" s="54"/>
      <c r="H162" s="54"/>
      <c r="I162" s="54"/>
      <c r="J162" s="54"/>
      <c r="K162" s="84"/>
    </row>
    <row r="163" spans="1:11" x14ac:dyDescent="0.25">
      <c r="B163" s="23"/>
      <c r="C163" s="23"/>
      <c r="D163" s="88" t="s">
        <v>147</v>
      </c>
      <c r="E163" s="89"/>
      <c r="F163" s="89"/>
      <c r="G163" s="86">
        <f>SUMIF(L22:L160, IF(L21="","",L21), K22:K160)</f>
        <v>0</v>
      </c>
      <c r="H163" s="86"/>
      <c r="I163" s="86"/>
      <c r="J163" s="86"/>
      <c r="K163" s="87"/>
    </row>
    <row r="164" spans="1:11" x14ac:dyDescent="0.25">
      <c r="B164" s="23"/>
      <c r="C164" s="23"/>
      <c r="D164" s="88" t="s">
        <v>148</v>
      </c>
      <c r="E164" s="89"/>
      <c r="F164" s="89"/>
      <c r="G164" s="86">
        <f>ROUND(SUMIF(L22:L160, IF(L21="","",L21), K22:K160) * 0.2, 2)</f>
        <v>0</v>
      </c>
      <c r="H164" s="86"/>
      <c r="I164" s="86"/>
      <c r="J164" s="86"/>
      <c r="K164" s="87"/>
    </row>
    <row r="165" spans="1:11" x14ac:dyDescent="0.25">
      <c r="B165" s="23"/>
      <c r="C165" s="23"/>
      <c r="D165" s="92" t="s">
        <v>149</v>
      </c>
      <c r="E165" s="93"/>
      <c r="F165" s="93"/>
      <c r="G165" s="90">
        <f>SUM(G163:G164)</f>
        <v>0</v>
      </c>
      <c r="H165" s="90"/>
      <c r="I165" s="90"/>
      <c r="J165" s="90"/>
      <c r="K165" s="91"/>
    </row>
    <row r="166" spans="1:11" hidden="1" x14ac:dyDescent="0.25">
      <c r="A166" s="7" t="s">
        <v>40</v>
      </c>
    </row>
    <row r="167" spans="1:11" ht="31.5" customHeight="1" x14ac:dyDescent="0.25">
      <c r="B167" s="3"/>
      <c r="C167" s="3"/>
      <c r="D167" s="94" t="s">
        <v>150</v>
      </c>
      <c r="E167" s="94"/>
      <c r="F167" s="94"/>
      <c r="G167" s="94"/>
      <c r="H167" s="94"/>
      <c r="I167" s="94"/>
      <c r="J167" s="94"/>
      <c r="K167" s="94"/>
    </row>
    <row r="169" spans="1:11" x14ac:dyDescent="0.25">
      <c r="D169" s="95" t="s">
        <v>151</v>
      </c>
      <c r="E169" s="95"/>
      <c r="F169" s="95"/>
      <c r="G169" s="95"/>
      <c r="H169" s="95"/>
      <c r="I169" s="95"/>
      <c r="J169" s="95"/>
      <c r="K169" s="95"/>
    </row>
    <row r="170" spans="1:11" x14ac:dyDescent="0.25">
      <c r="D170" s="97" t="s">
        <v>152</v>
      </c>
      <c r="E170" s="98"/>
      <c r="F170" s="98"/>
      <c r="G170" s="96">
        <f>SUMIF(L23:L154, "", K23:K154)</f>
        <v>0</v>
      </c>
      <c r="H170" s="96"/>
      <c r="I170" s="96"/>
      <c r="J170" s="96"/>
      <c r="K170" s="96"/>
    </row>
    <row r="171" spans="1:11" x14ac:dyDescent="0.25">
      <c r="D171" s="101" t="s">
        <v>153</v>
      </c>
      <c r="E171" s="102"/>
      <c r="F171" s="102"/>
      <c r="G171" s="99">
        <f>SUMIF(L23:L32, "", K23:K32)</f>
        <v>0</v>
      </c>
      <c r="H171" s="100"/>
      <c r="I171" s="100"/>
      <c r="J171" s="100"/>
      <c r="K171" s="100"/>
    </row>
    <row r="172" spans="1:11" x14ac:dyDescent="0.25">
      <c r="D172" s="101" t="s">
        <v>154</v>
      </c>
      <c r="E172" s="102"/>
      <c r="F172" s="102"/>
      <c r="G172" s="99">
        <f>SUMIF(L39:L116, "", K39:K116)</f>
        <v>0</v>
      </c>
      <c r="H172" s="100"/>
      <c r="I172" s="100"/>
      <c r="J172" s="100"/>
      <c r="K172" s="100"/>
    </row>
    <row r="173" spans="1:11" x14ac:dyDescent="0.25">
      <c r="D173" s="101" t="s">
        <v>155</v>
      </c>
      <c r="E173" s="102"/>
      <c r="F173" s="102"/>
      <c r="G173" s="99">
        <f>SUMIF(L123:L123, "", K123:K123)</f>
        <v>0</v>
      </c>
      <c r="H173" s="100"/>
      <c r="I173" s="100"/>
      <c r="J173" s="100"/>
      <c r="K173" s="100"/>
    </row>
    <row r="174" spans="1:11" x14ac:dyDescent="0.25">
      <c r="D174" s="101" t="s">
        <v>156</v>
      </c>
      <c r="E174" s="102"/>
      <c r="F174" s="102"/>
      <c r="G174" s="99">
        <f>SUMIF(L128:L128, "", K128:K128)</f>
        <v>0</v>
      </c>
      <c r="H174" s="100"/>
      <c r="I174" s="100"/>
      <c r="J174" s="100"/>
      <c r="K174" s="100"/>
    </row>
    <row r="175" spans="1:11" x14ac:dyDescent="0.25">
      <c r="D175" s="101" t="s">
        <v>157</v>
      </c>
      <c r="E175" s="102"/>
      <c r="F175" s="102"/>
      <c r="G175" s="99">
        <f>SUMIF(L133:L133, "", K133:K133)</f>
        <v>0</v>
      </c>
      <c r="H175" s="100"/>
      <c r="I175" s="100"/>
      <c r="J175" s="100"/>
      <c r="K175" s="100"/>
    </row>
    <row r="176" spans="1:11" ht="24" customHeight="1" x14ac:dyDescent="0.25">
      <c r="D176" s="103" t="s">
        <v>245</v>
      </c>
      <c r="E176" s="102"/>
      <c r="F176" s="102"/>
      <c r="G176" s="99" t="str">
        <f>"[Non totalisé] "&amp;(SUMIF(A139:A154, "9", K139:K154))&amp;IF(IF(ISNUMBER(FIND(MID(FIXED(1000+1/2),6,1),""&amp;(SUMIF(A139:A154, "9", K139:K154)))),FIND(MID(FIXED(1000+1/2),6,1),""&amp;(SUMIF(A139:A154, "9", K139:K154))),0)=0,MID(FIXED(1000+1/2),6,1),"")&amp;REPT("0",MAX(0,2-IF(ISNUMBER(FIND(MID(FIXED(1000+1/2),6,1),""&amp;(SUMIF(A139:A154, "9", K139:K154)))),LEN((SUMIF(A139:A154, "9", K139:K154)))-IF(ISNUMBER(FIND(MID(FIXED(1000+1/2),6,1),""&amp;(SUMIF(A139:A154, "9", K139:K154)))),FIND(MID(FIXED(1000+1/2),6,1),""&amp;(SUMIF(A139:A154, "9", K139:K154))),0),0)))&amp;" €"</f>
        <v>[Non totalisé] 0,00 €</v>
      </c>
      <c r="H176" s="100"/>
      <c r="I176" s="100"/>
      <c r="J176" s="100"/>
      <c r="K176" s="100"/>
    </row>
    <row r="177" spans="1:14" x14ac:dyDescent="0.25">
      <c r="D177" s="104" t="s">
        <v>158</v>
      </c>
      <c r="E177" s="105"/>
      <c r="F177" s="105"/>
      <c r="G177" s="37"/>
      <c r="H177" s="37"/>
      <c r="I177" s="37"/>
      <c r="J177" s="37"/>
      <c r="K177" s="38"/>
    </row>
    <row r="178" spans="1:14" x14ac:dyDescent="0.25">
      <c r="D178" s="106"/>
      <c r="E178" s="107"/>
      <c r="F178" s="107"/>
      <c r="G178" s="107"/>
      <c r="H178" s="107"/>
      <c r="I178" s="107"/>
      <c r="J178" s="107"/>
      <c r="K178" s="108"/>
    </row>
    <row r="179" spans="1:14" x14ac:dyDescent="0.25">
      <c r="A179" s="39"/>
      <c r="D179" s="109" t="s">
        <v>147</v>
      </c>
      <c r="E179" s="54"/>
      <c r="F179" s="54"/>
      <c r="G179" s="110">
        <f>SUMIF(L5:L167, IF(L4="","",L4), K5:K167)</f>
        <v>0</v>
      </c>
      <c r="H179" s="111"/>
      <c r="I179" s="111"/>
      <c r="J179" s="111"/>
      <c r="K179" s="112"/>
    </row>
    <row r="180" spans="1:14" x14ac:dyDescent="0.25">
      <c r="A180" s="39"/>
      <c r="D180" s="109" t="s">
        <v>148</v>
      </c>
      <c r="E180" s="54"/>
      <c r="F180" s="54"/>
      <c r="G180" s="110">
        <f>ROUND(SUMIF(L5:L167, IF(L4="","",L4), K5:K167) * 0.2, 2)</f>
        <v>0</v>
      </c>
      <c r="H180" s="111"/>
      <c r="I180" s="111"/>
      <c r="J180" s="111"/>
      <c r="K180" s="112"/>
    </row>
    <row r="181" spans="1:14" x14ac:dyDescent="0.25">
      <c r="D181" s="113" t="s">
        <v>149</v>
      </c>
      <c r="E181" s="114"/>
      <c r="F181" s="114"/>
      <c r="G181" s="115">
        <f>SUM(G179:G180)</f>
        <v>0</v>
      </c>
      <c r="H181" s="116"/>
      <c r="I181" s="116"/>
      <c r="J181" s="116"/>
      <c r="K181" s="117"/>
    </row>
    <row r="182" spans="1:14" x14ac:dyDescent="0.25">
      <c r="D182" s="102"/>
      <c r="E182" s="54"/>
      <c r="F182" s="54"/>
      <c r="G182" s="54"/>
      <c r="H182" s="54"/>
      <c r="I182" s="54"/>
      <c r="J182" s="54"/>
      <c r="K182" s="54"/>
    </row>
    <row r="183" spans="1:14" x14ac:dyDescent="0.25">
      <c r="D183" s="118" t="s">
        <v>159</v>
      </c>
      <c r="E183" s="118"/>
      <c r="F183" s="118"/>
      <c r="G183" s="118"/>
      <c r="H183" s="118"/>
      <c r="I183" s="118"/>
      <c r="J183" s="118"/>
      <c r="K183" s="118"/>
    </row>
    <row r="184" spans="1:14" x14ac:dyDescent="0.25">
      <c r="D184" s="124" t="str">
        <f>IF(Paramètres!AA2&lt;&gt;"",Paramètres!AA2,"")</f>
        <v xml:space="preserve">Zéro euro </v>
      </c>
      <c r="E184" s="124"/>
      <c r="F184" s="124"/>
      <c r="G184" s="124"/>
      <c r="H184" s="124"/>
      <c r="I184" s="124"/>
      <c r="J184" s="124"/>
      <c r="K184" s="124"/>
    </row>
    <row r="185" spans="1:14" x14ac:dyDescent="0.25">
      <c r="D185" s="124"/>
      <c r="E185" s="124"/>
      <c r="F185" s="124"/>
      <c r="G185" s="124"/>
      <c r="H185" s="124"/>
      <c r="I185" s="124"/>
      <c r="J185" s="124"/>
      <c r="K185" s="124"/>
    </row>
    <row r="187" spans="1:14" x14ac:dyDescent="0.25">
      <c r="D187" s="95" t="s">
        <v>160</v>
      </c>
      <c r="E187" s="95"/>
      <c r="F187" s="95"/>
      <c r="G187" s="95"/>
      <c r="H187" s="95"/>
      <c r="I187" s="95"/>
      <c r="J187" s="95"/>
      <c r="K187" s="95"/>
    </row>
    <row r="188" spans="1:14" x14ac:dyDescent="0.25">
      <c r="D188" s="118" t="s">
        <v>242</v>
      </c>
      <c r="E188" s="118"/>
      <c r="F188" s="118"/>
      <c r="M188" s="7">
        <v>1</v>
      </c>
    </row>
    <row r="189" spans="1:14" x14ac:dyDescent="0.25">
      <c r="D189" s="102" t="s">
        <v>244</v>
      </c>
      <c r="E189" s="102"/>
      <c r="F189" s="102"/>
      <c r="G189" s="120">
        <f>SUMIF(M5:M167,M189, K5:K167)</f>
        <v>0</v>
      </c>
      <c r="H189" s="120"/>
      <c r="I189" s="120"/>
      <c r="J189" s="120"/>
      <c r="K189" s="120"/>
      <c r="L189" s="7">
        <v>1</v>
      </c>
      <c r="M189" s="7">
        <v>133550</v>
      </c>
    </row>
    <row r="190" spans="1:14" hidden="1" x14ac:dyDescent="0.25">
      <c r="A190" s="7">
        <v>0.2</v>
      </c>
      <c r="D190" s="40" t="str">
        <f>"	- dont T.V.A. à 20% sur " &amp;ROUND((SUMPRODUCT((M5:M167=M189)*1, K5:K167,(N5:N167=A190)*1)), 2)&amp; "€ :"</f>
        <v xml:space="preserve">	- dont T.V.A. à 20% sur 0€ :</v>
      </c>
      <c r="E190" s="40"/>
      <c r="F190" s="40"/>
      <c r="G190" s="125"/>
      <c r="H190" s="125"/>
      <c r="I190" s="125"/>
      <c r="J190" s="125"/>
      <c r="K190" s="125"/>
      <c r="L190" s="7">
        <v>1</v>
      </c>
      <c r="N190" s="7">
        <f>ROUND((SUMPRODUCT((M5:M167=M189)*1, K5:K167,(N5:N167=A190)*1))*A190, 2)</f>
        <v>0</v>
      </c>
    </row>
    <row r="191" spans="1:14" x14ac:dyDescent="0.25">
      <c r="D191" s="102" t="s">
        <v>243</v>
      </c>
      <c r="E191" s="102"/>
      <c r="F191" s="102"/>
      <c r="G191" s="36"/>
      <c r="H191" s="36"/>
      <c r="I191" s="36"/>
      <c r="J191" s="36"/>
      <c r="K191" s="36"/>
    </row>
    <row r="192" spans="1:14" x14ac:dyDescent="0.25">
      <c r="D192" s="119" t="s">
        <v>161</v>
      </c>
      <c r="E192" s="119"/>
      <c r="F192" s="119"/>
      <c r="G192" s="120">
        <f>SUM(G189:G190)</f>
        <v>0</v>
      </c>
      <c r="H192" s="120"/>
      <c r="I192" s="120"/>
      <c r="J192" s="120"/>
      <c r="K192" s="120"/>
    </row>
    <row r="193" spans="4:11" x14ac:dyDescent="0.25">
      <c r="D193" s="119" t="s">
        <v>162</v>
      </c>
      <c r="E193" s="119"/>
      <c r="F193" s="119"/>
      <c r="G193" s="120">
        <f>SUM(N189:N190)</f>
        <v>0</v>
      </c>
      <c r="H193" s="120"/>
      <c r="I193" s="120"/>
      <c r="J193" s="120"/>
      <c r="K193" s="120"/>
    </row>
    <row r="194" spans="4:11" x14ac:dyDescent="0.25">
      <c r="D194" s="119" t="s">
        <v>163</v>
      </c>
      <c r="E194" s="119"/>
      <c r="F194" s="119"/>
      <c r="G194" s="120">
        <f>SUM(G192:G193)</f>
        <v>0</v>
      </c>
      <c r="H194" s="120"/>
      <c r="I194" s="120"/>
      <c r="J194" s="120"/>
      <c r="K194" s="120"/>
    </row>
    <row r="196" spans="4:11" ht="56.65" customHeight="1" x14ac:dyDescent="0.25">
      <c r="G196" s="121" t="s">
        <v>164</v>
      </c>
      <c r="H196" s="121"/>
      <c r="I196" s="121"/>
      <c r="J196" s="121"/>
      <c r="K196" s="121"/>
    </row>
    <row r="198" spans="4:11" ht="85.15" customHeight="1" x14ac:dyDescent="0.25">
      <c r="D198" s="122" t="s">
        <v>165</v>
      </c>
      <c r="E198" s="122"/>
      <c r="G198" s="122" t="s">
        <v>166</v>
      </c>
      <c r="H198" s="122"/>
      <c r="I198" s="122"/>
      <c r="J198" s="122"/>
      <c r="K198" s="122"/>
    </row>
    <row r="199" spans="4:11" x14ac:dyDescent="0.25">
      <c r="D199" s="123" t="s">
        <v>167</v>
      </c>
      <c r="E199" s="123"/>
      <c r="F199" s="123"/>
      <c r="G199" s="123"/>
      <c r="H199" s="123"/>
      <c r="I199" s="123"/>
      <c r="J199" s="123"/>
      <c r="K199" s="123"/>
    </row>
  </sheetData>
  <sheetProtection algorithmName="SHA-512" hashValue="3RK28O7A0NXMyV5saFDcJxoIDtsm3IV9k2eMFsDNl1Y5/1Dg9hqp5iOcIrYPQr+lPpgiqXKscoOlh5XPuzR1ew==" saltValue="gx/PesztfJEO3uLKRf2J6w==" spinCount="100000" sheet="1" objects="1" selectLockedCells="1"/>
  <mergeCells count="118">
    <mergeCell ref="D193:F193"/>
    <mergeCell ref="G193:K193"/>
    <mergeCell ref="D194:F194"/>
    <mergeCell ref="G194:K194"/>
    <mergeCell ref="G196:K196"/>
    <mergeCell ref="D198:E198"/>
    <mergeCell ref="G198:K198"/>
    <mergeCell ref="D199:K199"/>
    <mergeCell ref="D184:K184"/>
    <mergeCell ref="D185:K185"/>
    <mergeCell ref="D187:K187"/>
    <mergeCell ref="D188:F188"/>
    <mergeCell ref="D189:F189"/>
    <mergeCell ref="G189:K189"/>
    <mergeCell ref="G190:K190"/>
    <mergeCell ref="D191:F191"/>
    <mergeCell ref="D192:F192"/>
    <mergeCell ref="G192:K192"/>
    <mergeCell ref="D178:K178"/>
    <mergeCell ref="D179:F179"/>
    <mergeCell ref="G179:K179"/>
    <mergeCell ref="D180:F180"/>
    <mergeCell ref="G180:K180"/>
    <mergeCell ref="D181:F181"/>
    <mergeCell ref="G181:K181"/>
    <mergeCell ref="D182:K182"/>
    <mergeCell ref="D183:K183"/>
    <mergeCell ref="G173:K173"/>
    <mergeCell ref="D173:F173"/>
    <mergeCell ref="G174:K174"/>
    <mergeCell ref="D174:F174"/>
    <mergeCell ref="G175:K175"/>
    <mergeCell ref="D175:F175"/>
    <mergeCell ref="G176:K176"/>
    <mergeCell ref="D176:F176"/>
    <mergeCell ref="D177:F177"/>
    <mergeCell ref="G165:K165"/>
    <mergeCell ref="D165:F165"/>
    <mergeCell ref="D167:K167"/>
    <mergeCell ref="D169:K169"/>
    <mergeCell ref="G170:K170"/>
    <mergeCell ref="D170:F170"/>
    <mergeCell ref="G171:K171"/>
    <mergeCell ref="D171:F171"/>
    <mergeCell ref="G172:K172"/>
    <mergeCell ref="D172:F172"/>
    <mergeCell ref="D160:F160"/>
    <mergeCell ref="G161:K161"/>
    <mergeCell ref="D161:F161"/>
    <mergeCell ref="G162:K162"/>
    <mergeCell ref="D162:F162"/>
    <mergeCell ref="G163:K163"/>
    <mergeCell ref="D163:F163"/>
    <mergeCell ref="G164:K164"/>
    <mergeCell ref="D164:F164"/>
    <mergeCell ref="D139:F139"/>
    <mergeCell ref="D141:J141"/>
    <mergeCell ref="D143:F143"/>
    <mergeCell ref="D145:J145"/>
    <mergeCell ref="D148:F148"/>
    <mergeCell ref="D149:F149"/>
    <mergeCell ref="D151:J151"/>
    <mergeCell ref="D154:F154"/>
    <mergeCell ref="D156:J156"/>
    <mergeCell ref="D118:J118"/>
    <mergeCell ref="D122:F122"/>
    <mergeCell ref="D123:F123"/>
    <mergeCell ref="D127:F127"/>
    <mergeCell ref="D128:F128"/>
    <mergeCell ref="D132:F132"/>
    <mergeCell ref="D133:F133"/>
    <mergeCell ref="D137:F137"/>
    <mergeCell ref="D138:F138"/>
    <mergeCell ref="D99:F99"/>
    <mergeCell ref="D100:F100"/>
    <mergeCell ref="D103:F103"/>
    <mergeCell ref="D107:F107"/>
    <mergeCell ref="D108:F108"/>
    <mergeCell ref="D110:J110"/>
    <mergeCell ref="D112:F112"/>
    <mergeCell ref="D114:J114"/>
    <mergeCell ref="D116:F116"/>
    <mergeCell ref="D71:F71"/>
    <mergeCell ref="D73:J73"/>
    <mergeCell ref="D76:F76"/>
    <mergeCell ref="D78:J78"/>
    <mergeCell ref="D85:F85"/>
    <mergeCell ref="D87:J87"/>
    <mergeCell ref="D89:F89"/>
    <mergeCell ref="D92:F92"/>
    <mergeCell ref="D95:F95"/>
    <mergeCell ref="D53:J53"/>
    <mergeCell ref="D55:F55"/>
    <mergeCell ref="D57:J57"/>
    <mergeCell ref="D59:F59"/>
    <mergeCell ref="D61:J61"/>
    <mergeCell ref="D63:F63"/>
    <mergeCell ref="D65:J65"/>
    <mergeCell ref="D67:F67"/>
    <mergeCell ref="D69:J69"/>
    <mergeCell ref="D37:F37"/>
    <mergeCell ref="D38:J38"/>
    <mergeCell ref="D39:F39"/>
    <mergeCell ref="D41:J41"/>
    <mergeCell ref="D43:F43"/>
    <mergeCell ref="D45:J45"/>
    <mergeCell ref="D47:F47"/>
    <mergeCell ref="D49:J49"/>
    <mergeCell ref="D51:F51"/>
    <mergeCell ref="D3:F3"/>
    <mergeCell ref="D4:F4"/>
    <mergeCell ref="D21:F21"/>
    <mergeCell ref="D22:F22"/>
    <mergeCell ref="D23:F23"/>
    <mergeCell ref="D26:F26"/>
    <mergeCell ref="D29:F29"/>
    <mergeCell ref="D32:F32"/>
    <mergeCell ref="D36:F36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&amp;L24-267 - Rénovation d'une maison d'habitation
65 Rue de Saint Brieuc - 35042 RENNES CEDEX&amp;RDPGF - Lot n°1 DEMOLITIONS GROS-OEUVRE  
PRO - Edition du 12/02/2025</oddHeader>
    <oddFooter>&amp;CEdition du 12/02/2025&amp;RPage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5" t="s">
        <v>168</v>
      </c>
      <c r="AA1" s="7">
        <f>IF(DPGF!G181&lt;&gt;"",DPGF!G181,"0")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2" t="s">
        <v>169</v>
      </c>
      <c r="B3" s="41" t="s">
        <v>170</v>
      </c>
      <c r="C3" s="126" t="s">
        <v>195</v>
      </c>
      <c r="D3" s="126"/>
      <c r="E3" s="126"/>
      <c r="F3" s="126"/>
      <c r="G3" s="126"/>
      <c r="H3" s="126"/>
      <c r="I3" s="126"/>
      <c r="J3" s="12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2" t="s">
        <v>171</v>
      </c>
      <c r="B5" s="41" t="s">
        <v>172</v>
      </c>
      <c r="C5" s="126" t="s">
        <v>196</v>
      </c>
      <c r="D5" s="126"/>
      <c r="E5" s="126"/>
      <c r="F5" s="126"/>
      <c r="G5" s="126"/>
      <c r="H5" s="126"/>
      <c r="I5" s="126"/>
      <c r="J5" s="12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2" t="s">
        <v>181</v>
      </c>
      <c r="B7" s="41" t="s">
        <v>182</v>
      </c>
      <c r="C7" s="43" t="s">
        <v>197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2" t="s">
        <v>183</v>
      </c>
      <c r="B9" s="41" t="s">
        <v>184</v>
      </c>
      <c r="C9" s="43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2" t="s">
        <v>173</v>
      </c>
      <c r="B11" s="41" t="s">
        <v>174</v>
      </c>
      <c r="C11" s="126" t="s">
        <v>39</v>
      </c>
      <c r="D11" s="126"/>
      <c r="E11" s="126"/>
      <c r="F11" s="126"/>
      <c r="G11" s="126"/>
      <c r="H11" s="126"/>
      <c r="I11" s="126"/>
      <c r="J11" s="12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2" t="s">
        <v>185</v>
      </c>
      <c r="B13" s="41" t="s">
        <v>186</v>
      </c>
      <c r="C13" s="43" t="s">
        <v>198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2" t="s">
        <v>187</v>
      </c>
      <c r="B15" s="41" t="s">
        <v>188</v>
      </c>
      <c r="C15" s="43" t="s">
        <v>199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2" t="s">
        <v>189</v>
      </c>
      <c r="B17" s="41" t="s">
        <v>190</v>
      </c>
      <c r="C17" s="43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4">
        <v>0.2</v>
      </c>
      <c r="E19" s="45" t="s">
        <v>191</v>
      </c>
      <c r="AA19" s="7">
        <f>INT((AA5-AA18*100)/10)</f>
        <v>0</v>
      </c>
    </row>
    <row r="20" spans="1:27" ht="12.75" customHeight="1" x14ac:dyDescent="0.25">
      <c r="C20" s="46">
        <v>5.5E-2</v>
      </c>
      <c r="E20" s="45" t="s">
        <v>192</v>
      </c>
      <c r="AA20" s="7">
        <f>AA5-AA18*100-AA19*10</f>
        <v>0</v>
      </c>
    </row>
    <row r="21" spans="1:27" ht="12.75" customHeight="1" x14ac:dyDescent="0.25">
      <c r="C21" s="46">
        <v>0</v>
      </c>
      <c r="E21" s="45" t="s">
        <v>193</v>
      </c>
      <c r="AA21" s="7">
        <f>INT(AA6/10)</f>
        <v>0</v>
      </c>
    </row>
    <row r="22" spans="1:27" ht="12.75" customHeight="1" x14ac:dyDescent="0.25">
      <c r="C22" s="47">
        <v>0</v>
      </c>
      <c r="E22" s="45" t="s">
        <v>194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2" t="s">
        <v>175</v>
      </c>
      <c r="B24" s="41" t="s">
        <v>176</v>
      </c>
      <c r="C24" s="126" t="s">
        <v>200</v>
      </c>
      <c r="D24" s="126"/>
      <c r="E24" s="126"/>
      <c r="F24" s="126"/>
      <c r="G24" s="126"/>
      <c r="H24" s="126"/>
      <c r="I24" s="126"/>
      <c r="J24" s="12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2" t="s">
        <v>177</v>
      </c>
      <c r="B26" s="41" t="s">
        <v>178</v>
      </c>
      <c r="C26" s="126" t="s">
        <v>201</v>
      </c>
      <c r="D26" s="126"/>
      <c r="E26" s="126"/>
      <c r="F26" s="126"/>
      <c r="G26" s="126"/>
      <c r="H26" s="126"/>
      <c r="I26" s="126"/>
      <c r="J26" s="12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2" t="s">
        <v>179</v>
      </c>
      <c r="B28" s="41" t="s">
        <v>180</v>
      </c>
      <c r="C28" s="126"/>
      <c r="D28" s="126"/>
      <c r="E28" s="126"/>
      <c r="F28" s="126"/>
      <c r="G28" s="126"/>
      <c r="H28" s="126"/>
      <c r="I28" s="126"/>
      <c r="J28" s="12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202</v>
      </c>
      <c r="B1" s="7" t="s">
        <v>203</v>
      </c>
    </row>
    <row r="2" spans="1:3" x14ac:dyDescent="0.25">
      <c r="A2" s="7" t="s">
        <v>204</v>
      </c>
      <c r="B2" s="7" t="s">
        <v>195</v>
      </c>
    </row>
    <row r="3" spans="1:3" x14ac:dyDescent="0.25">
      <c r="A3" s="7" t="s">
        <v>205</v>
      </c>
      <c r="B3" s="7">
        <v>1</v>
      </c>
    </row>
    <row r="4" spans="1:3" x14ac:dyDescent="0.25">
      <c r="A4" s="7" t="s">
        <v>206</v>
      </c>
      <c r="B4" s="7">
        <v>0</v>
      </c>
    </row>
    <row r="5" spans="1:3" x14ac:dyDescent="0.25">
      <c r="A5" s="7" t="s">
        <v>207</v>
      </c>
      <c r="B5" s="7">
        <v>0</v>
      </c>
    </row>
    <row r="6" spans="1:3" x14ac:dyDescent="0.25">
      <c r="A6" s="7" t="s">
        <v>208</v>
      </c>
      <c r="B6" s="7">
        <v>1</v>
      </c>
    </row>
    <row r="7" spans="1:3" x14ac:dyDescent="0.25">
      <c r="A7" s="7" t="s">
        <v>209</v>
      </c>
      <c r="B7" s="7">
        <v>1</v>
      </c>
    </row>
    <row r="8" spans="1:3" x14ac:dyDescent="0.25">
      <c r="A8" s="7" t="s">
        <v>210</v>
      </c>
      <c r="B8" s="7">
        <v>0</v>
      </c>
    </row>
    <row r="9" spans="1:3" x14ac:dyDescent="0.25">
      <c r="A9" s="7" t="s">
        <v>211</v>
      </c>
      <c r="B9" s="7">
        <v>0</v>
      </c>
    </row>
    <row r="10" spans="1:3" x14ac:dyDescent="0.25">
      <c r="A10" s="7" t="s">
        <v>212</v>
      </c>
      <c r="C10" s="7" t="s">
        <v>213</v>
      </c>
    </row>
    <row r="11" spans="1:3" x14ac:dyDescent="0.25">
      <c r="A11" s="7" t="s">
        <v>214</v>
      </c>
      <c r="B11" s="7">
        <v>0</v>
      </c>
    </row>
    <row r="12" spans="1:3" x14ac:dyDescent="0.25">
      <c r="A12" s="7" t="s">
        <v>215</v>
      </c>
      <c r="B12" s="7" t="s">
        <v>216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7" t="s">
        <v>217</v>
      </c>
      <c r="C2" s="127"/>
      <c r="D2" s="127"/>
      <c r="E2" s="127"/>
      <c r="F2" s="127"/>
      <c r="G2" s="127"/>
      <c r="H2" s="127"/>
      <c r="I2" s="127"/>
      <c r="J2" s="127"/>
    </row>
    <row r="4" spans="1:10" ht="12.75" customHeight="1" x14ac:dyDescent="0.25">
      <c r="A4" s="42" t="s">
        <v>169</v>
      </c>
      <c r="B4" s="41" t="s">
        <v>218</v>
      </c>
      <c r="C4" s="128"/>
      <c r="D4" s="128"/>
      <c r="E4" s="128"/>
      <c r="F4" s="128"/>
      <c r="G4" s="128"/>
      <c r="H4" s="128"/>
      <c r="I4" s="128"/>
      <c r="J4" s="128"/>
    </row>
    <row r="6" spans="1:10" ht="12.75" customHeight="1" x14ac:dyDescent="0.25">
      <c r="A6" s="42" t="s">
        <v>171</v>
      </c>
      <c r="B6" s="41" t="s">
        <v>219</v>
      </c>
      <c r="C6" s="128"/>
      <c r="D6" s="128"/>
      <c r="E6" s="128"/>
      <c r="F6" s="128"/>
      <c r="G6" s="128"/>
      <c r="H6" s="128"/>
      <c r="I6" s="128"/>
      <c r="J6" s="128"/>
    </row>
    <row r="8" spans="1:10" ht="12.75" customHeight="1" x14ac:dyDescent="0.25">
      <c r="A8" s="42" t="s">
        <v>181</v>
      </c>
      <c r="B8" s="41" t="s">
        <v>220</v>
      </c>
      <c r="C8" s="128"/>
      <c r="D8" s="128"/>
      <c r="E8" s="128"/>
      <c r="F8" s="128"/>
      <c r="G8" s="128"/>
      <c r="H8" s="128"/>
      <c r="I8" s="128"/>
      <c r="J8" s="128"/>
    </row>
    <row r="10" spans="1:10" ht="12.75" customHeight="1" x14ac:dyDescent="0.25">
      <c r="A10" s="42" t="s">
        <v>183</v>
      </c>
      <c r="B10" s="41" t="s">
        <v>221</v>
      </c>
      <c r="C10" s="129"/>
      <c r="D10" s="129"/>
      <c r="E10" s="129"/>
      <c r="F10" s="129"/>
      <c r="G10" s="129"/>
      <c r="H10" s="129"/>
      <c r="I10" s="129"/>
      <c r="J10" s="129"/>
    </row>
    <row r="12" spans="1:10" ht="12.75" customHeight="1" x14ac:dyDescent="0.25">
      <c r="A12" s="42" t="s">
        <v>173</v>
      </c>
      <c r="B12" s="41" t="s">
        <v>222</v>
      </c>
      <c r="C12" s="128"/>
      <c r="D12" s="128"/>
      <c r="E12" s="128"/>
      <c r="F12" s="128"/>
      <c r="G12" s="128"/>
      <c r="H12" s="128"/>
      <c r="I12" s="128"/>
      <c r="J12" s="128"/>
    </row>
    <row r="14" spans="1:10" ht="12.75" customHeight="1" x14ac:dyDescent="0.25">
      <c r="A14" s="42" t="s">
        <v>185</v>
      </c>
      <c r="B14" s="41" t="s">
        <v>223</v>
      </c>
      <c r="C14" s="128"/>
      <c r="D14" s="128"/>
      <c r="E14" s="128"/>
      <c r="F14" s="128"/>
      <c r="G14" s="128"/>
      <c r="H14" s="128"/>
      <c r="I14" s="128"/>
      <c r="J14" s="128"/>
    </row>
    <row r="16" spans="1:10" ht="12.75" customHeight="1" x14ac:dyDescent="0.25">
      <c r="A16" s="42" t="s">
        <v>187</v>
      </c>
      <c r="B16" s="41" t="s">
        <v>224</v>
      </c>
      <c r="C16" s="128"/>
      <c r="D16" s="128"/>
      <c r="E16" s="128"/>
      <c r="F16" s="128"/>
      <c r="G16" s="128"/>
      <c r="H16" s="128"/>
      <c r="I16" s="128"/>
      <c r="J16" s="128"/>
    </row>
    <row r="18" spans="1:10" ht="12.75" customHeight="1" x14ac:dyDescent="0.25">
      <c r="A18" s="42" t="s">
        <v>189</v>
      </c>
      <c r="B18" s="41" t="s">
        <v>225</v>
      </c>
      <c r="C18" s="130"/>
      <c r="D18" s="130"/>
      <c r="E18" s="130"/>
      <c r="F18" s="130"/>
      <c r="G18" s="130"/>
      <c r="H18" s="130"/>
      <c r="I18" s="130"/>
      <c r="J18" s="130"/>
    </row>
    <row r="20" spans="1:10" ht="12.75" customHeight="1" x14ac:dyDescent="0.25">
      <c r="A20" s="42" t="s">
        <v>226</v>
      </c>
      <c r="B20" s="41" t="s">
        <v>227</v>
      </c>
      <c r="C20" s="130"/>
      <c r="D20" s="130"/>
      <c r="E20" s="130"/>
      <c r="F20" s="130"/>
      <c r="G20" s="130"/>
      <c r="H20" s="130"/>
      <c r="I20" s="130"/>
      <c r="J20" s="130"/>
    </row>
    <row r="22" spans="1:10" ht="12.75" customHeight="1" x14ac:dyDescent="0.25">
      <c r="A22" s="42" t="s">
        <v>175</v>
      </c>
      <c r="B22" s="41" t="s">
        <v>228</v>
      </c>
      <c r="C22" s="130"/>
      <c r="D22" s="130"/>
      <c r="E22" s="130"/>
      <c r="F22" s="130"/>
      <c r="G22" s="130"/>
      <c r="H22" s="130"/>
      <c r="I22" s="130"/>
      <c r="J22" s="130"/>
    </row>
    <row r="24" spans="1:10" ht="12.75" customHeight="1" x14ac:dyDescent="0.25">
      <c r="A24" s="42" t="s">
        <v>177</v>
      </c>
      <c r="B24" s="41" t="s">
        <v>229</v>
      </c>
      <c r="C24" s="128"/>
      <c r="D24" s="128"/>
      <c r="E24" s="128"/>
      <c r="F24" s="128"/>
      <c r="G24" s="128"/>
      <c r="H24" s="128"/>
      <c r="I24" s="128"/>
      <c r="J24" s="128"/>
    </row>
    <row r="28" spans="1:10" ht="60" customHeight="1" x14ac:dyDescent="0.25">
      <c r="A28" s="42" t="s">
        <v>179</v>
      </c>
      <c r="B28" s="41" t="s">
        <v>230</v>
      </c>
      <c r="C28" s="128"/>
      <c r="D28" s="128"/>
      <c r="E28" s="128"/>
      <c r="F28" s="128"/>
      <c r="G28" s="128"/>
      <c r="H28" s="128"/>
      <c r="I28" s="128"/>
      <c r="J28" s="12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31" t="s">
        <v>231</v>
      </c>
      <c r="C2" s="131"/>
      <c r="D2" s="131"/>
      <c r="E2" s="131"/>
      <c r="F2" s="131"/>
    </row>
    <row r="4" spans="2:6" ht="12.75" customHeight="1" x14ac:dyDescent="0.25">
      <c r="B4" s="48" t="s">
        <v>232</v>
      </c>
      <c r="C4" s="48" t="s">
        <v>233</v>
      </c>
      <c r="D4" s="48" t="s">
        <v>234</v>
      </c>
      <c r="E4" s="48" t="s">
        <v>235</v>
      </c>
      <c r="F4" s="48" t="s">
        <v>236</v>
      </c>
    </row>
    <row r="6" spans="2:6" ht="12.75" customHeight="1" x14ac:dyDescent="0.25">
      <c r="B6" s="49"/>
      <c r="C6" s="50"/>
      <c r="D6" s="51"/>
      <c r="E6" s="52"/>
      <c r="F6" s="53" t="str">
        <f>IF(AND(E6= "",D6= ""), "", ROUND(ROUND(E6, 2) * ROUND(D6, 3), 2))</f>
        <v/>
      </c>
    </row>
    <row r="8" spans="2:6" ht="12.75" customHeight="1" x14ac:dyDescent="0.25">
      <c r="B8" s="49"/>
      <c r="C8" s="50"/>
      <c r="D8" s="51"/>
      <c r="E8" s="52"/>
      <c r="F8" s="53" t="str">
        <f>IF(AND(E8= "",D8= ""), "", ROUND(ROUND(E8, 2) * ROUND(D8, 3), 2))</f>
        <v/>
      </c>
    </row>
    <row r="10" spans="2:6" ht="12.75" customHeight="1" x14ac:dyDescent="0.25">
      <c r="B10" s="49"/>
      <c r="C10" s="50"/>
      <c r="D10" s="51"/>
      <c r="E10" s="52"/>
      <c r="F10" s="53" t="str">
        <f>IF(AND(E10= "",D10= ""), "", ROUND(ROUND(E10, 2) * ROUND(D10, 3), 2))</f>
        <v/>
      </c>
    </row>
    <row r="12" spans="2:6" ht="12.75" customHeight="1" x14ac:dyDescent="0.25">
      <c r="B12" s="49"/>
      <c r="C12" s="50"/>
      <c r="D12" s="51"/>
      <c r="E12" s="52"/>
      <c r="F12" s="53" t="str">
        <f>IF(AND(E12= "",D12= ""), "", ROUND(ROUND(E12, 2) * ROUND(D12, 3), 2))</f>
        <v/>
      </c>
    </row>
    <row r="14" spans="2:6" ht="12.75" customHeight="1" x14ac:dyDescent="0.25">
      <c r="B14" s="49"/>
      <c r="C14" s="50"/>
      <c r="D14" s="51"/>
      <c r="E14" s="52"/>
      <c r="F14" s="53" t="str">
        <f>IF(AND(E14= "",D14= ""), "", ROUND(ROUND(E14, 2) * ROUND(D14, 3), 2))</f>
        <v/>
      </c>
    </row>
    <row r="16" spans="2:6" ht="12.75" customHeight="1" x14ac:dyDescent="0.25">
      <c r="B16" s="49"/>
      <c r="C16" s="50"/>
      <c r="D16" s="51"/>
      <c r="E16" s="52"/>
      <c r="F16" s="53" t="str">
        <f>IF(AND(E16= "",D16= ""), "", ROUND(ROUND(E16, 2) * ROUND(D16, 3), 2))</f>
        <v/>
      </c>
    </row>
    <row r="18" spans="2:6" ht="12.75" customHeight="1" x14ac:dyDescent="0.25">
      <c r="B18" s="49"/>
      <c r="C18" s="50"/>
      <c r="D18" s="51"/>
      <c r="E18" s="52"/>
      <c r="F18" s="53" t="str">
        <f>IF(AND(E18= "",D18= ""), "", ROUND(ROUND(E18, 2) * ROUND(D18, 3), 2))</f>
        <v/>
      </c>
    </row>
    <row r="20" spans="2:6" ht="12.75" customHeight="1" x14ac:dyDescent="0.25">
      <c r="B20" s="49"/>
      <c r="C20" s="50"/>
      <c r="D20" s="51"/>
      <c r="E20" s="52"/>
      <c r="F20" s="53" t="str">
        <f>IF(AND(E20= "",D20= ""), "", ROUND(ROUND(E20, 2) * ROUND(D20, 3), 2))</f>
        <v/>
      </c>
    </row>
    <row r="22" spans="2:6" ht="12.75" customHeight="1" x14ac:dyDescent="0.25">
      <c r="B22" s="49"/>
      <c r="C22" s="50"/>
      <c r="D22" s="51"/>
      <c r="E22" s="52"/>
      <c r="F22" s="53" t="str">
        <f>IF(AND(E22= "",D22= ""), "", ROUND(ROUND(E22, 2) * ROUND(D22, 3), 2))</f>
        <v/>
      </c>
    </row>
    <row r="24" spans="2:6" ht="12.75" customHeight="1" x14ac:dyDescent="0.25">
      <c r="B24" s="49"/>
      <c r="C24" s="50"/>
      <c r="D24" s="51"/>
      <c r="E24" s="52"/>
      <c r="F24" s="53" t="str">
        <f>IF(AND(E24= "",D24= ""), "", ROUND(ROUND(E24, 2) * ROUND(D24, 3), 2))</f>
        <v/>
      </c>
    </row>
    <row r="26" spans="2:6" ht="12.75" customHeight="1" x14ac:dyDescent="0.25">
      <c r="B26" s="49"/>
      <c r="C26" s="50"/>
      <c r="D26" s="51"/>
      <c r="E26" s="52"/>
      <c r="F26" s="53" t="str">
        <f>IF(AND(E26= "",D26= ""), "", ROUND(ROUND(E26, 2) * ROUND(D26, 3), 2))</f>
        <v/>
      </c>
    </row>
    <row r="28" spans="2:6" ht="12.75" customHeight="1" x14ac:dyDescent="0.25">
      <c r="B28" s="49"/>
      <c r="C28" s="50"/>
      <c r="D28" s="51"/>
      <c r="E28" s="52"/>
      <c r="F28" s="53" t="str">
        <f>IF(AND(E28= "",D28= ""), "", ROUND(ROUND(E28, 2) * ROUND(D28, 3), 2))</f>
        <v/>
      </c>
    </row>
    <row r="30" spans="2:6" ht="12.75" customHeight="1" x14ac:dyDescent="0.25">
      <c r="B30" s="49"/>
      <c r="C30" s="50"/>
      <c r="D30" s="51"/>
      <c r="E30" s="52"/>
      <c r="F30" s="53" t="str">
        <f>IF(AND(E30= "",D30= ""), "", ROUND(ROUND(E30, 2) * ROUND(D30, 3), 2))</f>
        <v/>
      </c>
    </row>
    <row r="32" spans="2:6" ht="12.75" customHeight="1" x14ac:dyDescent="0.25">
      <c r="B32" s="49"/>
      <c r="C32" s="50"/>
      <c r="D32" s="51"/>
      <c r="E32" s="52"/>
      <c r="F32" s="53" t="str">
        <f>IF(AND(E32= "",D32= ""), "", ROUND(ROUND(E32, 2) * ROUND(D32, 3), 2))</f>
        <v/>
      </c>
    </row>
    <row r="34" spans="2:6" ht="12.75" customHeight="1" x14ac:dyDescent="0.25">
      <c r="B34" s="49"/>
      <c r="C34" s="50"/>
      <c r="D34" s="51"/>
      <c r="E34" s="52"/>
      <c r="F34" s="53" t="str">
        <f>IF(AND(E34= "",D34= ""), "", ROUND(ROUND(E34, 2) * ROUND(D34, 3), 2))</f>
        <v/>
      </c>
    </row>
    <row r="36" spans="2:6" ht="12.75" customHeight="1" x14ac:dyDescent="0.25">
      <c r="B36" s="49"/>
      <c r="C36" s="50"/>
      <c r="D36" s="51"/>
      <c r="E36" s="52"/>
      <c r="F36" s="53" t="str">
        <f>IF(AND(E36= "",D36= ""), "", ROUND(ROUND(E36, 2) * ROUND(D36, 3), 2))</f>
        <v/>
      </c>
    </row>
    <row r="38" spans="2:6" ht="12.75" customHeight="1" x14ac:dyDescent="0.25">
      <c r="B38" s="49"/>
      <c r="C38" s="50"/>
      <c r="D38" s="51"/>
      <c r="E38" s="52"/>
      <c r="F38" s="53" t="str">
        <f>IF(AND(E38= "",D38= ""), "", ROUND(ROUND(E38, 2) * ROUND(D38, 3), 2))</f>
        <v/>
      </c>
    </row>
    <row r="40" spans="2:6" ht="12.75" customHeight="1" x14ac:dyDescent="0.25">
      <c r="B40" s="49"/>
      <c r="C40" s="50"/>
      <c r="D40" s="51"/>
      <c r="E40" s="52"/>
      <c r="F40" s="53" t="str">
        <f>IF(AND(E40= "",D40= ""), "", ROUND(ROUND(E40, 2) * ROUND(D40, 3), 2))</f>
        <v/>
      </c>
    </row>
    <row r="42" spans="2:6" ht="12.75" customHeight="1" x14ac:dyDescent="0.25">
      <c r="B42" s="49"/>
      <c r="C42" s="50"/>
      <c r="D42" s="51"/>
      <c r="E42" s="52"/>
      <c r="F42" s="53" t="str">
        <f>IF(AND(E42= "",D42= ""), "", ROUND(ROUND(E42, 2) * ROUND(D42, 3), 2))</f>
        <v/>
      </c>
    </row>
    <row r="44" spans="2:6" ht="12.75" customHeight="1" x14ac:dyDescent="0.25">
      <c r="B44" s="49"/>
      <c r="C44" s="50"/>
      <c r="D44" s="51"/>
      <c r="E44" s="52"/>
      <c r="F44" s="53" t="str">
        <f>IF(AND(E44= "",D44= ""), "", ROUND(ROUND(E44, 2) * ROUND(D44, 3), 2))</f>
        <v/>
      </c>
    </row>
    <row r="46" spans="2:6" ht="12.75" customHeight="1" x14ac:dyDescent="0.25">
      <c r="B46" s="49"/>
      <c r="C46" s="50"/>
      <c r="D46" s="51"/>
      <c r="E46" s="52"/>
      <c r="F46" s="53" t="str">
        <f>IF(AND(E46= "",D46= ""), "", ROUND(ROUND(E46, 2) * ROUND(D46, 3), 2))</f>
        <v/>
      </c>
    </row>
    <row r="48" spans="2:6" ht="12.75" customHeight="1" x14ac:dyDescent="0.25">
      <c r="B48" s="49"/>
      <c r="C48" s="50"/>
      <c r="D48" s="51"/>
      <c r="E48" s="52"/>
      <c r="F48" s="53" t="str">
        <f>IF(AND(E48= "",D48= ""), "", ROUND(ROUND(E48, 2) * ROUND(D48, 3), 2))</f>
        <v/>
      </c>
    </row>
    <row r="50" spans="2:6" ht="12.75" customHeight="1" x14ac:dyDescent="0.25">
      <c r="B50" s="49"/>
      <c r="C50" s="50"/>
      <c r="D50" s="51"/>
      <c r="E50" s="52"/>
      <c r="F50" s="53" t="str">
        <f>IF(AND(E50= "",D50= ""), "", ROUND(ROUND(E50, 2) * ROUND(D50, 3), 2))</f>
        <v/>
      </c>
    </row>
    <row r="52" spans="2:6" ht="12.75" customHeight="1" x14ac:dyDescent="0.25">
      <c r="B52" s="49"/>
      <c r="C52" s="50"/>
      <c r="D52" s="51"/>
      <c r="E52" s="52"/>
      <c r="F52" s="53" t="str">
        <f>IF(AND(E52= "",D52= ""), "", ROUND(ROUND(E52, 2) * ROUND(D52, 3), 2))</f>
        <v/>
      </c>
    </row>
    <row r="54" spans="2:6" ht="12.75" customHeight="1" x14ac:dyDescent="0.25">
      <c r="B54" s="49"/>
      <c r="C54" s="50"/>
      <c r="D54" s="51"/>
      <c r="E54" s="52"/>
      <c r="F54" s="53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AD408AF441F24AA35AE685721D67AD" ma:contentTypeVersion="13" ma:contentTypeDescription="Crée un document." ma:contentTypeScope="" ma:versionID="d5bbf12dd799c2bde98cb4d3e0d061d7">
  <xsd:schema xmlns:xsd="http://www.w3.org/2001/XMLSchema" xmlns:xs="http://www.w3.org/2001/XMLSchema" xmlns:p="http://schemas.microsoft.com/office/2006/metadata/properties" xmlns:ns2="b4ad5dd1-faa4-4a9a-9737-eaa9bb98c7d1" xmlns:ns3="29724690-3e90-443f-99da-225ec0a5479a" targetNamespace="http://schemas.microsoft.com/office/2006/metadata/properties" ma:root="true" ma:fieldsID="3a47dce7184e041d9256a392d942f706" ns2:_="" ns3:_="">
    <xsd:import namespace="b4ad5dd1-faa4-4a9a-9737-eaa9bb98c7d1"/>
    <xsd:import namespace="29724690-3e90-443f-99da-225ec0a54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d5dd1-faa4-4a9a-9737-eaa9bb98c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1f983e30-6f93-4596-bb32-cd5c239231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724690-3e90-443f-99da-225ec0a5479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7eb3ca-48cc-466d-b834-03811ec805cb}" ma:internalName="TaxCatchAll" ma:showField="CatchAllData" ma:web="29724690-3e90-443f-99da-225ec0a547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ad5dd1-faa4-4a9a-9737-eaa9bb98c7d1">
      <Terms xmlns="http://schemas.microsoft.com/office/infopath/2007/PartnerControls"/>
    </lcf76f155ced4ddcb4097134ff3c332f>
    <TaxCatchAll xmlns="29724690-3e90-443f-99da-225ec0a5479a" xsi:nil="true"/>
  </documentManagement>
</p:properties>
</file>

<file path=customXml/itemProps1.xml><?xml version="1.0" encoding="utf-8"?>
<ds:datastoreItem xmlns:ds="http://schemas.openxmlformats.org/officeDocument/2006/customXml" ds:itemID="{EAF22C05-BF91-4312-A64A-8F187F0D0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d5dd1-faa4-4a9a-9737-eaa9bb98c7d1"/>
    <ds:schemaRef ds:uri="29724690-3e90-443f-99da-225ec0a547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7B7078-4C9B-4A90-AD43-BD987AA43F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CA4BB-FF5A-41F9-BF39-9FEB46D43F3B}">
  <ds:schemaRefs>
    <ds:schemaRef ds:uri="http://schemas.microsoft.com/office/2006/metadata/properties"/>
    <ds:schemaRef ds:uri="http://schemas.microsoft.com/office/infopath/2007/PartnerControls"/>
    <ds:schemaRef ds:uri="b4ad5dd1-faa4-4a9a-9737-eaa9bb98c7d1"/>
    <ds:schemaRef ds:uri="29724690-3e90-443f-99da-225ec0a547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Patrick CHAGNARD</cp:lastModifiedBy>
  <dcterms:created xsi:type="dcterms:W3CDTF">2025-03-04T14:51:05Z</dcterms:created>
  <dcterms:modified xsi:type="dcterms:W3CDTF">2025-03-04T15:47:08Z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0x01010017AD408AF441F24AA35AE685721D67AD</vt:lpwstr>
  </property>
</Properties>
</file>