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ommun\AFFAIRES\YANN\OneDrive - A4\Affaires\Y.24.01 DESMICHELS\5 - PRO DCE\rendu def - PRO\ARCHITECTE\PIECES ECRITES\"/>
    </mc:Choice>
  </mc:AlternateContent>
  <xr:revisionPtr revIDLastSave="0" documentId="8_{4AE1B4EF-45A5-4704-9FA9-EBA851885A9C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215" i="2"/>
  <c r="J198" i="2"/>
  <c r="J196" i="2"/>
  <c r="J190" i="2"/>
  <c r="J188" i="2"/>
  <c r="J181" i="2"/>
  <c r="J179" i="2"/>
  <c r="J177" i="2"/>
  <c r="J175" i="2"/>
  <c r="J173" i="2"/>
  <c r="J171" i="2"/>
  <c r="J165" i="2"/>
  <c r="J163" i="2"/>
  <c r="J156" i="2"/>
  <c r="J154" i="2"/>
  <c r="J147" i="2"/>
  <c r="J145" i="2"/>
  <c r="J135" i="2"/>
  <c r="J131" i="2"/>
  <c r="J127" i="2"/>
  <c r="J122" i="2"/>
  <c r="J120" i="2"/>
  <c r="J113" i="2"/>
  <c r="J109" i="2"/>
  <c r="J102" i="2"/>
  <c r="J98" i="2"/>
  <c r="J93" i="2"/>
  <c r="J91" i="2"/>
  <c r="J83" i="2"/>
  <c r="J80" i="2"/>
  <c r="J76" i="2"/>
  <c r="J72" i="2"/>
  <c r="J66" i="2"/>
  <c r="J64" i="2"/>
  <c r="J61" i="2"/>
  <c r="J59" i="2"/>
  <c r="J52" i="2"/>
  <c r="J50" i="2"/>
  <c r="J48" i="2"/>
  <c r="J46" i="2"/>
  <c r="J44" i="2"/>
  <c r="J42" i="2"/>
  <c r="J35" i="2"/>
  <c r="J33" i="2"/>
  <c r="J25" i="2"/>
  <c r="J23" i="2"/>
  <c r="F211" i="2" s="1"/>
  <c r="J21" i="2"/>
  <c r="J19" i="2"/>
  <c r="J15" i="2"/>
  <c r="F206" i="2" s="1"/>
  <c r="J13" i="2"/>
  <c r="G84" i="1"/>
  <c r="G82" i="1"/>
  <c r="G80" i="1"/>
  <c r="G78" i="1"/>
  <c r="E70" i="1"/>
  <c r="E63" i="1"/>
  <c r="E60" i="1"/>
  <c r="E20" i="1"/>
  <c r="E11" i="1"/>
  <c r="F214" i="2" l="1"/>
  <c r="F216" i="2" s="1"/>
  <c r="AA1" i="3" s="1"/>
  <c r="F205" i="2"/>
  <c r="F207" i="2" s="1"/>
  <c r="AA3" i="3" l="1"/>
  <c r="AA33" i="3"/>
  <c r="AA37" i="3"/>
  <c r="AA5" i="3" l="1"/>
  <c r="AA4" i="3"/>
  <c r="AA27" i="3"/>
  <c r="AA42" i="3"/>
  <c r="AA12" i="3"/>
  <c r="AA7" i="3" s="1"/>
  <c r="AA43" i="3" l="1"/>
  <c r="AA13" i="3"/>
  <c r="AA14" i="3"/>
  <c r="AA24" i="3"/>
  <c r="AA23" i="3"/>
  <c r="AA9" i="3"/>
  <c r="AA32" i="3"/>
  <c r="AA16" i="3"/>
  <c r="AA17" i="3" s="1"/>
  <c r="AA15" i="3"/>
  <c r="AA6" i="3"/>
  <c r="AA18" i="3"/>
  <c r="AA19" i="3" s="1"/>
  <c r="AA10" i="3"/>
  <c r="AA95" i="3" l="1"/>
  <c r="AA91" i="3" s="1"/>
  <c r="AA51" i="3"/>
  <c r="AA11" i="3"/>
  <c r="AA41" i="3"/>
  <c r="AA38" i="3"/>
  <c r="AA21" i="3"/>
  <c r="AA46" i="3"/>
  <c r="AA29" i="3"/>
  <c r="AA28" i="3"/>
  <c r="AA67" i="3"/>
  <c r="AA59" i="3" s="1"/>
  <c r="AA49" i="3" s="1"/>
  <c r="AA31" i="3" s="1"/>
  <c r="AA47" i="3"/>
  <c r="AA73" i="3"/>
  <c r="AA65" i="3"/>
  <c r="AA57" i="3" s="1"/>
  <c r="AA45" i="3" s="1"/>
  <c r="AA26" i="3" s="1"/>
  <c r="AA93" i="3"/>
  <c r="AA89" i="3" s="1"/>
  <c r="AA75" i="3"/>
  <c r="AA90" i="3"/>
  <c r="AA86" i="3" s="1"/>
  <c r="AA81" i="3" s="1"/>
  <c r="AA74" i="3" s="1"/>
  <c r="AA66" i="3" s="1"/>
  <c r="AA58" i="3" s="1"/>
  <c r="AA48" i="3" s="1"/>
  <c r="AA82" i="3"/>
  <c r="AA94" i="3"/>
  <c r="AA50" i="3"/>
  <c r="AA34" i="3"/>
  <c r="AA20" i="3"/>
  <c r="AA69" i="3" s="1"/>
  <c r="AA61" i="3" s="1"/>
  <c r="AA53" i="3" s="1"/>
  <c r="AA36" i="3" s="1"/>
  <c r="AA85" i="3" l="1"/>
  <c r="AA80" i="3" s="1"/>
  <c r="AA72" i="3" s="1"/>
  <c r="AA64" i="3" s="1"/>
  <c r="AA56" i="3" s="1"/>
  <c r="AA44" i="3" s="1"/>
  <c r="AA25" i="3"/>
  <c r="AA35" i="3"/>
  <c r="AA87" i="3"/>
  <c r="AA83" i="3" s="1"/>
  <c r="AA76" i="3" s="1"/>
  <c r="AA68" i="3" s="1"/>
  <c r="AA60" i="3" s="1"/>
  <c r="AA52" i="3" s="1"/>
  <c r="AA96" i="3"/>
  <c r="AA79" i="3"/>
  <c r="AA71" i="3"/>
  <c r="AA63" i="3" s="1"/>
  <c r="AA55" i="3" s="1"/>
  <c r="AA40" i="3" s="1"/>
  <c r="AA92" i="3"/>
  <c r="AA39" i="3" s="1"/>
  <c r="AA77" i="3"/>
  <c r="AA30" i="3"/>
  <c r="AA22" i="3"/>
  <c r="AA88" i="3" l="1"/>
  <c r="AA84" i="3" s="1"/>
  <c r="AA78" i="3" s="1"/>
  <c r="AA70" i="3" s="1"/>
  <c r="AA62" i="3" s="1"/>
  <c r="AA54" i="3" s="1"/>
  <c r="AA98" i="3"/>
  <c r="AA2" i="3" s="1"/>
  <c r="C21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J127" authorId="0" shapeId="0" xr:uid="{00000000-0006-0000-0100-000001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31" authorId="0" shapeId="0" xr:uid="{00000000-0006-0000-0100-000002000000}">
      <text>
        <r>
          <rPr>
            <sz val="8"/>
            <color indexed="81"/>
            <rFont val="Tahoma"/>
            <family val="2"/>
          </rPr>
          <t>Non totalisé [ PSE ]</t>
        </r>
      </text>
    </comment>
    <comment ref="J135" authorId="0" shapeId="0" xr:uid="{00000000-0006-0000-0100-000003000000}">
      <text>
        <r>
          <rPr>
            <sz val="8"/>
            <color indexed="81"/>
            <rFont val="Tahoma"/>
            <family val="2"/>
          </rPr>
          <t>Non totalisé [ PSE ]</t>
        </r>
      </text>
    </comment>
  </commentList>
</comments>
</file>

<file path=xl/sharedStrings.xml><?xml version="1.0" encoding="utf-8"?>
<sst xmlns="http://schemas.openxmlformats.org/spreadsheetml/2006/main" count="462" uniqueCount="267">
  <si>
    <t>Dossier</t>
  </si>
  <si>
    <t>Date</t>
  </si>
  <si>
    <t>Phase</t>
  </si>
  <si>
    <t>Indice</t>
  </si>
  <si>
    <t>BUREAU CONTROLE : 
    Socotec
    6 rue du clair logis
    05000 GAP
    Tél : 0492516139
    Mél : emmanuel.alary@socotec.com</t>
  </si>
  <si>
    <t>BE FLUIDES ELECTRICITE : 
    CET
    29 allée des Genêts, SISTERON
    04200
    Tél : 04 92 34 12 22
    Mél :  cet.04@be-cet.fr</t>
  </si>
  <si>
    <t>ARCHITECTE : 
    Atelier.4 Yann Gicquel
    7b rue capitaine de bresson
    05000 Gap
    Tél : 04 92 51 63 49   Fax : 04 92 51 78 42
    Mél : yanngicquel@atelier4architectes.fr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</si>
  <si>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</si>
  <si>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</si>
  <si>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</si>
  <si>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</si>
  <si>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</si>
  <si>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</si>
  <si>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</si>
  <si>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</si>
  <si>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</si>
  <si>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</si>
  <si>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</si>
  <si>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</si>
  <si>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</si>
  <si>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</si>
  <si>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</si>
  <si>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</si>
  <si>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Lot n°2</t>
  </si>
  <si>
    <t>MENUISERIES INTERIEURES</t>
  </si>
  <si>
    <t>3.&amp;</t>
  </si>
  <si>
    <t>2.2</t>
  </si>
  <si>
    <t>3.T</t>
  </si>
  <si>
    <t>2.2.1</t>
  </si>
  <si>
    <t xml:space="preserve">Châssis fixe vitrée avec vitrage feuilleté et acoustique 30db </t>
  </si>
  <si>
    <t>8.T</t>
  </si>
  <si>
    <t>8.L</t>
  </si>
  <si>
    <t xml:space="preserve">Localisation : Salle 1 et 2
</t>
  </si>
  <si>
    <t>2.2.1.1</t>
  </si>
  <si>
    <t>- Châssis 60X 208 - phase 1</t>
  </si>
  <si>
    <t>Unité</t>
  </si>
  <si>
    <t>9.&amp;</t>
  </si>
  <si>
    <t>2.2.1.2</t>
  </si>
  <si>
    <t xml:space="preserve">- Châssis 60X 208 - phase 2 </t>
  </si>
  <si>
    <t>9.T</t>
  </si>
  <si>
    <t>2.2.1.3</t>
  </si>
  <si>
    <t>- Châssis 100X 208 - phase 1</t>
  </si>
  <si>
    <t>2.2.1.4</t>
  </si>
  <si>
    <t xml:space="preserve">- Châssis 164X 208 - phase 1 </t>
  </si>
  <si>
    <t>2.2.1.5</t>
  </si>
  <si>
    <t xml:space="preserve">- Châssis 108X 208 - phase 1 </t>
  </si>
  <si>
    <t>2.2.1.6</t>
  </si>
  <si>
    <t>- Châssis 100X 208 - phase 2</t>
  </si>
  <si>
    <t>8.&amp;</t>
  </si>
  <si>
    <t>2.2.2</t>
  </si>
  <si>
    <t>Ensemble menuisé 142/208cm avec bloc porte  83x204 + châssis vitré fixe latérale</t>
  </si>
  <si>
    <t xml:space="preserve">Localisation : Porte des bureaux
</t>
  </si>
  <si>
    <t>2.2.2.1</t>
  </si>
  <si>
    <t>- Porte 142/208 - phase 1</t>
  </si>
  <si>
    <t>2.2.2.2</t>
  </si>
  <si>
    <t>- Porte 142/208 - phase 2</t>
  </si>
  <si>
    <t>2.2.3</t>
  </si>
  <si>
    <t>Bloc porte  mélèze</t>
  </si>
  <si>
    <t xml:space="preserve">Localisation : Réunion, bureaux et  1 dans le couloir 
</t>
  </si>
  <si>
    <t>2.2.3.1</t>
  </si>
  <si>
    <t>- P73/204 - PHASE 1</t>
  </si>
  <si>
    <t>2.2.3.2</t>
  </si>
  <si>
    <t>- P83/204 - PHASE 1</t>
  </si>
  <si>
    <t>2.2.3.3</t>
  </si>
  <si>
    <t>- P93/204 - PHASE 1</t>
  </si>
  <si>
    <t>2.2.3.4</t>
  </si>
  <si>
    <t>- P186/204 - 2V PHASE 1</t>
  </si>
  <si>
    <t>2.2.3.5</t>
  </si>
  <si>
    <t xml:space="preserve">- P148/204 - 2V - VITREE -  PHASE 1 </t>
  </si>
  <si>
    <t>2.2.3.6</t>
  </si>
  <si>
    <t>- P83/204 - PHASE 2</t>
  </si>
  <si>
    <t>2.2.4</t>
  </si>
  <si>
    <t>Bloc porte 1V Type phone 28 chez malerba ou equivalent</t>
  </si>
  <si>
    <t xml:space="preserve">Localisation : Sanitaire
</t>
  </si>
  <si>
    <t>2.2.4.1</t>
  </si>
  <si>
    <t xml:space="preserve">- P83/204 - PHASE 1 </t>
  </si>
  <si>
    <t>2.2.4.2</t>
  </si>
  <si>
    <t>2.2.4.3</t>
  </si>
  <si>
    <t>2.2.4.4</t>
  </si>
  <si>
    <t>- P93/204 - PHASE 2</t>
  </si>
  <si>
    <t>2.2.5</t>
  </si>
  <si>
    <t>Bloc porte  résistante au feu et Ferme porte</t>
  </si>
  <si>
    <t>2.2.5.1</t>
  </si>
  <si>
    <t xml:space="preserve">- P83/204 CF 1/2 H- PHASE 1 </t>
  </si>
  <si>
    <t>9.L</t>
  </si>
  <si>
    <t xml:space="preserve">Localisation : -remplacement de la porte de la cage d'escalier nord
- accès latéral couloir des archives
</t>
  </si>
  <si>
    <t>2.2.5.2</t>
  </si>
  <si>
    <t>- P93/204 CF 1H- PHASE 1</t>
  </si>
  <si>
    <t xml:space="preserve">Localisation : remplacement de la porte des archives
</t>
  </si>
  <si>
    <t>2.2.5.3</t>
  </si>
  <si>
    <t>- P136/204 CF 1/2h- DAS avec oculus PHASE 1</t>
  </si>
  <si>
    <t xml:space="preserve">Localisation : Circulation voir plan architecte
</t>
  </si>
  <si>
    <t>2.2.5.4</t>
  </si>
  <si>
    <t>- P136/204 CF 1/2h- DAS avec oculus PHASE 2</t>
  </si>
  <si>
    <t>2.2.6</t>
  </si>
  <si>
    <t>Intégration d'une gâche électrique dans une porte CF existante</t>
  </si>
  <si>
    <r>
      <rPr>
        <i/>
        <sz val="8"/>
        <color theme="1"/>
        <rFont val="Arial"/>
        <family val="2"/>
      </rPr>
      <t xml:space="preserve">Localisation : </t>
    </r>
    <r>
      <rPr>
        <b/>
        <i/>
        <sz val="8"/>
        <color theme="1"/>
        <rFont val="Arial"/>
        <family val="2"/>
      </rPr>
      <t>Repéré par un point bleu sur les plans</t>
    </r>
    <r>
      <rPr>
        <i/>
        <sz val="8"/>
        <color theme="1"/>
        <rFont val="Arial"/>
        <family val="2"/>
      </rPr>
      <t xml:space="preserve">
Niveau 3 : porte centrale, porte à la sortie de la zone ERP; porte de la cage d'escalier sud
Niveau 4 : porte centrale, portes des cages d'escalier nord et sud
</t>
    </r>
  </si>
  <si>
    <t>2.2.6.1</t>
  </si>
  <si>
    <t>- Phase 1</t>
  </si>
  <si>
    <t>2.2.6.2</t>
  </si>
  <si>
    <t>- Phase 2</t>
  </si>
  <si>
    <t>2.2.7</t>
  </si>
  <si>
    <t xml:space="preserve">Bloc porte bois pour gaines techniques CF 1/2H </t>
  </si>
  <si>
    <t>2.2.7.1</t>
  </si>
  <si>
    <t>bloc porte 2v 160 hors tout/208 cm - phase 1</t>
  </si>
  <si>
    <t>Localisation : Local CFO dans chaque aile, au niveau 3 et 4</t>
  </si>
  <si>
    <t>2.2.7.2</t>
  </si>
  <si>
    <t>bloc porte 2v 160 hors tout/208 cm - phase 2</t>
  </si>
  <si>
    <t>2.2.8</t>
  </si>
  <si>
    <t>AGENCEMENT</t>
  </si>
  <si>
    <t>5.T</t>
  </si>
  <si>
    <t>2.2.8.1</t>
  </si>
  <si>
    <t>Claustras bois</t>
  </si>
  <si>
    <t>ENS</t>
  </si>
  <si>
    <t xml:space="preserve">Localisation : Coin café niveau 4 aile sud - phase 2
</t>
  </si>
  <si>
    <t>2.2.8.2</t>
  </si>
  <si>
    <t>Ensemble menuisée formant guichet</t>
  </si>
  <si>
    <t xml:space="preserve">Localisation : Bureau 11 au R+3
</t>
  </si>
  <si>
    <t>2.2.8.3</t>
  </si>
  <si>
    <t>Aménagement des bulles de discrétion</t>
  </si>
  <si>
    <t xml:space="preserve">Localisation : voir carnet mobilier et plan architecte
</t>
  </si>
  <si>
    <t>2.2.8.3.1</t>
  </si>
  <si>
    <t>Aménagement des bulles de discrétion- Phase 1</t>
  </si>
  <si>
    <t>2.2.8.3.2</t>
  </si>
  <si>
    <t>Aménagement des bulles de discrétion- Phase 2</t>
  </si>
  <si>
    <t>2.2.8.4</t>
  </si>
  <si>
    <t>Espace de convivialité</t>
  </si>
  <si>
    <t>2.2.8.4.1</t>
  </si>
  <si>
    <t>Espace cuisine salle de réunion - niveau 3 - longueur 3.42m - phase 1 (PSE 1)</t>
  </si>
  <si>
    <t xml:space="preserve"> PSE</t>
  </si>
  <si>
    <t xml:space="preserve">Localisation : voir carnet mobilier 
</t>
  </si>
  <si>
    <t>2.2.8.4.2</t>
  </si>
  <si>
    <t>Espace cuisine  - niveau 3 - aile sud longueur 1.53m - phase 2 (PSE 2)</t>
  </si>
  <si>
    <t>2.2.8.4.3</t>
  </si>
  <si>
    <t>Espace cuisine salle de réunion centrale - niveau 4 -  longueur 3.47m - phase 1 (PSE 3)</t>
  </si>
  <si>
    <t>5.&amp;</t>
  </si>
  <si>
    <t>2.2.9</t>
  </si>
  <si>
    <t>DIVERS</t>
  </si>
  <si>
    <t>2.2.9.1</t>
  </si>
  <si>
    <t>Tablette mélèze en allège profondeur 17cm</t>
  </si>
  <si>
    <t xml:space="preserve">Localisation : Ensemble du projet
</t>
  </si>
  <si>
    <t>2.2.9.1.1</t>
  </si>
  <si>
    <t>- Tablette mélèze phase 1</t>
  </si>
  <si>
    <t>ML</t>
  </si>
  <si>
    <t>2.2.9.1.2</t>
  </si>
  <si>
    <t>- Tablette mélèze phase 2</t>
  </si>
  <si>
    <t>2.2.9.2</t>
  </si>
  <si>
    <t>Fabrication et pose de plinthes en médium.</t>
  </si>
  <si>
    <t>2.2.9.2.1</t>
  </si>
  <si>
    <t>- Plinthes médium phase 1</t>
  </si>
  <si>
    <t>2.2.9.2.2</t>
  </si>
  <si>
    <t>- Plinthes médium phase 2</t>
  </si>
  <si>
    <t>2.2.9.3</t>
  </si>
  <si>
    <t>Couvre joint bois</t>
  </si>
  <si>
    <t xml:space="preserve">Localisation : Suivant demande architecte
</t>
  </si>
  <si>
    <t>2.2.9.3.1</t>
  </si>
  <si>
    <t>Couvre joint phase 1</t>
  </si>
  <si>
    <t>2.2.9.3.2</t>
  </si>
  <si>
    <t>Couvre joint phase 2</t>
  </si>
  <si>
    <t>2.2.9.4</t>
  </si>
  <si>
    <t>Trappe de visite</t>
  </si>
  <si>
    <t>2.2.9.4.1</t>
  </si>
  <si>
    <t xml:space="preserve"> - Trappe pour accès aux clapets coupe-feu : Dim 90x40</t>
  </si>
  <si>
    <t>2.2.9.4.2</t>
  </si>
  <si>
    <t xml:space="preserve"> - Trappes pour accès aux clapets coupe-feu : Dim 80x40 ht</t>
  </si>
  <si>
    <t>2.2.9.4.3</t>
  </si>
  <si>
    <t xml:space="preserve">- Trappes pour acces aux clapets coupe-feu : Dim 60x40 ht </t>
  </si>
  <si>
    <t>2.2.9.4.4</t>
  </si>
  <si>
    <t>- Trappes pour acces aux clapets coupe-feu : Dim 50x40 ht</t>
  </si>
  <si>
    <t>2.2.9.4.5</t>
  </si>
  <si>
    <t xml:space="preserve">- Trappes pour acces aux clapets coupe-feu : Dim 40x40 ht </t>
  </si>
  <si>
    <t>2.2.9.4.6</t>
  </si>
  <si>
    <t xml:space="preserve">- Trappes en plafond pour accès aux clapets coupe-feu : Dim 40x40 ht </t>
  </si>
  <si>
    <t>2.2.9.5</t>
  </si>
  <si>
    <t xml:space="preserve">Pictogramme en inox </t>
  </si>
  <si>
    <t>2.2.9.5.1</t>
  </si>
  <si>
    <t xml:space="preserve"> - Pictogramme phase 1</t>
  </si>
  <si>
    <t>2.2.9.5.2</t>
  </si>
  <si>
    <t xml:space="preserve"> - Pictogramme phase 2</t>
  </si>
  <si>
    <t>2.2.9.6</t>
  </si>
  <si>
    <t>Organigramme</t>
  </si>
  <si>
    <t>2.2.9.6.1</t>
  </si>
  <si>
    <t>- Organigramme phase 1</t>
  </si>
  <si>
    <t>2.2.9.6.2</t>
  </si>
  <si>
    <t>- Organigramme phase 2</t>
  </si>
  <si>
    <t>6.&amp;</t>
  </si>
  <si>
    <t>Total H.T. :</t>
  </si>
  <si>
    <t>Total T.V.A. (20%) :</t>
  </si>
  <si>
    <t>Total T.T.C. :</t>
  </si>
  <si>
    <t>RECAPITULATIF
Lot n°2 MENUISERIES INTERIEURES</t>
  </si>
  <si>
    <t>RECAPITULATIF DES CHAPITRES</t>
  </si>
  <si>
    <t>2.2 - MENUISERIES INTERIEURES</t>
  </si>
  <si>
    <t>Total du lot MENUISERIES INTERIEURES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</si>
  <si>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</si>
  <si>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</si>
  <si>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</si>
  <si>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</si>
  <si>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</si>
  <si>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</si>
  <si>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</si>
  <si>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</si>
  <si>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</si>
  <si>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</si>
  <si>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</si>
  <si>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</si>
  <si>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</si>
  <si>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</si>
  <si>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</si>
  <si>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</si>
  <si>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</si>
  <si>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</si>
  <si>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</si>
  <si>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</si>
  <si>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</si>
  <si>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</si>
  <si>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</si>
  <si>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</si>
  <si>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</si>
  <si>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</si>
  <si>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</si>
  <si>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</si>
  <si>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</si>
  <si>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</si>
  <si>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</si>
  <si>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</si>
  <si>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</si>
  <si>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étages 3 et 4  de la cité administrative Desmichels</t>
  </si>
  <si>
    <t>Y2401</t>
  </si>
  <si>
    <t>22/01/2025</t>
  </si>
  <si>
    <t>DCE</t>
  </si>
  <si>
    <t>A</t>
  </si>
  <si>
    <t>Rue du 4ème Régiment de Chasseurs</t>
  </si>
  <si>
    <t>05000 GAP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</si>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</sst>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"/>
    <numFmt numFmtId="165" formatCode="#,##0.00\ [$€];[Red]\-#,##0.00\ [$€]"/>
    <numFmt numFmtId="166" formatCode="00000"/>
    <numFmt numFmtId="167" formatCode="0#&quot; &quot;##&quot; &quot;##&quot; &quot;##&quot; &quot;##"/>
  </numFmts>
  <fonts count="17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sz val="6"/>
      <color theme="1"/>
      <name val="Arial"/>
      <family val="2"/>
    </font>
    <font>
      <b/>
      <sz val="9"/>
      <color theme="1"/>
      <name val="Arial"/>
      <family val="2"/>
    </font>
    <font>
      <i/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u/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sz val="8"/>
      <color indexed="81"/>
      <name val="Tahoma"/>
      <family val="2"/>
    </font>
    <font>
      <b/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horizontal="right" vertical="top" wrapText="1"/>
    </xf>
    <xf numFmtId="164" fontId="10" fillId="0" borderId="0" xfId="0" applyNumberFormat="1" applyFont="1" applyAlignment="1">
      <alignment horizontal="right" vertical="top" wrapText="1"/>
    </xf>
    <xf numFmtId="4" fontId="10" fillId="0" borderId="10" xfId="0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3" fontId="10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4" fontId="10" fillId="0" borderId="0" xfId="0" applyNumberFormat="1" applyFont="1" applyAlignment="1">
      <alignment horizontal="right"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22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23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center" vertical="top" wrapText="1"/>
      <protection locked="0"/>
    </xf>
    <xf numFmtId="164" fontId="5" fillId="0" borderId="10" xfId="0" applyNumberFormat="1" applyFont="1" applyBorder="1" applyAlignment="1" applyProtection="1">
      <alignment horizontal="right" vertical="top" wrapText="1"/>
      <protection locked="0"/>
    </xf>
    <xf numFmtId="165" fontId="5" fillId="0" borderId="10" xfId="0" applyNumberFormat="1" applyFont="1" applyBorder="1" applyAlignment="1" applyProtection="1">
      <alignment horizontal="right" vertical="top" wrapText="1"/>
      <protection locked="0"/>
    </xf>
    <xf numFmtId="165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5" fontId="11" fillId="0" borderId="0" xfId="0" applyNumberFormat="1" applyFont="1" applyAlignment="1">
      <alignment horizontal="right" vertical="top" wrapText="1"/>
    </xf>
    <xf numFmtId="165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165" fontId="11" fillId="0" borderId="7" xfId="0" applyNumberFormat="1" applyFont="1" applyBorder="1" applyAlignment="1">
      <alignment horizontal="right" vertical="top" wrapText="1"/>
    </xf>
    <xf numFmtId="165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165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vertical="top" wrapText="1"/>
    </xf>
    <xf numFmtId="0" fontId="8" fillId="0" borderId="11" xfId="0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1" fillId="0" borderId="16" xfId="0" applyFont="1" applyBorder="1" applyAlignment="1">
      <alignment vertical="top" wrapText="1"/>
    </xf>
    <xf numFmtId="165" fontId="11" fillId="0" borderId="0" xfId="0" applyNumberFormat="1" applyFont="1" applyAlignment="1">
      <alignment vertical="top" wrapText="1"/>
    </xf>
    <xf numFmtId="165" fontId="1" fillId="0" borderId="0" xfId="0" applyNumberFormat="1" applyFont="1" applyAlignment="1">
      <alignment vertical="top" wrapText="1"/>
    </xf>
    <xf numFmtId="165" fontId="1" fillId="0" borderId="17" xfId="0" applyNumberFormat="1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165" fontId="11" fillId="0" borderId="19" xfId="0" applyNumberFormat="1" applyFont="1" applyBorder="1" applyAlignment="1">
      <alignment vertical="top" wrapText="1"/>
    </xf>
    <xf numFmtId="165" fontId="1" fillId="0" borderId="19" xfId="0" applyNumberFormat="1" applyFont="1" applyBorder="1" applyAlignment="1">
      <alignment vertical="top" wrapText="1"/>
    </xf>
    <xf numFmtId="165" fontId="1" fillId="0" borderId="20" xfId="0" applyNumberFormat="1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vertical="top" wrapText="1"/>
      <protection locked="0"/>
    </xf>
    <xf numFmtId="166" fontId="5" fillId="0" borderId="10" xfId="0" applyNumberFormat="1" applyFont="1" applyBorder="1" applyAlignment="1" applyProtection="1">
      <alignment vertical="top" wrapText="1"/>
      <protection locked="0"/>
    </xf>
    <xf numFmtId="167" fontId="5" fillId="0" borderId="10" xfId="0" applyNumberFormat="1" applyFont="1" applyBorder="1" applyAlignment="1" applyProtection="1">
      <alignment vertical="top" wrapText="1"/>
      <protection locked="0"/>
    </xf>
    <xf numFmtId="0" fontId="13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1b0c9797-9ea6-46a7-8ffb-cf94f1628af5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2"/>
      <c r="F2" s="42"/>
      <c r="G2" s="42"/>
      <c r="H2" s="42"/>
      <c r="I2" s="8"/>
    </row>
    <row r="3" spans="2:9" ht="9" customHeight="1" x14ac:dyDescent="0.25">
      <c r="B3" s="5"/>
      <c r="C3" s="6"/>
      <c r="D3" s="7"/>
      <c r="E3" s="42"/>
      <c r="F3" s="42"/>
      <c r="G3" s="42"/>
      <c r="H3" s="42"/>
      <c r="I3" s="8"/>
    </row>
    <row r="4" spans="2:9" ht="9" customHeight="1" x14ac:dyDescent="0.25">
      <c r="B4" s="5"/>
      <c r="C4" s="6"/>
      <c r="D4" s="7"/>
      <c r="E4" s="42"/>
      <c r="F4" s="42"/>
      <c r="G4" s="42"/>
      <c r="H4" s="42"/>
      <c r="I4" s="8"/>
    </row>
    <row r="5" spans="2:9" ht="9" customHeight="1" x14ac:dyDescent="0.25">
      <c r="B5" s="5"/>
      <c r="C5" s="6"/>
      <c r="D5" s="7"/>
      <c r="E5" s="42"/>
      <c r="F5" s="42"/>
      <c r="G5" s="42"/>
      <c r="H5" s="42"/>
      <c r="I5" s="8"/>
    </row>
    <row r="6" spans="2:9" ht="9" customHeight="1" x14ac:dyDescent="0.25">
      <c r="B6" s="5"/>
      <c r="C6" s="6"/>
      <c r="D6" s="7"/>
      <c r="E6" s="42"/>
      <c r="F6" s="42"/>
      <c r="G6" s="42"/>
      <c r="H6" s="42"/>
      <c r="I6" s="8"/>
    </row>
    <row r="7" spans="2:9" ht="9" customHeight="1" x14ac:dyDescent="0.25">
      <c r="B7" s="5"/>
      <c r="C7" s="6"/>
      <c r="D7" s="7"/>
      <c r="E7" s="42"/>
      <c r="F7" s="42"/>
      <c r="G7" s="42"/>
      <c r="H7" s="42"/>
      <c r="I7" s="8"/>
    </row>
    <row r="8" spans="2:9" ht="9" customHeight="1" x14ac:dyDescent="0.25">
      <c r="B8" s="5"/>
      <c r="C8" s="6"/>
      <c r="D8" s="7"/>
      <c r="E8" s="42"/>
      <c r="F8" s="42"/>
      <c r="G8" s="42"/>
      <c r="H8" s="42"/>
      <c r="I8" s="8"/>
    </row>
    <row r="9" spans="2:9" ht="9" customHeight="1" x14ac:dyDescent="0.25">
      <c r="B9" s="5"/>
      <c r="C9" s="6"/>
      <c r="D9" s="7"/>
      <c r="E9" s="42"/>
      <c r="F9" s="42"/>
      <c r="G9" s="42"/>
      <c r="H9" s="42"/>
      <c r="I9" s="8"/>
    </row>
    <row r="10" spans="2:9" ht="9" customHeight="1" x14ac:dyDescent="0.25">
      <c r="B10" s="5"/>
      <c r="C10" s="6"/>
      <c r="D10" s="7"/>
      <c r="E10" s="42"/>
      <c r="F10" s="42"/>
      <c r="G10" s="42"/>
      <c r="H10" s="42"/>
      <c r="I10" s="8"/>
    </row>
    <row r="11" spans="2:9" ht="9" customHeight="1" x14ac:dyDescent="0.25">
      <c r="B11" s="5"/>
      <c r="C11" s="6"/>
      <c r="D11" s="7"/>
      <c r="E11" s="43" t="str">
        <f>IF(Paramètres!C5&lt;&gt;"",Paramètres!C5,"")</f>
        <v>Réaménagement des étages 3 et 4  de la cité administrative Desmichels</v>
      </c>
      <c r="F11" s="43"/>
      <c r="G11" s="43"/>
      <c r="H11" s="43"/>
      <c r="I11" s="8"/>
    </row>
    <row r="12" spans="2:9" ht="9" customHeight="1" x14ac:dyDescent="0.25">
      <c r="B12" s="5"/>
      <c r="C12" s="6"/>
      <c r="D12" s="7"/>
      <c r="E12" s="43"/>
      <c r="F12" s="43"/>
      <c r="G12" s="43"/>
      <c r="H12" s="43"/>
      <c r="I12" s="8"/>
    </row>
    <row r="13" spans="2:9" ht="9" customHeight="1" x14ac:dyDescent="0.25">
      <c r="B13" s="5"/>
      <c r="C13" s="6"/>
      <c r="D13" s="7"/>
      <c r="E13" s="43"/>
      <c r="F13" s="43"/>
      <c r="G13" s="43"/>
      <c r="H13" s="43"/>
      <c r="I13" s="8"/>
    </row>
    <row r="14" spans="2:9" ht="9" customHeight="1" x14ac:dyDescent="0.25">
      <c r="B14" s="5"/>
      <c r="C14" s="6"/>
      <c r="D14" s="7"/>
      <c r="E14" s="43"/>
      <c r="F14" s="43"/>
      <c r="G14" s="43"/>
      <c r="H14" s="43"/>
      <c r="I14" s="8"/>
    </row>
    <row r="15" spans="2:9" ht="9" customHeight="1" x14ac:dyDescent="0.25">
      <c r="B15" s="5"/>
      <c r="C15" s="6"/>
      <c r="D15" s="7"/>
      <c r="E15" s="43"/>
      <c r="F15" s="43"/>
      <c r="G15" s="43"/>
      <c r="H15" s="43"/>
      <c r="I15" s="8"/>
    </row>
    <row r="16" spans="2:9" ht="9" customHeight="1" x14ac:dyDescent="0.25">
      <c r="B16" s="5"/>
      <c r="C16" s="6"/>
      <c r="D16" s="7"/>
      <c r="E16" s="43"/>
      <c r="F16" s="43"/>
      <c r="G16" s="43"/>
      <c r="H16" s="43"/>
      <c r="I16" s="8"/>
    </row>
    <row r="17" spans="2:9" ht="9" customHeight="1" x14ac:dyDescent="0.25">
      <c r="B17" s="5"/>
      <c r="C17" s="6"/>
      <c r="D17" s="7"/>
      <c r="E17" s="43"/>
      <c r="F17" s="43"/>
      <c r="G17" s="43"/>
      <c r="H17" s="43"/>
      <c r="I17" s="8"/>
    </row>
    <row r="18" spans="2:9" ht="9" customHeight="1" x14ac:dyDescent="0.25">
      <c r="B18" s="5"/>
      <c r="C18" s="6"/>
      <c r="D18" s="7"/>
      <c r="E18" s="43"/>
      <c r="F18" s="43"/>
      <c r="G18" s="43"/>
      <c r="H18" s="43"/>
      <c r="I18" s="8"/>
    </row>
    <row r="19" spans="2:9" ht="9" customHeight="1" x14ac:dyDescent="0.25">
      <c r="B19" s="5"/>
      <c r="C19" s="6"/>
      <c r="D19" s="7"/>
      <c r="E19" s="43"/>
      <c r="F19" s="43"/>
      <c r="G19" s="43"/>
      <c r="H19" s="43"/>
      <c r="I19" s="8"/>
    </row>
    <row r="20" spans="2:9" ht="9" customHeight="1" x14ac:dyDescent="0.25">
      <c r="B20" s="5"/>
      <c r="C20" s="6"/>
      <c r="D20" s="7"/>
      <c r="E20" s="43" t="str">
        <f>IF(Paramètres!C24&lt;&gt;"",Paramètres!C24,"") &amp; CHAR(10) &amp; IF(Paramètres!C26&lt;&gt;"",Paramètres!C26,"") &amp; CHAR(10) &amp; IF(Paramètres!C28&lt;&gt;"",Paramètres!C28,"")</f>
        <v xml:space="preserve">Rue du 4ème Régiment de Chasseurs
05000 GAP
</v>
      </c>
      <c r="F20" s="43"/>
      <c r="G20" s="43"/>
      <c r="H20" s="43"/>
      <c r="I20" s="8"/>
    </row>
    <row r="21" spans="2:9" ht="9" customHeight="1" x14ac:dyDescent="0.25">
      <c r="B21" s="5"/>
      <c r="C21" s="6"/>
      <c r="D21" s="7"/>
      <c r="E21" s="43"/>
      <c r="F21" s="43"/>
      <c r="G21" s="43"/>
      <c r="H21" s="43"/>
      <c r="I21" s="8"/>
    </row>
    <row r="22" spans="2:9" ht="9" customHeight="1" x14ac:dyDescent="0.25">
      <c r="B22" s="5"/>
      <c r="C22" s="6"/>
      <c r="D22" s="7"/>
      <c r="E22" s="43"/>
      <c r="F22" s="43"/>
      <c r="G22" s="43"/>
      <c r="H22" s="43"/>
      <c r="I22" s="8"/>
    </row>
    <row r="23" spans="2:9" ht="9" customHeight="1" x14ac:dyDescent="0.25">
      <c r="B23" s="5"/>
      <c r="C23" s="6"/>
      <c r="D23" s="7"/>
      <c r="E23" s="43"/>
      <c r="F23" s="43"/>
      <c r="G23" s="43"/>
      <c r="H23" s="43"/>
      <c r="I23" s="8"/>
    </row>
    <row r="24" spans="2:9" ht="9" customHeight="1" x14ac:dyDescent="0.25">
      <c r="B24" s="5"/>
      <c r="C24" s="6"/>
      <c r="D24" s="7"/>
      <c r="E24" s="43"/>
      <c r="F24" s="43"/>
      <c r="G24" s="43"/>
      <c r="H24" s="43"/>
      <c r="I24" s="8"/>
    </row>
    <row r="25" spans="2:9" ht="9" customHeight="1" x14ac:dyDescent="0.25">
      <c r="B25" s="5"/>
      <c r="C25" s="6"/>
      <c r="D25" s="7"/>
      <c r="E25" s="43"/>
      <c r="F25" s="43"/>
      <c r="G25" s="43"/>
      <c r="H25" s="43"/>
      <c r="I25" s="8"/>
    </row>
    <row r="26" spans="2:9" ht="9" customHeight="1" x14ac:dyDescent="0.25">
      <c r="B26" s="5"/>
      <c r="C26" s="6"/>
      <c r="D26" s="7"/>
      <c r="E26" s="43"/>
      <c r="F26" s="43"/>
      <c r="G26" s="43"/>
      <c r="H26" s="43"/>
      <c r="I26" s="8"/>
    </row>
    <row r="27" spans="2:9" ht="9" customHeight="1" x14ac:dyDescent="0.25">
      <c r="B27" s="5"/>
      <c r="C27" s="6"/>
      <c r="D27" s="7"/>
      <c r="E27" s="43"/>
      <c r="F27" s="43"/>
      <c r="G27" s="43"/>
      <c r="H27" s="43"/>
      <c r="I27" s="8"/>
    </row>
    <row r="28" spans="2:9" ht="9" customHeight="1" x14ac:dyDescent="0.25">
      <c r="B28" s="5"/>
      <c r="C28" s="6"/>
      <c r="D28" s="7"/>
      <c r="E28" s="42"/>
      <c r="F28" s="42"/>
      <c r="G28" s="42"/>
      <c r="H28" s="42"/>
      <c r="I28" s="8"/>
    </row>
    <row r="29" spans="2:9" ht="9" customHeight="1" x14ac:dyDescent="0.25">
      <c r="B29" s="5"/>
      <c r="C29" s="6"/>
      <c r="D29" s="7"/>
      <c r="E29" s="42"/>
      <c r="F29" s="42"/>
      <c r="G29" s="42"/>
      <c r="H29" s="42"/>
      <c r="I29" s="8"/>
    </row>
    <row r="30" spans="2:9" ht="9" customHeight="1" x14ac:dyDescent="0.25">
      <c r="B30" s="5"/>
      <c r="C30" s="6"/>
      <c r="D30" s="7"/>
      <c r="E30" s="42"/>
      <c r="F30" s="42"/>
      <c r="G30" s="42"/>
      <c r="H30" s="42"/>
      <c r="I30" s="8"/>
    </row>
    <row r="31" spans="2:9" ht="9" customHeight="1" x14ac:dyDescent="0.25">
      <c r="B31" s="5"/>
      <c r="C31" s="6"/>
      <c r="D31" s="7"/>
      <c r="E31" s="42"/>
      <c r="F31" s="42"/>
      <c r="G31" s="42"/>
      <c r="H31" s="42"/>
      <c r="I31" s="8"/>
    </row>
    <row r="32" spans="2:9" ht="9" customHeight="1" x14ac:dyDescent="0.25">
      <c r="B32" s="5"/>
      <c r="C32" s="6"/>
      <c r="D32" s="7"/>
      <c r="E32" s="42"/>
      <c r="F32" s="42"/>
      <c r="G32" s="42"/>
      <c r="H32" s="42"/>
      <c r="I32" s="8"/>
    </row>
    <row r="33" spans="2:9" ht="9" customHeight="1" x14ac:dyDescent="0.25">
      <c r="B33" s="5"/>
      <c r="C33" s="6"/>
      <c r="D33" s="7"/>
      <c r="E33" s="42"/>
      <c r="F33" s="42"/>
      <c r="G33" s="42"/>
      <c r="H33" s="42"/>
      <c r="I33" s="8"/>
    </row>
    <row r="34" spans="2:9" ht="9" customHeight="1" x14ac:dyDescent="0.25">
      <c r="B34" s="5"/>
      <c r="C34" s="6"/>
      <c r="D34" s="7"/>
      <c r="E34" s="42"/>
      <c r="F34" s="42"/>
      <c r="G34" s="42"/>
      <c r="H34" s="42"/>
      <c r="I34" s="8"/>
    </row>
    <row r="35" spans="2:9" ht="9" customHeight="1" x14ac:dyDescent="0.25">
      <c r="B35" s="5"/>
      <c r="C35" s="6"/>
      <c r="D35" s="7"/>
      <c r="E35" s="42"/>
      <c r="F35" s="42"/>
      <c r="G35" s="42"/>
      <c r="H35" s="42"/>
      <c r="I35" s="8"/>
    </row>
    <row r="36" spans="2:9" ht="9" customHeight="1" x14ac:dyDescent="0.25">
      <c r="B36" s="5"/>
      <c r="C36" s="6"/>
      <c r="D36" s="7"/>
      <c r="E36" s="42"/>
      <c r="F36" s="42"/>
      <c r="G36" s="42"/>
      <c r="H36" s="42"/>
      <c r="I36" s="8"/>
    </row>
    <row r="37" spans="2:9" ht="9" customHeight="1" x14ac:dyDescent="0.25">
      <c r="B37" s="5"/>
      <c r="C37" s="6"/>
      <c r="D37" s="7"/>
      <c r="E37" s="42"/>
      <c r="F37" s="42"/>
      <c r="G37" s="42"/>
      <c r="H37" s="42"/>
      <c r="I37" s="8"/>
    </row>
    <row r="38" spans="2:9" ht="9" customHeight="1" x14ac:dyDescent="0.25">
      <c r="B38" s="5"/>
      <c r="C38" s="6"/>
      <c r="D38" s="7"/>
      <c r="E38" s="42"/>
      <c r="F38" s="42"/>
      <c r="G38" s="42"/>
      <c r="H38" s="42"/>
      <c r="I38" s="8"/>
    </row>
    <row r="39" spans="2:9" ht="9" customHeight="1" x14ac:dyDescent="0.25">
      <c r="B39" s="5"/>
      <c r="C39" s="6"/>
      <c r="D39" s="7"/>
      <c r="E39" s="42"/>
      <c r="F39" s="42"/>
      <c r="G39" s="42"/>
      <c r="H39" s="42"/>
      <c r="I39" s="8"/>
    </row>
    <row r="40" spans="2:9" ht="9" customHeight="1" x14ac:dyDescent="0.25">
      <c r="B40" s="5"/>
      <c r="C40" s="6"/>
      <c r="D40" s="7"/>
      <c r="E40" s="42"/>
      <c r="F40" s="42"/>
      <c r="G40" s="42"/>
      <c r="H40" s="42"/>
      <c r="I40" s="8"/>
    </row>
    <row r="41" spans="2:9" ht="9" customHeight="1" x14ac:dyDescent="0.25">
      <c r="B41" s="5"/>
      <c r="C41" s="6"/>
      <c r="D41" s="7"/>
      <c r="E41" s="42"/>
      <c r="F41" s="42"/>
      <c r="G41" s="42"/>
      <c r="H41" s="42"/>
      <c r="I41" s="8"/>
    </row>
    <row r="42" spans="2:9" ht="9" customHeight="1" x14ac:dyDescent="0.25">
      <c r="B42" s="5"/>
      <c r="C42" s="6"/>
      <c r="D42" s="7"/>
      <c r="E42" s="42"/>
      <c r="F42" s="42"/>
      <c r="G42" s="42"/>
      <c r="H42" s="42"/>
      <c r="I42" s="8"/>
    </row>
    <row r="43" spans="2:9" ht="9" customHeight="1" x14ac:dyDescent="0.25">
      <c r="B43" s="5"/>
      <c r="C43" s="6"/>
      <c r="D43" s="7"/>
      <c r="E43" s="42"/>
      <c r="F43" s="42"/>
      <c r="G43" s="42"/>
      <c r="H43" s="42"/>
      <c r="I43" s="8"/>
    </row>
    <row r="44" spans="2:9" ht="9" customHeight="1" x14ac:dyDescent="0.25">
      <c r="B44" s="5"/>
      <c r="C44" s="6"/>
      <c r="D44" s="7"/>
      <c r="E44" s="42"/>
      <c r="F44" s="42"/>
      <c r="G44" s="42"/>
      <c r="H44" s="42"/>
      <c r="I44" s="8"/>
    </row>
    <row r="45" spans="2:9" ht="9" customHeight="1" x14ac:dyDescent="0.25">
      <c r="B45" s="5"/>
      <c r="C45" s="6"/>
      <c r="D45" s="7"/>
      <c r="E45" s="42"/>
      <c r="F45" s="42"/>
      <c r="G45" s="42"/>
      <c r="H45" s="42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2"/>
      <c r="F47" s="42"/>
      <c r="G47" s="42"/>
      <c r="H47" s="42"/>
      <c r="I47" s="8"/>
    </row>
    <row r="48" spans="2:9" ht="9" customHeight="1" x14ac:dyDescent="0.25">
      <c r="B48" s="5"/>
      <c r="C48" s="6"/>
      <c r="D48" s="7"/>
      <c r="E48" s="42"/>
      <c r="F48" s="42"/>
      <c r="G48" s="42"/>
      <c r="H48" s="42"/>
      <c r="I48" s="8"/>
    </row>
    <row r="49" spans="2:9" ht="9" customHeight="1" x14ac:dyDescent="0.25">
      <c r="B49" s="5"/>
      <c r="C49" s="6"/>
      <c r="D49" s="7"/>
      <c r="E49" s="42"/>
      <c r="F49" s="42"/>
      <c r="G49" s="42"/>
      <c r="H49" s="42"/>
      <c r="I49" s="8"/>
    </row>
    <row r="50" spans="2:9" ht="9" customHeight="1" x14ac:dyDescent="0.25">
      <c r="B50" s="5"/>
      <c r="C50" s="6"/>
      <c r="D50" s="7"/>
      <c r="E50" s="42"/>
      <c r="F50" s="42"/>
      <c r="G50" s="42"/>
      <c r="H50" s="42"/>
      <c r="I50" s="8"/>
    </row>
    <row r="51" spans="2:9" ht="9" customHeight="1" x14ac:dyDescent="0.25">
      <c r="B51" s="5"/>
      <c r="C51" s="6"/>
      <c r="D51" s="7"/>
      <c r="E51" s="42"/>
      <c r="F51" s="42"/>
      <c r="G51" s="42"/>
      <c r="H51" s="42"/>
      <c r="I51" s="8"/>
    </row>
    <row r="52" spans="2:9" ht="9" customHeight="1" x14ac:dyDescent="0.25">
      <c r="B52" s="5"/>
      <c r="C52" s="6"/>
      <c r="D52" s="7"/>
      <c r="E52" s="42"/>
      <c r="F52" s="42"/>
      <c r="G52" s="42"/>
      <c r="H52" s="42"/>
      <c r="I52" s="8"/>
    </row>
    <row r="53" spans="2:9" ht="9" customHeight="1" x14ac:dyDescent="0.25">
      <c r="B53" s="5"/>
      <c r="C53" s="6"/>
      <c r="D53" s="7"/>
      <c r="E53" s="42"/>
      <c r="F53" s="42"/>
      <c r="G53" s="42"/>
      <c r="H53" s="42"/>
      <c r="I53" s="8"/>
    </row>
    <row r="54" spans="2:9" ht="9" customHeight="1" x14ac:dyDescent="0.25">
      <c r="B54" s="5"/>
      <c r="C54" s="6"/>
      <c r="D54" s="7"/>
      <c r="E54" s="42"/>
      <c r="F54" s="42"/>
      <c r="G54" s="42"/>
      <c r="H54" s="42"/>
      <c r="I54" s="8"/>
    </row>
    <row r="55" spans="2:9" ht="9" customHeight="1" x14ac:dyDescent="0.25">
      <c r="B55" s="5"/>
      <c r="C55" s="6"/>
      <c r="D55" s="7"/>
      <c r="E55" s="42"/>
      <c r="F55" s="42"/>
      <c r="G55" s="42"/>
      <c r="H55" s="42"/>
      <c r="I55" s="8"/>
    </row>
    <row r="56" spans="2:9" ht="9" customHeight="1" x14ac:dyDescent="0.25">
      <c r="B56" s="5"/>
      <c r="C56" s="6"/>
      <c r="D56" s="7"/>
      <c r="E56" s="42"/>
      <c r="F56" s="42"/>
      <c r="G56" s="42"/>
      <c r="H56" s="42"/>
      <c r="I56" s="8"/>
    </row>
    <row r="57" spans="2:9" ht="9" customHeight="1" x14ac:dyDescent="0.25">
      <c r="B57" s="5"/>
      <c r="C57" s="6"/>
      <c r="D57" s="7"/>
      <c r="E57" s="42"/>
      <c r="F57" s="42"/>
      <c r="G57" s="42"/>
      <c r="H57" s="42"/>
      <c r="I57" s="8"/>
    </row>
    <row r="58" spans="2:9" ht="9" customHeight="1" x14ac:dyDescent="0.25">
      <c r="B58" s="5"/>
      <c r="C58" s="6"/>
      <c r="D58" s="7"/>
      <c r="E58" s="42"/>
      <c r="F58" s="42"/>
      <c r="G58" s="42"/>
      <c r="H58" s="42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4" t="str">
        <f>IF(Paramètres!C9&lt;&gt;"",Paramètres!C9,"")</f>
        <v>Lot n°2</v>
      </c>
      <c r="F60" s="44"/>
      <c r="G60" s="44"/>
      <c r="H60" s="44"/>
      <c r="I60" s="8"/>
    </row>
    <row r="61" spans="2:9" ht="9" customHeight="1" x14ac:dyDescent="0.25">
      <c r="B61" s="5"/>
      <c r="C61" s="6"/>
      <c r="D61" s="7"/>
      <c r="E61" s="44"/>
      <c r="F61" s="44"/>
      <c r="G61" s="44"/>
      <c r="H61" s="44"/>
      <c r="I61" s="8"/>
    </row>
    <row r="62" spans="2:9" ht="9" customHeight="1" x14ac:dyDescent="0.25">
      <c r="B62" s="5"/>
      <c r="C62" s="6"/>
      <c r="D62" s="7"/>
      <c r="E62" s="44"/>
      <c r="F62" s="44"/>
      <c r="G62" s="44"/>
      <c r="H62" s="44"/>
      <c r="I62" s="8"/>
    </row>
    <row r="63" spans="2:9" ht="9" customHeight="1" x14ac:dyDescent="0.25">
      <c r="B63" s="5"/>
      <c r="C63" s="6"/>
      <c r="D63" s="7"/>
      <c r="E63" s="44" t="str">
        <f>IF(Paramètres!C11&lt;&gt;"",Paramètres!C11,"")</f>
        <v>MENUISERIES INTERIEURES</v>
      </c>
      <c r="F63" s="44"/>
      <c r="G63" s="44"/>
      <c r="H63" s="44"/>
      <c r="I63" s="8"/>
    </row>
    <row r="64" spans="2:9" ht="9" customHeight="1" x14ac:dyDescent="0.25">
      <c r="B64" s="54" t="s">
        <v>6</v>
      </c>
      <c r="C64" s="55"/>
      <c r="D64" s="7"/>
      <c r="E64" s="44"/>
      <c r="F64" s="44"/>
      <c r="G64" s="44"/>
      <c r="H64" s="44"/>
      <c r="I64" s="8"/>
    </row>
    <row r="65" spans="2:9" ht="9" customHeight="1" x14ac:dyDescent="0.25">
      <c r="B65" s="56"/>
      <c r="C65" s="55"/>
      <c r="D65" s="7"/>
      <c r="E65" s="44"/>
      <c r="F65" s="44"/>
      <c r="G65" s="44"/>
      <c r="H65" s="44"/>
      <c r="I65" s="8"/>
    </row>
    <row r="66" spans="2:9" ht="9" customHeight="1" x14ac:dyDescent="0.25">
      <c r="B66" s="56"/>
      <c r="C66" s="55"/>
      <c r="D66" s="7"/>
      <c r="E66" s="44"/>
      <c r="F66" s="44"/>
      <c r="G66" s="44"/>
      <c r="H66" s="44"/>
      <c r="I66" s="8"/>
    </row>
    <row r="67" spans="2:9" ht="9" customHeight="1" x14ac:dyDescent="0.25">
      <c r="B67" s="56"/>
      <c r="C67" s="55"/>
      <c r="D67" s="7"/>
      <c r="E67" s="44"/>
      <c r="F67" s="44"/>
      <c r="G67" s="44"/>
      <c r="H67" s="44"/>
      <c r="I67" s="8"/>
    </row>
    <row r="68" spans="2:9" ht="9" customHeight="1" x14ac:dyDescent="0.25">
      <c r="B68" s="56"/>
      <c r="C68" s="55"/>
      <c r="D68" s="7"/>
      <c r="E68" s="44"/>
      <c r="F68" s="44"/>
      <c r="G68" s="44"/>
      <c r="H68" s="44"/>
      <c r="I68" s="8"/>
    </row>
    <row r="69" spans="2:9" ht="9" customHeight="1" x14ac:dyDescent="0.25">
      <c r="B69" s="56"/>
      <c r="C69" s="55"/>
      <c r="D69" s="7"/>
      <c r="E69" s="44"/>
      <c r="F69" s="44"/>
      <c r="G69" s="44"/>
      <c r="H69" s="44"/>
      <c r="I69" s="8"/>
    </row>
    <row r="70" spans="2:9" ht="9" customHeight="1" x14ac:dyDescent="0.25">
      <c r="B70" s="56"/>
      <c r="C70" s="55"/>
      <c r="D70" s="7"/>
      <c r="E70" s="45" t="str">
        <f>IF(Paramètres!C3&lt;&gt;"",Paramètres!C3,"")</f>
        <v>DPGF</v>
      </c>
      <c r="F70" s="46"/>
      <c r="G70" s="46"/>
      <c r="H70" s="47"/>
      <c r="I70" s="8"/>
    </row>
    <row r="71" spans="2:9" ht="9" customHeight="1" x14ac:dyDescent="0.25">
      <c r="B71" s="54" t="s">
        <v>5</v>
      </c>
      <c r="C71" s="55"/>
      <c r="D71" s="7"/>
      <c r="E71" s="48"/>
      <c r="F71" s="43"/>
      <c r="G71" s="43"/>
      <c r="H71" s="49"/>
      <c r="I71" s="8"/>
    </row>
    <row r="72" spans="2:9" ht="9" customHeight="1" x14ac:dyDescent="0.25">
      <c r="B72" s="56"/>
      <c r="C72" s="55"/>
      <c r="D72" s="7"/>
      <c r="E72" s="48"/>
      <c r="F72" s="43"/>
      <c r="G72" s="43"/>
      <c r="H72" s="49"/>
      <c r="I72" s="8"/>
    </row>
    <row r="73" spans="2:9" ht="9" customHeight="1" x14ac:dyDescent="0.25">
      <c r="B73" s="56"/>
      <c r="C73" s="55"/>
      <c r="D73" s="7"/>
      <c r="E73" s="48"/>
      <c r="F73" s="43"/>
      <c r="G73" s="43"/>
      <c r="H73" s="49"/>
      <c r="I73" s="8"/>
    </row>
    <row r="74" spans="2:9" ht="9" customHeight="1" x14ac:dyDescent="0.25">
      <c r="B74" s="56"/>
      <c r="C74" s="55"/>
      <c r="D74" s="7"/>
      <c r="E74" s="48"/>
      <c r="F74" s="43"/>
      <c r="G74" s="43"/>
      <c r="H74" s="49"/>
      <c r="I74" s="8"/>
    </row>
    <row r="75" spans="2:9" ht="9" customHeight="1" x14ac:dyDescent="0.25">
      <c r="B75" s="56"/>
      <c r="C75" s="55"/>
      <c r="D75" s="7"/>
      <c r="E75" s="48"/>
      <c r="F75" s="43"/>
      <c r="G75" s="43"/>
      <c r="H75" s="49"/>
      <c r="I75" s="8"/>
    </row>
    <row r="76" spans="2:9" ht="9" customHeight="1" x14ac:dyDescent="0.25">
      <c r="B76" s="56"/>
      <c r="C76" s="55"/>
      <c r="D76" s="7"/>
      <c r="E76" s="50"/>
      <c r="F76" s="51"/>
      <c r="G76" s="51"/>
      <c r="H76" s="52"/>
      <c r="I76" s="8"/>
    </row>
    <row r="77" spans="2:9" ht="9" customHeight="1" x14ac:dyDescent="0.25">
      <c r="B77" s="56"/>
      <c r="C77" s="55"/>
      <c r="D77" s="7"/>
      <c r="E77" s="7"/>
      <c r="F77" s="7"/>
      <c r="G77" s="7"/>
      <c r="H77" s="7"/>
      <c r="I77" s="8"/>
    </row>
    <row r="78" spans="2:9" ht="9" customHeight="1" x14ac:dyDescent="0.25">
      <c r="B78" s="54" t="s">
        <v>4</v>
      </c>
      <c r="C78" s="55"/>
      <c r="D78" s="7"/>
      <c r="E78" s="7"/>
      <c r="F78" s="53" t="s">
        <v>0</v>
      </c>
      <c r="G78" s="53" t="str">
        <f>IF(Paramètres!C7&lt;&gt;"",Paramètres!C7,"")</f>
        <v>Y2401</v>
      </c>
      <c r="H78" s="7"/>
      <c r="I78" s="8"/>
    </row>
    <row r="79" spans="2:9" ht="9" customHeight="1" x14ac:dyDescent="0.25">
      <c r="B79" s="56"/>
      <c r="C79" s="55"/>
      <c r="D79" s="7"/>
      <c r="E79" s="7"/>
      <c r="F79" s="53"/>
      <c r="G79" s="53"/>
      <c r="H79" s="7"/>
      <c r="I79" s="8"/>
    </row>
    <row r="80" spans="2:9" ht="9" customHeight="1" x14ac:dyDescent="0.25">
      <c r="B80" s="56"/>
      <c r="C80" s="55"/>
      <c r="D80" s="7"/>
      <c r="E80" s="7"/>
      <c r="F80" s="53" t="s">
        <v>1</v>
      </c>
      <c r="G80" s="53" t="str">
        <f>IF(Paramètres!C13&lt;&gt;"",Paramètres!C13,"")</f>
        <v>22/01/2025</v>
      </c>
      <c r="H80" s="7"/>
      <c r="I80" s="8"/>
    </row>
    <row r="81" spans="2:9" ht="9" customHeight="1" x14ac:dyDescent="0.25">
      <c r="B81" s="56"/>
      <c r="C81" s="55"/>
      <c r="D81" s="7"/>
      <c r="E81" s="7"/>
      <c r="F81" s="53"/>
      <c r="G81" s="53"/>
      <c r="H81" s="7"/>
      <c r="I81" s="8"/>
    </row>
    <row r="82" spans="2:9" ht="9" customHeight="1" x14ac:dyDescent="0.25">
      <c r="B82" s="56"/>
      <c r="C82" s="55"/>
      <c r="D82" s="7"/>
      <c r="E82" s="7"/>
      <c r="F82" s="53" t="s">
        <v>2</v>
      </c>
      <c r="G82" s="53" t="str">
        <f>IF(Paramètres!C15&lt;&gt;"",Paramètres!C15,"")</f>
        <v>DCE</v>
      </c>
      <c r="H82" s="7"/>
      <c r="I82" s="8"/>
    </row>
    <row r="83" spans="2:9" ht="9" customHeight="1" x14ac:dyDescent="0.25">
      <c r="B83" s="56"/>
      <c r="C83" s="55"/>
      <c r="D83" s="7"/>
      <c r="E83" s="7"/>
      <c r="F83" s="53"/>
      <c r="G83" s="53"/>
      <c r="H83" s="7"/>
      <c r="I83" s="8"/>
    </row>
    <row r="84" spans="2:9" ht="9" customHeight="1" x14ac:dyDescent="0.25">
      <c r="B84" s="56"/>
      <c r="C84" s="55"/>
      <c r="D84" s="7"/>
      <c r="E84" s="7"/>
      <c r="F84" s="53" t="s">
        <v>3</v>
      </c>
      <c r="G84" s="53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3"/>
      <c r="G85" s="53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224"/>
  <sheetViews>
    <sheetView showGridLines="0" tabSelected="1" topLeftCell="B137" workbookViewId="0">
      <selection activeCell="I13" sqref="I13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idden="1" x14ac:dyDescent="0.25"/>
    <row r="4" spans="1:17" ht="18.600000000000001" customHeight="1" x14ac:dyDescent="0.25">
      <c r="A4" s="7">
        <v>2</v>
      </c>
      <c r="B4" s="13" t="s">
        <v>23</v>
      </c>
      <c r="C4" s="57" t="s">
        <v>24</v>
      </c>
      <c r="D4" s="57"/>
      <c r="E4" s="57"/>
      <c r="F4" s="13"/>
      <c r="G4" s="13"/>
      <c r="H4" s="13"/>
      <c r="I4" s="13"/>
      <c r="J4" s="13"/>
      <c r="K4" s="7"/>
    </row>
    <row r="5" spans="1:17" hidden="1" x14ac:dyDescent="0.25">
      <c r="A5" s="7">
        <v>3</v>
      </c>
    </row>
    <row r="6" spans="1:17" hidden="1" x14ac:dyDescent="0.25">
      <c r="A6" s="7" t="s">
        <v>25</v>
      </c>
    </row>
    <row r="7" spans="1:17" ht="18.600000000000001" customHeight="1" x14ac:dyDescent="0.25">
      <c r="A7" s="7">
        <v>3</v>
      </c>
      <c r="B7" s="14" t="s">
        <v>26</v>
      </c>
      <c r="C7" s="57" t="s">
        <v>24</v>
      </c>
      <c r="D7" s="57"/>
      <c r="E7" s="57"/>
      <c r="F7" s="13"/>
      <c r="G7" s="13"/>
      <c r="H7" s="13"/>
      <c r="I7" s="13"/>
      <c r="J7" s="13"/>
      <c r="K7" s="7"/>
    </row>
    <row r="8" spans="1:17" hidden="1" x14ac:dyDescent="0.25">
      <c r="A8" s="7" t="s">
        <v>27</v>
      </c>
    </row>
    <row r="9" spans="1:17" hidden="1" x14ac:dyDescent="0.25">
      <c r="A9" s="7" t="s">
        <v>27</v>
      </c>
    </row>
    <row r="10" spans="1:17" ht="29.45" customHeight="1" x14ac:dyDescent="0.25">
      <c r="A10" s="7">
        <v>8</v>
      </c>
      <c r="B10" s="15" t="s">
        <v>28</v>
      </c>
      <c r="C10" s="58" t="s">
        <v>29</v>
      </c>
      <c r="D10" s="58"/>
      <c r="E10" s="58"/>
      <c r="J10" s="7"/>
      <c r="K10" s="7"/>
    </row>
    <row r="11" spans="1:17" hidden="1" x14ac:dyDescent="0.25">
      <c r="A11" s="7" t="s">
        <v>30</v>
      </c>
    </row>
    <row r="12" spans="1:17" ht="20.85" customHeight="1" x14ac:dyDescent="0.25">
      <c r="A12" s="7" t="s">
        <v>31</v>
      </c>
      <c r="B12" s="16"/>
      <c r="C12" s="59" t="s">
        <v>32</v>
      </c>
      <c r="D12" s="59"/>
      <c r="E12" s="59"/>
      <c r="F12" s="59"/>
      <c r="G12" s="59"/>
      <c r="H12" s="59"/>
      <c r="I12" s="59"/>
      <c r="J12" s="16"/>
    </row>
    <row r="13" spans="1:17" x14ac:dyDescent="0.25">
      <c r="A13" s="7">
        <v>9</v>
      </c>
      <c r="B13" s="15" t="s">
        <v>33</v>
      </c>
      <c r="C13" s="60" t="s">
        <v>34</v>
      </c>
      <c r="D13" s="61"/>
      <c r="E13" s="61"/>
      <c r="F13" s="17" t="s">
        <v>35</v>
      </c>
      <c r="G13" s="18">
        <v>3</v>
      </c>
      <c r="H13" s="18"/>
      <c r="I13" s="19"/>
      <c r="J13" s="20">
        <f>IF(AND(G13= "",H13= ""), 0, ROUND(ROUND(I13, 2) * ROUND(IF(H13="",G13,H13),  3), 2))</f>
        <v>0</v>
      </c>
      <c r="K13" s="7"/>
      <c r="M13" s="21">
        <v>0.2</v>
      </c>
      <c r="Q13" s="7">
        <v>71</v>
      </c>
    </row>
    <row r="14" spans="1:17" hidden="1" x14ac:dyDescent="0.25">
      <c r="A14" s="7" t="s">
        <v>36</v>
      </c>
    </row>
    <row r="15" spans="1:17" x14ac:dyDescent="0.25">
      <c r="A15" s="7">
        <v>9</v>
      </c>
      <c r="B15" s="15" t="s">
        <v>37</v>
      </c>
      <c r="C15" s="60" t="s">
        <v>38</v>
      </c>
      <c r="D15" s="61"/>
      <c r="E15" s="61"/>
      <c r="F15" s="17" t="s">
        <v>35</v>
      </c>
      <c r="G15" s="18">
        <v>1</v>
      </c>
      <c r="H15" s="18"/>
      <c r="I15" s="19"/>
      <c r="J15" s="20">
        <f>IF(AND(G15= "",H15= ""), 0, ROUND(ROUND(I15, 2) * ROUND(IF(H15="",G15,H15),  3), 2))</f>
        <v>0</v>
      </c>
      <c r="K15" s="7"/>
      <c r="M15" s="21">
        <v>0.2</v>
      </c>
      <c r="Q15" s="7">
        <v>71</v>
      </c>
    </row>
    <row r="16" spans="1:17" hidden="1" x14ac:dyDescent="0.25">
      <c r="A16" s="7" t="s">
        <v>39</v>
      </c>
    </row>
    <row r="17" spans="1:17" hidden="1" x14ac:dyDescent="0.25">
      <c r="A17" s="7" t="s">
        <v>39</v>
      </c>
    </row>
    <row r="18" spans="1:17" hidden="1" x14ac:dyDescent="0.25">
      <c r="A18" s="7" t="s">
        <v>36</v>
      </c>
    </row>
    <row r="19" spans="1:17" x14ac:dyDescent="0.25">
      <c r="A19" s="7">
        <v>9</v>
      </c>
      <c r="B19" s="15" t="s">
        <v>40</v>
      </c>
      <c r="C19" s="60" t="s">
        <v>41</v>
      </c>
      <c r="D19" s="61"/>
      <c r="E19" s="61"/>
      <c r="F19" s="17" t="s">
        <v>35</v>
      </c>
      <c r="G19" s="18">
        <v>11</v>
      </c>
      <c r="H19" s="18"/>
      <c r="I19" s="19"/>
      <c r="J19" s="20">
        <f>IF(AND(G19= "",H19= ""), 0, ROUND(ROUND(I19, 2) * ROUND(IF(H19="",G19,H19),  3), 2))</f>
        <v>0</v>
      </c>
      <c r="K19" s="7"/>
      <c r="M19" s="21">
        <v>0.2</v>
      </c>
      <c r="Q19" s="7">
        <v>71</v>
      </c>
    </row>
    <row r="20" spans="1:17" hidden="1" x14ac:dyDescent="0.25">
      <c r="A20" s="7" t="s">
        <v>36</v>
      </c>
    </row>
    <row r="21" spans="1:17" x14ac:dyDescent="0.25">
      <c r="A21" s="7">
        <v>9</v>
      </c>
      <c r="B21" s="15" t="s">
        <v>42</v>
      </c>
      <c r="C21" s="60" t="s">
        <v>43</v>
      </c>
      <c r="D21" s="61"/>
      <c r="E21" s="61"/>
      <c r="F21" s="17" t="s">
        <v>35</v>
      </c>
      <c r="G21" s="18">
        <v>1</v>
      </c>
      <c r="H21" s="18"/>
      <c r="I21" s="19"/>
      <c r="J21" s="20">
        <f>IF(AND(G21= "",H21= ""), 0, ROUND(ROUND(I21, 2) * ROUND(IF(H21="",G21,H21),  3), 2))</f>
        <v>0</v>
      </c>
      <c r="K21" s="7"/>
      <c r="M21" s="21">
        <v>0.2</v>
      </c>
      <c r="Q21" s="7">
        <v>71</v>
      </c>
    </row>
    <row r="22" spans="1:17" hidden="1" x14ac:dyDescent="0.25">
      <c r="A22" s="7" t="s">
        <v>36</v>
      </c>
    </row>
    <row r="23" spans="1:17" x14ac:dyDescent="0.25">
      <c r="A23" s="7">
        <v>9</v>
      </c>
      <c r="B23" s="15" t="s">
        <v>44</v>
      </c>
      <c r="C23" s="60" t="s">
        <v>45</v>
      </c>
      <c r="D23" s="61"/>
      <c r="E23" s="61"/>
      <c r="F23" s="17" t="s">
        <v>35</v>
      </c>
      <c r="G23" s="18">
        <v>1</v>
      </c>
      <c r="H23" s="18"/>
      <c r="I23" s="19"/>
      <c r="J23" s="20">
        <f>IF(AND(G23= "",H23= ""), 0, ROUND(ROUND(I23, 2) * ROUND(IF(H23="",G23,H23),  3), 2))</f>
        <v>0</v>
      </c>
      <c r="K23" s="7"/>
      <c r="M23" s="21">
        <v>0.2</v>
      </c>
      <c r="Q23" s="7">
        <v>71</v>
      </c>
    </row>
    <row r="24" spans="1:17" hidden="1" x14ac:dyDescent="0.25">
      <c r="A24" s="7" t="s">
        <v>36</v>
      </c>
    </row>
    <row r="25" spans="1:17" x14ac:dyDescent="0.25">
      <c r="A25" s="7">
        <v>9</v>
      </c>
      <c r="B25" s="15" t="s">
        <v>46</v>
      </c>
      <c r="C25" s="60" t="s">
        <v>47</v>
      </c>
      <c r="D25" s="61"/>
      <c r="E25" s="61"/>
      <c r="F25" s="17" t="s">
        <v>35</v>
      </c>
      <c r="G25" s="18">
        <v>7</v>
      </c>
      <c r="H25" s="18"/>
      <c r="I25" s="19"/>
      <c r="J25" s="20">
        <f>IF(AND(G25= "",H25= ""), 0, ROUND(ROUND(I25, 2) * ROUND(IF(H25="",G25,H25),  3), 2))</f>
        <v>0</v>
      </c>
      <c r="K25" s="7"/>
      <c r="M25" s="21">
        <v>0.2</v>
      </c>
      <c r="Q25" s="7">
        <v>71</v>
      </c>
    </row>
    <row r="26" spans="1:17" hidden="1" x14ac:dyDescent="0.25">
      <c r="A26" s="7" t="s">
        <v>39</v>
      </c>
    </row>
    <row r="27" spans="1:17" hidden="1" x14ac:dyDescent="0.25">
      <c r="A27" s="7" t="s">
        <v>39</v>
      </c>
    </row>
    <row r="28" spans="1:17" hidden="1" x14ac:dyDescent="0.25">
      <c r="A28" s="7" t="s">
        <v>36</v>
      </c>
    </row>
    <row r="29" spans="1:17" hidden="1" x14ac:dyDescent="0.25">
      <c r="A29" s="7" t="s">
        <v>48</v>
      </c>
    </row>
    <row r="30" spans="1:17" ht="29.45" customHeight="1" x14ac:dyDescent="0.25">
      <c r="A30" s="7">
        <v>8</v>
      </c>
      <c r="B30" s="15" t="s">
        <v>49</v>
      </c>
      <c r="C30" s="58" t="s">
        <v>50</v>
      </c>
      <c r="D30" s="58"/>
      <c r="E30" s="58"/>
      <c r="J30" s="7"/>
      <c r="K30" s="7"/>
    </row>
    <row r="31" spans="1:17" hidden="1" x14ac:dyDescent="0.25">
      <c r="A31" s="7" t="s">
        <v>30</v>
      </c>
    </row>
    <row r="32" spans="1:17" ht="20.85" customHeight="1" x14ac:dyDescent="0.25">
      <c r="A32" s="7" t="s">
        <v>31</v>
      </c>
      <c r="B32" s="16"/>
      <c r="C32" s="59" t="s">
        <v>51</v>
      </c>
      <c r="D32" s="59"/>
      <c r="E32" s="59"/>
      <c r="F32" s="59"/>
      <c r="G32" s="59"/>
      <c r="H32" s="59"/>
      <c r="I32" s="59"/>
      <c r="J32" s="16"/>
    </row>
    <row r="33" spans="1:17" x14ac:dyDescent="0.25">
      <c r="A33" s="7">
        <v>9</v>
      </c>
      <c r="B33" s="15" t="s">
        <v>52</v>
      </c>
      <c r="C33" s="60" t="s">
        <v>53</v>
      </c>
      <c r="D33" s="61"/>
      <c r="E33" s="61"/>
      <c r="F33" s="17" t="s">
        <v>35</v>
      </c>
      <c r="G33" s="18">
        <v>19</v>
      </c>
      <c r="H33" s="18"/>
      <c r="I33" s="19"/>
      <c r="J33" s="20">
        <f>IF(AND(G33= "",H33= ""), 0, ROUND(ROUND(I33, 2) * ROUND(IF(H33="",G33,H33),  3), 2))</f>
        <v>0</v>
      </c>
      <c r="K33" s="7"/>
      <c r="M33" s="21">
        <v>0.2</v>
      </c>
      <c r="Q33" s="7">
        <v>71</v>
      </c>
    </row>
    <row r="34" spans="1:17" hidden="1" x14ac:dyDescent="0.25">
      <c r="A34" s="7" t="s">
        <v>36</v>
      </c>
    </row>
    <row r="35" spans="1:17" x14ac:dyDescent="0.25">
      <c r="A35" s="7">
        <v>9</v>
      </c>
      <c r="B35" s="15" t="s">
        <v>54</v>
      </c>
      <c r="C35" s="60" t="s">
        <v>55</v>
      </c>
      <c r="D35" s="61"/>
      <c r="E35" s="61"/>
      <c r="F35" s="17" t="s">
        <v>35</v>
      </c>
      <c r="G35" s="18">
        <v>9</v>
      </c>
      <c r="H35" s="18"/>
      <c r="I35" s="19"/>
      <c r="J35" s="20">
        <f>IF(AND(G35= "",H35= ""), 0, ROUND(ROUND(I35, 2) * ROUND(IF(H35="",G35,H35),  3), 2))</f>
        <v>0</v>
      </c>
      <c r="K35" s="7"/>
      <c r="M35" s="21">
        <v>0.2</v>
      </c>
      <c r="Q35" s="7">
        <v>71</v>
      </c>
    </row>
    <row r="36" spans="1:17" hidden="1" x14ac:dyDescent="0.25">
      <c r="A36" s="7" t="s">
        <v>39</v>
      </c>
    </row>
    <row r="37" spans="1:17" hidden="1" x14ac:dyDescent="0.25">
      <c r="A37" s="7" t="s">
        <v>36</v>
      </c>
    </row>
    <row r="38" spans="1:17" hidden="1" x14ac:dyDescent="0.25">
      <c r="A38" s="7" t="s">
        <v>48</v>
      </c>
    </row>
    <row r="39" spans="1:17" x14ac:dyDescent="0.25">
      <c r="A39" s="7">
        <v>8</v>
      </c>
      <c r="B39" s="15" t="s">
        <v>56</v>
      </c>
      <c r="C39" s="58" t="s">
        <v>57</v>
      </c>
      <c r="D39" s="58"/>
      <c r="E39" s="58"/>
      <c r="J39" s="7"/>
      <c r="K39" s="7"/>
    </row>
    <row r="40" spans="1:17" hidden="1" x14ac:dyDescent="0.25">
      <c r="A40" s="7" t="s">
        <v>30</v>
      </c>
    </row>
    <row r="41" spans="1:17" ht="32.1" customHeight="1" x14ac:dyDescent="0.25">
      <c r="A41" s="7" t="s">
        <v>31</v>
      </c>
      <c r="B41" s="16"/>
      <c r="C41" s="59" t="s">
        <v>58</v>
      </c>
      <c r="D41" s="59"/>
      <c r="E41" s="59"/>
      <c r="F41" s="59"/>
      <c r="G41" s="59"/>
      <c r="H41" s="59"/>
      <c r="I41" s="59"/>
      <c r="J41" s="16"/>
    </row>
    <row r="42" spans="1:17" x14ac:dyDescent="0.25">
      <c r="A42" s="7">
        <v>9</v>
      </c>
      <c r="B42" s="15" t="s">
        <v>59</v>
      </c>
      <c r="C42" s="60" t="s">
        <v>60</v>
      </c>
      <c r="D42" s="61"/>
      <c r="E42" s="61"/>
      <c r="F42" s="17" t="s">
        <v>35</v>
      </c>
      <c r="G42" s="18">
        <v>2</v>
      </c>
      <c r="H42" s="18"/>
      <c r="I42" s="19"/>
      <c r="J42" s="20">
        <f>IF(AND(G42= "",H42= ""), 0, ROUND(ROUND(I42, 2) * ROUND(IF(H42="",G42,H42),  3), 2))</f>
        <v>0</v>
      </c>
      <c r="K42" s="7"/>
      <c r="M42" s="21">
        <v>0.2</v>
      </c>
      <c r="Q42" s="7">
        <v>71</v>
      </c>
    </row>
    <row r="43" spans="1:17" hidden="1" x14ac:dyDescent="0.25">
      <c r="A43" s="7" t="s">
        <v>36</v>
      </c>
    </row>
    <row r="44" spans="1:17" x14ac:dyDescent="0.25">
      <c r="A44" s="7">
        <v>9</v>
      </c>
      <c r="B44" s="15" t="s">
        <v>61</v>
      </c>
      <c r="C44" s="60" t="s">
        <v>62</v>
      </c>
      <c r="D44" s="61"/>
      <c r="E44" s="61"/>
      <c r="F44" s="17" t="s">
        <v>35</v>
      </c>
      <c r="G44" s="18">
        <v>7</v>
      </c>
      <c r="H44" s="18"/>
      <c r="I44" s="19"/>
      <c r="J44" s="20">
        <f>IF(AND(G44= "",H44= ""), 0, ROUND(ROUND(I44, 2) * ROUND(IF(H44="",G44,H44),  3), 2))</f>
        <v>0</v>
      </c>
      <c r="K44" s="7"/>
      <c r="M44" s="21">
        <v>0.2</v>
      </c>
      <c r="Q44" s="7">
        <v>71</v>
      </c>
    </row>
    <row r="45" spans="1:17" hidden="1" x14ac:dyDescent="0.25">
      <c r="A45" s="7" t="s">
        <v>36</v>
      </c>
    </row>
    <row r="46" spans="1:17" x14ac:dyDescent="0.25">
      <c r="A46" s="7">
        <v>9</v>
      </c>
      <c r="B46" s="15" t="s">
        <v>63</v>
      </c>
      <c r="C46" s="60" t="s">
        <v>64</v>
      </c>
      <c r="D46" s="61"/>
      <c r="E46" s="61"/>
      <c r="F46" s="17" t="s">
        <v>35</v>
      </c>
      <c r="G46" s="18">
        <v>2</v>
      </c>
      <c r="H46" s="18"/>
      <c r="I46" s="19"/>
      <c r="J46" s="20">
        <f>IF(AND(G46= "",H46= ""), 0, ROUND(ROUND(I46, 2) * ROUND(IF(H46="",G46,H46),  3), 2))</f>
        <v>0</v>
      </c>
      <c r="K46" s="7"/>
      <c r="M46" s="21">
        <v>0.2</v>
      </c>
      <c r="Q46" s="7">
        <v>71</v>
      </c>
    </row>
    <row r="47" spans="1:17" hidden="1" x14ac:dyDescent="0.25">
      <c r="A47" s="7" t="s">
        <v>36</v>
      </c>
    </row>
    <row r="48" spans="1:17" x14ac:dyDescent="0.25">
      <c r="A48" s="7">
        <v>9</v>
      </c>
      <c r="B48" s="15" t="s">
        <v>65</v>
      </c>
      <c r="C48" s="60" t="s">
        <v>66</v>
      </c>
      <c r="D48" s="61"/>
      <c r="E48" s="61"/>
      <c r="F48" s="17" t="s">
        <v>35</v>
      </c>
      <c r="G48" s="18">
        <v>1</v>
      </c>
      <c r="H48" s="18"/>
      <c r="I48" s="19"/>
      <c r="J48" s="20">
        <f>IF(AND(G48= "",H48= ""), 0, ROUND(ROUND(I48, 2) * ROUND(IF(H48="",G48,H48),  3), 2))</f>
        <v>0</v>
      </c>
      <c r="K48" s="7"/>
      <c r="M48" s="21">
        <v>0.2</v>
      </c>
      <c r="Q48" s="7">
        <v>71</v>
      </c>
    </row>
    <row r="49" spans="1:17" hidden="1" x14ac:dyDescent="0.25">
      <c r="A49" s="7" t="s">
        <v>36</v>
      </c>
    </row>
    <row r="50" spans="1:17" x14ac:dyDescent="0.25">
      <c r="A50" s="7">
        <v>9</v>
      </c>
      <c r="B50" s="15" t="s">
        <v>67</v>
      </c>
      <c r="C50" s="60" t="s">
        <v>68</v>
      </c>
      <c r="D50" s="61"/>
      <c r="E50" s="61"/>
      <c r="F50" s="17" t="s">
        <v>35</v>
      </c>
      <c r="G50" s="18">
        <v>1</v>
      </c>
      <c r="H50" s="18"/>
      <c r="I50" s="19"/>
      <c r="J50" s="20">
        <f>IF(AND(G50= "",H50= ""), 0, ROUND(ROUND(I50, 2) * ROUND(IF(H50="",G50,H50),  3), 2))</f>
        <v>0</v>
      </c>
      <c r="K50" s="7"/>
      <c r="M50" s="21">
        <v>0.2</v>
      </c>
      <c r="Q50" s="7">
        <v>71</v>
      </c>
    </row>
    <row r="51" spans="1:17" hidden="1" x14ac:dyDescent="0.25">
      <c r="A51" s="7" t="s">
        <v>36</v>
      </c>
    </row>
    <row r="52" spans="1:17" x14ac:dyDescent="0.25">
      <c r="A52" s="7">
        <v>9</v>
      </c>
      <c r="B52" s="15" t="s">
        <v>69</v>
      </c>
      <c r="C52" s="60" t="s">
        <v>70</v>
      </c>
      <c r="D52" s="61"/>
      <c r="E52" s="61"/>
      <c r="F52" s="17" t="s">
        <v>35</v>
      </c>
      <c r="G52" s="18">
        <v>6</v>
      </c>
      <c r="H52" s="18"/>
      <c r="I52" s="19"/>
      <c r="J52" s="20">
        <f>IF(AND(G52= "",H52= ""), 0, ROUND(ROUND(I52, 2) * ROUND(IF(H52="",G52,H52),  3), 2))</f>
        <v>0</v>
      </c>
      <c r="K52" s="7"/>
      <c r="M52" s="21">
        <v>0.2</v>
      </c>
      <c r="Q52" s="7">
        <v>71</v>
      </c>
    </row>
    <row r="53" spans="1:17" hidden="1" x14ac:dyDescent="0.25">
      <c r="A53" s="7" t="s">
        <v>39</v>
      </c>
    </row>
    <row r="54" spans="1:17" hidden="1" x14ac:dyDescent="0.25">
      <c r="A54" s="7" t="s">
        <v>36</v>
      </c>
    </row>
    <row r="55" spans="1:17" hidden="1" x14ac:dyDescent="0.25">
      <c r="A55" s="7" t="s">
        <v>48</v>
      </c>
    </row>
    <row r="56" spans="1:17" ht="29.45" customHeight="1" x14ac:dyDescent="0.25">
      <c r="A56" s="7">
        <v>8</v>
      </c>
      <c r="B56" s="15" t="s">
        <v>71</v>
      </c>
      <c r="C56" s="58" t="s">
        <v>72</v>
      </c>
      <c r="D56" s="58"/>
      <c r="E56" s="58"/>
      <c r="J56" s="7"/>
      <c r="K56" s="7"/>
    </row>
    <row r="57" spans="1:17" hidden="1" x14ac:dyDescent="0.25">
      <c r="A57" s="7" t="s">
        <v>30</v>
      </c>
    </row>
    <row r="58" spans="1:17" ht="20.85" customHeight="1" x14ac:dyDescent="0.25">
      <c r="A58" s="7" t="s">
        <v>31</v>
      </c>
      <c r="B58" s="16"/>
      <c r="C58" s="59" t="s">
        <v>73</v>
      </c>
      <c r="D58" s="59"/>
      <c r="E58" s="59"/>
      <c r="F58" s="59"/>
      <c r="G58" s="59"/>
      <c r="H58" s="59"/>
      <c r="I58" s="59"/>
      <c r="J58" s="16"/>
    </row>
    <row r="59" spans="1:17" x14ac:dyDescent="0.25">
      <c r="A59" s="7">
        <v>9</v>
      </c>
      <c r="B59" s="15" t="s">
        <v>74</v>
      </c>
      <c r="C59" s="60" t="s">
        <v>75</v>
      </c>
      <c r="D59" s="61"/>
      <c r="E59" s="61"/>
      <c r="F59" s="17" t="s">
        <v>35</v>
      </c>
      <c r="G59" s="18">
        <v>11</v>
      </c>
      <c r="H59" s="18"/>
      <c r="I59" s="19"/>
      <c r="J59" s="20">
        <f>IF(AND(G59= "",H59= ""), 0, ROUND(ROUND(I59, 2) * ROUND(IF(H59="",G59,H59),  3), 2))</f>
        <v>0</v>
      </c>
      <c r="K59" s="7"/>
      <c r="M59" s="21">
        <v>0.2</v>
      </c>
      <c r="Q59" s="7">
        <v>71</v>
      </c>
    </row>
    <row r="60" spans="1:17" hidden="1" x14ac:dyDescent="0.25">
      <c r="A60" s="7" t="s">
        <v>36</v>
      </c>
    </row>
    <row r="61" spans="1:17" x14ac:dyDescent="0.25">
      <c r="A61" s="7">
        <v>9</v>
      </c>
      <c r="B61" s="15" t="s">
        <v>76</v>
      </c>
      <c r="C61" s="60" t="s">
        <v>70</v>
      </c>
      <c r="D61" s="61"/>
      <c r="E61" s="61"/>
      <c r="F61" s="17" t="s">
        <v>35</v>
      </c>
      <c r="G61" s="18">
        <v>4</v>
      </c>
      <c r="H61" s="18"/>
      <c r="I61" s="19"/>
      <c r="J61" s="20">
        <f>IF(AND(G61= "",H61= ""), 0, ROUND(ROUND(I61, 2) * ROUND(IF(H61="",G61,H61),  3), 2))</f>
        <v>0</v>
      </c>
      <c r="K61" s="7"/>
      <c r="M61" s="21">
        <v>0.2</v>
      </c>
      <c r="Q61" s="7">
        <v>71</v>
      </c>
    </row>
    <row r="62" spans="1:17" hidden="1" x14ac:dyDescent="0.25">
      <c r="A62" s="7" t="s">
        <v>39</v>
      </c>
    </row>
    <row r="63" spans="1:17" hidden="1" x14ac:dyDescent="0.25">
      <c r="A63" s="7" t="s">
        <v>36</v>
      </c>
    </row>
    <row r="64" spans="1:17" x14ac:dyDescent="0.25">
      <c r="A64" s="7">
        <v>9</v>
      </c>
      <c r="B64" s="15" t="s">
        <v>77</v>
      </c>
      <c r="C64" s="60" t="s">
        <v>64</v>
      </c>
      <c r="D64" s="61"/>
      <c r="E64" s="61"/>
      <c r="F64" s="17" t="s">
        <v>35</v>
      </c>
      <c r="G64" s="18">
        <v>4</v>
      </c>
      <c r="H64" s="18"/>
      <c r="I64" s="19"/>
      <c r="J64" s="20">
        <f>IF(AND(G64= "",H64= ""), 0, ROUND(ROUND(I64, 2) * ROUND(IF(H64="",G64,H64),  3), 2))</f>
        <v>0</v>
      </c>
      <c r="K64" s="7"/>
      <c r="M64" s="21">
        <v>0.2</v>
      </c>
      <c r="Q64" s="7">
        <v>71</v>
      </c>
    </row>
    <row r="65" spans="1:17" hidden="1" x14ac:dyDescent="0.25">
      <c r="A65" s="7" t="s">
        <v>36</v>
      </c>
    </row>
    <row r="66" spans="1:17" x14ac:dyDescent="0.25">
      <c r="A66" s="7">
        <v>9</v>
      </c>
      <c r="B66" s="15" t="s">
        <v>78</v>
      </c>
      <c r="C66" s="60" t="s">
        <v>79</v>
      </c>
      <c r="D66" s="61"/>
      <c r="E66" s="61"/>
      <c r="F66" s="17" t="s">
        <v>35</v>
      </c>
      <c r="G66" s="18">
        <v>1</v>
      </c>
      <c r="H66" s="18"/>
      <c r="I66" s="19"/>
      <c r="J66" s="20">
        <f>IF(AND(G66= "",H66= ""), 0, ROUND(ROUND(I66, 2) * ROUND(IF(H66="",G66,H66),  3), 2))</f>
        <v>0</v>
      </c>
      <c r="K66" s="7"/>
      <c r="M66" s="21">
        <v>0.2</v>
      </c>
      <c r="Q66" s="7">
        <v>71</v>
      </c>
    </row>
    <row r="67" spans="1:17" hidden="1" x14ac:dyDescent="0.25">
      <c r="A67" s="7" t="s">
        <v>39</v>
      </c>
    </row>
    <row r="68" spans="1:17" hidden="1" x14ac:dyDescent="0.25">
      <c r="A68" s="7" t="s">
        <v>36</v>
      </c>
    </row>
    <row r="69" spans="1:17" hidden="1" x14ac:dyDescent="0.25">
      <c r="A69" s="7" t="s">
        <v>48</v>
      </c>
    </row>
    <row r="70" spans="1:17" x14ac:dyDescent="0.25">
      <c r="A70" s="7">
        <v>8</v>
      </c>
      <c r="B70" s="15" t="s">
        <v>80</v>
      </c>
      <c r="C70" s="58" t="s">
        <v>81</v>
      </c>
      <c r="D70" s="58"/>
      <c r="E70" s="58"/>
      <c r="J70" s="7"/>
      <c r="K70" s="7"/>
    </row>
    <row r="71" spans="1:17" hidden="1" x14ac:dyDescent="0.25">
      <c r="A71" s="7" t="s">
        <v>30</v>
      </c>
    </row>
    <row r="72" spans="1:17" x14ac:dyDescent="0.25">
      <c r="A72" s="7">
        <v>9</v>
      </c>
      <c r="B72" s="15" t="s">
        <v>82</v>
      </c>
      <c r="C72" s="60" t="s">
        <v>83</v>
      </c>
      <c r="D72" s="61"/>
      <c r="E72" s="61"/>
      <c r="F72" s="17" t="s">
        <v>35</v>
      </c>
      <c r="G72" s="18">
        <v>2</v>
      </c>
      <c r="H72" s="18"/>
      <c r="I72" s="19"/>
      <c r="J72" s="20">
        <f>IF(AND(G72= "",H72= ""), 0, ROUND(ROUND(I72, 2) * ROUND(IF(H72="",G72,H72),  3), 2))</f>
        <v>0</v>
      </c>
      <c r="K72" s="7"/>
      <c r="M72" s="21">
        <v>0.2</v>
      </c>
      <c r="Q72" s="7">
        <v>71</v>
      </c>
    </row>
    <row r="73" spans="1:17" hidden="1" x14ac:dyDescent="0.25">
      <c r="A73" s="7" t="s">
        <v>39</v>
      </c>
    </row>
    <row r="74" spans="1:17" ht="32.1" customHeight="1" x14ac:dyDescent="0.25">
      <c r="A74" s="7" t="s">
        <v>84</v>
      </c>
      <c r="B74" s="16"/>
      <c r="C74" s="59" t="s">
        <v>85</v>
      </c>
      <c r="D74" s="59"/>
      <c r="E74" s="59"/>
      <c r="F74" s="59"/>
      <c r="G74" s="59"/>
      <c r="H74" s="59"/>
      <c r="I74" s="59"/>
      <c r="J74" s="16"/>
    </row>
    <row r="75" spans="1:17" hidden="1" x14ac:dyDescent="0.25">
      <c r="A75" s="7" t="s">
        <v>36</v>
      </c>
    </row>
    <row r="76" spans="1:17" x14ac:dyDescent="0.25">
      <c r="A76" s="7">
        <v>9</v>
      </c>
      <c r="B76" s="15" t="s">
        <v>86</v>
      </c>
      <c r="C76" s="60" t="s">
        <v>87</v>
      </c>
      <c r="D76" s="61"/>
      <c r="E76" s="61"/>
      <c r="F76" s="17" t="s">
        <v>35</v>
      </c>
      <c r="G76" s="18">
        <v>1</v>
      </c>
      <c r="H76" s="18"/>
      <c r="I76" s="19"/>
      <c r="J76" s="20">
        <f>IF(AND(G76= "",H76= ""), 0, ROUND(ROUND(I76, 2) * ROUND(IF(H76="",G76,H76),  3), 2))</f>
        <v>0</v>
      </c>
      <c r="K76" s="7"/>
      <c r="M76" s="21">
        <v>0.2</v>
      </c>
      <c r="Q76" s="7">
        <v>71</v>
      </c>
    </row>
    <row r="77" spans="1:17" hidden="1" x14ac:dyDescent="0.25">
      <c r="A77" s="7" t="s">
        <v>39</v>
      </c>
    </row>
    <row r="78" spans="1:17" ht="22.7" customHeight="1" x14ac:dyDescent="0.25">
      <c r="A78" s="7" t="s">
        <v>84</v>
      </c>
      <c r="B78" s="16"/>
      <c r="C78" s="59" t="s">
        <v>88</v>
      </c>
      <c r="D78" s="59"/>
      <c r="E78" s="59"/>
      <c r="F78" s="59"/>
      <c r="G78" s="59"/>
      <c r="H78" s="59"/>
      <c r="I78" s="59"/>
      <c r="J78" s="16"/>
    </row>
    <row r="79" spans="1:17" hidden="1" x14ac:dyDescent="0.25">
      <c r="A79" s="7" t="s">
        <v>36</v>
      </c>
    </row>
    <row r="80" spans="1:17" x14ac:dyDescent="0.25">
      <c r="A80" s="7">
        <v>9</v>
      </c>
      <c r="B80" s="15" t="s">
        <v>89</v>
      </c>
      <c r="C80" s="60" t="s">
        <v>90</v>
      </c>
      <c r="D80" s="61"/>
      <c r="E80" s="61"/>
      <c r="F80" s="17" t="s">
        <v>35</v>
      </c>
      <c r="G80" s="18">
        <v>4</v>
      </c>
      <c r="H80" s="18"/>
      <c r="I80" s="19"/>
      <c r="J80" s="20">
        <f>IF(AND(G80= "",H80= ""), 0, ROUND(ROUND(I80, 2) * ROUND(IF(H80="",G80,H80),  3), 2))</f>
        <v>0</v>
      </c>
      <c r="K80" s="7"/>
      <c r="M80" s="21">
        <v>0.2</v>
      </c>
      <c r="Q80" s="7">
        <v>71</v>
      </c>
    </row>
    <row r="81" spans="1:17" ht="22.7" customHeight="1" x14ac:dyDescent="0.25">
      <c r="A81" s="7" t="s">
        <v>84</v>
      </c>
      <c r="B81" s="16"/>
      <c r="C81" s="59" t="s">
        <v>91</v>
      </c>
      <c r="D81" s="59"/>
      <c r="E81" s="59"/>
      <c r="F81" s="59"/>
      <c r="G81" s="59"/>
      <c r="H81" s="59"/>
      <c r="I81" s="59"/>
      <c r="J81" s="16"/>
    </row>
    <row r="82" spans="1:17" hidden="1" x14ac:dyDescent="0.25">
      <c r="A82" s="7" t="s">
        <v>36</v>
      </c>
    </row>
    <row r="83" spans="1:17" x14ac:dyDescent="0.25">
      <c r="A83" s="7">
        <v>9</v>
      </c>
      <c r="B83" s="15" t="s">
        <v>92</v>
      </c>
      <c r="C83" s="60" t="s">
        <v>93</v>
      </c>
      <c r="D83" s="61"/>
      <c r="E83" s="61"/>
      <c r="F83" s="17" t="s">
        <v>35</v>
      </c>
      <c r="G83" s="18">
        <v>2</v>
      </c>
      <c r="H83" s="18"/>
      <c r="I83" s="19"/>
      <c r="J83" s="20">
        <f>IF(AND(G83= "",H83= ""), 0, ROUND(ROUND(I83, 2) * ROUND(IF(H83="",G83,H83),  3), 2))</f>
        <v>0</v>
      </c>
      <c r="K83" s="7"/>
      <c r="M83" s="21">
        <v>0.2</v>
      </c>
      <c r="Q83" s="7">
        <v>71</v>
      </c>
    </row>
    <row r="84" spans="1:17" hidden="1" x14ac:dyDescent="0.25">
      <c r="A84" s="7" t="s">
        <v>39</v>
      </c>
    </row>
    <row r="85" spans="1:17" ht="22.7" customHeight="1" x14ac:dyDescent="0.25">
      <c r="A85" s="7" t="s">
        <v>84</v>
      </c>
      <c r="B85" s="16"/>
      <c r="C85" s="59" t="s">
        <v>91</v>
      </c>
      <c r="D85" s="59"/>
      <c r="E85" s="59"/>
      <c r="F85" s="59"/>
      <c r="G85" s="59"/>
      <c r="H85" s="59"/>
      <c r="I85" s="59"/>
      <c r="J85" s="16"/>
    </row>
    <row r="86" spans="1:17" hidden="1" x14ac:dyDescent="0.25">
      <c r="A86" s="7" t="s">
        <v>36</v>
      </c>
    </row>
    <row r="87" spans="1:17" hidden="1" x14ac:dyDescent="0.25">
      <c r="A87" s="7" t="s">
        <v>48</v>
      </c>
    </row>
    <row r="88" spans="1:17" ht="29.45" customHeight="1" x14ac:dyDescent="0.25">
      <c r="A88" s="7">
        <v>8</v>
      </c>
      <c r="B88" s="15" t="s">
        <v>94</v>
      </c>
      <c r="C88" s="58" t="s">
        <v>95</v>
      </c>
      <c r="D88" s="58"/>
      <c r="E88" s="58"/>
      <c r="J88" s="7"/>
      <c r="K88" s="7"/>
    </row>
    <row r="89" spans="1:17" hidden="1" x14ac:dyDescent="0.25">
      <c r="A89" s="7" t="s">
        <v>30</v>
      </c>
    </row>
    <row r="90" spans="1:17" ht="44.1" customHeight="1" x14ac:dyDescent="0.25">
      <c r="A90" s="7" t="s">
        <v>31</v>
      </c>
      <c r="B90" s="16"/>
      <c r="C90" s="59" t="s">
        <v>96</v>
      </c>
      <c r="D90" s="59"/>
      <c r="E90" s="59"/>
      <c r="F90" s="59"/>
      <c r="G90" s="59"/>
      <c r="H90" s="59"/>
      <c r="I90" s="59"/>
      <c r="J90" s="16"/>
    </row>
    <row r="91" spans="1:17" x14ac:dyDescent="0.25">
      <c r="A91" s="7">
        <v>9</v>
      </c>
      <c r="B91" s="15" t="s">
        <v>97</v>
      </c>
      <c r="C91" s="60" t="s">
        <v>98</v>
      </c>
      <c r="D91" s="61"/>
      <c r="E91" s="61"/>
      <c r="F91" s="17" t="s">
        <v>35</v>
      </c>
      <c r="G91" s="18">
        <v>3</v>
      </c>
      <c r="H91" s="18"/>
      <c r="I91" s="19"/>
      <c r="J91" s="20">
        <f>IF(AND(G91= "",H91= ""), 0, ROUND(ROUND(I91, 2) * ROUND(IF(H91="",G91,H91),  3), 2))</f>
        <v>0</v>
      </c>
      <c r="K91" s="7"/>
      <c r="M91" s="21">
        <v>0.2</v>
      </c>
      <c r="Q91" s="7">
        <v>71</v>
      </c>
    </row>
    <row r="92" spans="1:17" hidden="1" x14ac:dyDescent="0.25">
      <c r="A92" s="7" t="s">
        <v>36</v>
      </c>
    </row>
    <row r="93" spans="1:17" x14ac:dyDescent="0.25">
      <c r="A93" s="7">
        <v>9</v>
      </c>
      <c r="B93" s="15" t="s">
        <v>99</v>
      </c>
      <c r="C93" s="60" t="s">
        <v>100</v>
      </c>
      <c r="D93" s="61"/>
      <c r="E93" s="61"/>
      <c r="F93" s="17" t="s">
        <v>35</v>
      </c>
      <c r="G93" s="18">
        <v>3</v>
      </c>
      <c r="H93" s="18"/>
      <c r="I93" s="19"/>
      <c r="J93" s="20">
        <f>IF(AND(G93= "",H93= ""), 0, ROUND(ROUND(I93, 2) * ROUND(IF(H93="",G93,H93),  3), 2))</f>
        <v>0</v>
      </c>
      <c r="K93" s="7"/>
      <c r="M93" s="21">
        <v>0.2</v>
      </c>
      <c r="Q93" s="7">
        <v>71</v>
      </c>
    </row>
    <row r="94" spans="1:17" hidden="1" x14ac:dyDescent="0.25">
      <c r="A94" s="7" t="s">
        <v>36</v>
      </c>
    </row>
    <row r="95" spans="1:17" hidden="1" x14ac:dyDescent="0.25">
      <c r="A95" s="7" t="s">
        <v>48</v>
      </c>
    </row>
    <row r="96" spans="1:17" x14ac:dyDescent="0.25">
      <c r="A96" s="7">
        <v>8</v>
      </c>
      <c r="B96" s="15" t="s">
        <v>101</v>
      </c>
      <c r="C96" s="58" t="s">
        <v>102</v>
      </c>
      <c r="D96" s="58"/>
      <c r="E96" s="58"/>
      <c r="J96" s="7"/>
      <c r="K96" s="7"/>
    </row>
    <row r="97" spans="1:17" hidden="1" x14ac:dyDescent="0.25">
      <c r="A97" s="7" t="s">
        <v>30</v>
      </c>
    </row>
    <row r="98" spans="1:17" x14ac:dyDescent="0.25">
      <c r="A98" s="7">
        <v>9</v>
      </c>
      <c r="B98" s="15" t="s">
        <v>103</v>
      </c>
      <c r="C98" s="60" t="s">
        <v>104</v>
      </c>
      <c r="D98" s="61"/>
      <c r="E98" s="61"/>
      <c r="F98" s="17" t="s">
        <v>12</v>
      </c>
      <c r="G98" s="22">
        <v>2</v>
      </c>
      <c r="H98" s="22"/>
      <c r="I98" s="19"/>
      <c r="J98" s="20">
        <f>IF(AND(G98= "",H98= ""), 0, ROUND(ROUND(I98, 2) * ROUND(IF(H98="",G98,H98),  0), 2))</f>
        <v>0</v>
      </c>
      <c r="K98" s="7"/>
      <c r="M98" s="21">
        <v>0.2</v>
      </c>
      <c r="Q98" s="7">
        <v>71</v>
      </c>
    </row>
    <row r="99" spans="1:17" x14ac:dyDescent="0.25">
      <c r="A99" s="7" t="s">
        <v>84</v>
      </c>
      <c r="B99" s="16"/>
      <c r="C99" s="59" t="s">
        <v>105</v>
      </c>
      <c r="D99" s="59"/>
      <c r="E99" s="59"/>
      <c r="F99" s="59"/>
      <c r="G99" s="59"/>
      <c r="H99" s="59"/>
      <c r="I99" s="59"/>
      <c r="J99" s="16"/>
    </row>
    <row r="100" spans="1:17" hidden="1" x14ac:dyDescent="0.25">
      <c r="A100" s="7" t="s">
        <v>39</v>
      </c>
    </row>
    <row r="101" spans="1:17" hidden="1" x14ac:dyDescent="0.25">
      <c r="A101" s="7" t="s">
        <v>36</v>
      </c>
    </row>
    <row r="102" spans="1:17" x14ac:dyDescent="0.25">
      <c r="A102" s="7">
        <v>9</v>
      </c>
      <c r="B102" s="15" t="s">
        <v>106</v>
      </c>
      <c r="C102" s="60" t="s">
        <v>107</v>
      </c>
      <c r="D102" s="61"/>
      <c r="E102" s="61"/>
      <c r="F102" s="17" t="s">
        <v>12</v>
      </c>
      <c r="G102" s="22">
        <v>2</v>
      </c>
      <c r="H102" s="22"/>
      <c r="I102" s="19"/>
      <c r="J102" s="20">
        <f>IF(AND(G102= "",H102= ""), 0, ROUND(ROUND(I102, 2) * ROUND(IF(H102="",G102,H102),  0), 2))</f>
        <v>0</v>
      </c>
      <c r="K102" s="7"/>
      <c r="M102" s="21">
        <v>0.2</v>
      </c>
      <c r="Q102" s="7">
        <v>71</v>
      </c>
    </row>
    <row r="103" spans="1:17" x14ac:dyDescent="0.25">
      <c r="A103" s="7" t="s">
        <v>84</v>
      </c>
      <c r="B103" s="16"/>
      <c r="C103" s="59" t="s">
        <v>105</v>
      </c>
      <c r="D103" s="59"/>
      <c r="E103" s="59"/>
      <c r="F103" s="59"/>
      <c r="G103" s="59"/>
      <c r="H103" s="59"/>
      <c r="I103" s="59"/>
      <c r="J103" s="16"/>
    </row>
    <row r="104" spans="1:17" hidden="1" x14ac:dyDescent="0.25">
      <c r="A104" s="7" t="s">
        <v>39</v>
      </c>
    </row>
    <row r="105" spans="1:17" hidden="1" x14ac:dyDescent="0.25">
      <c r="A105" s="7" t="s">
        <v>36</v>
      </c>
    </row>
    <row r="106" spans="1:17" hidden="1" x14ac:dyDescent="0.25">
      <c r="A106" s="7" t="s">
        <v>48</v>
      </c>
    </row>
    <row r="107" spans="1:17" x14ac:dyDescent="0.25">
      <c r="A107" s="7">
        <v>5</v>
      </c>
      <c r="B107" s="14" t="s">
        <v>108</v>
      </c>
      <c r="C107" s="62" t="s">
        <v>109</v>
      </c>
      <c r="D107" s="62"/>
      <c r="E107" s="62"/>
      <c r="F107" s="23"/>
      <c r="G107" s="23"/>
      <c r="H107" s="23"/>
      <c r="I107" s="23"/>
      <c r="J107" s="23"/>
      <c r="K107" s="7"/>
    </row>
    <row r="108" spans="1:17" hidden="1" x14ac:dyDescent="0.25">
      <c r="A108" s="7" t="s">
        <v>110</v>
      </c>
    </row>
    <row r="109" spans="1:17" x14ac:dyDescent="0.25">
      <c r="A109" s="7">
        <v>9</v>
      </c>
      <c r="B109" s="15" t="s">
        <v>111</v>
      </c>
      <c r="C109" s="60" t="s">
        <v>112</v>
      </c>
      <c r="D109" s="61"/>
      <c r="E109" s="61"/>
      <c r="F109" s="17" t="s">
        <v>113</v>
      </c>
      <c r="G109" s="22">
        <v>1</v>
      </c>
      <c r="H109" s="22"/>
      <c r="I109" s="19"/>
      <c r="J109" s="20">
        <f>IF(AND(G109= "",H109= ""), 0, ROUND(ROUND(I109, 2) * ROUND(IF(H109="",G109,H109),  0), 2))</f>
        <v>0</v>
      </c>
      <c r="K109" s="7"/>
      <c r="M109" s="21">
        <v>0.2</v>
      </c>
      <c r="Q109" s="7">
        <v>71</v>
      </c>
    </row>
    <row r="110" spans="1:17" hidden="1" x14ac:dyDescent="0.25">
      <c r="A110" s="7" t="s">
        <v>39</v>
      </c>
    </row>
    <row r="111" spans="1:17" ht="22.7" customHeight="1" x14ac:dyDescent="0.25">
      <c r="A111" s="7" t="s">
        <v>84</v>
      </c>
      <c r="B111" s="16"/>
      <c r="C111" s="59" t="s">
        <v>114</v>
      </c>
      <c r="D111" s="59"/>
      <c r="E111" s="59"/>
      <c r="F111" s="59"/>
      <c r="G111" s="59"/>
      <c r="H111" s="59"/>
      <c r="I111" s="59"/>
      <c r="J111" s="16"/>
    </row>
    <row r="112" spans="1:17" hidden="1" x14ac:dyDescent="0.25">
      <c r="A112" s="7" t="s">
        <v>36</v>
      </c>
    </row>
    <row r="113" spans="1:17" x14ac:dyDescent="0.25">
      <c r="A113" s="7">
        <v>9</v>
      </c>
      <c r="B113" s="15" t="s">
        <v>115</v>
      </c>
      <c r="C113" s="60" t="s">
        <v>116</v>
      </c>
      <c r="D113" s="61"/>
      <c r="E113" s="61"/>
      <c r="F113" s="17" t="s">
        <v>113</v>
      </c>
      <c r="G113" s="22">
        <v>1</v>
      </c>
      <c r="H113" s="22"/>
      <c r="I113" s="19"/>
      <c r="J113" s="20">
        <f>IF(AND(G113= "",H113= ""), 0, ROUND(ROUND(I113, 2) * ROUND(IF(H113="",G113,H113),  0), 2))</f>
        <v>0</v>
      </c>
      <c r="K113" s="7"/>
      <c r="M113" s="21">
        <v>0.2</v>
      </c>
      <c r="Q113" s="7">
        <v>71</v>
      </c>
    </row>
    <row r="114" spans="1:17" hidden="1" x14ac:dyDescent="0.25">
      <c r="A114" s="7" t="s">
        <v>39</v>
      </c>
    </row>
    <row r="115" spans="1:17" ht="20.85" customHeight="1" x14ac:dyDescent="0.25">
      <c r="A115" s="7" t="s">
        <v>84</v>
      </c>
      <c r="B115" s="16"/>
      <c r="C115" s="59" t="s">
        <v>117</v>
      </c>
      <c r="D115" s="59"/>
      <c r="E115" s="59"/>
      <c r="F115" s="59"/>
      <c r="G115" s="59"/>
      <c r="H115" s="59"/>
      <c r="I115" s="59"/>
      <c r="J115" s="16"/>
    </row>
    <row r="116" spans="1:17" hidden="1" x14ac:dyDescent="0.25">
      <c r="A116" s="7" t="s">
        <v>36</v>
      </c>
    </row>
    <row r="117" spans="1:17" x14ac:dyDescent="0.25">
      <c r="A117" s="7">
        <v>8</v>
      </c>
      <c r="B117" s="15" t="s">
        <v>118</v>
      </c>
      <c r="C117" s="58" t="s">
        <v>119</v>
      </c>
      <c r="D117" s="58"/>
      <c r="E117" s="58"/>
      <c r="J117" s="7"/>
      <c r="K117" s="7"/>
    </row>
    <row r="118" spans="1:17" hidden="1" x14ac:dyDescent="0.25">
      <c r="A118" s="7" t="s">
        <v>30</v>
      </c>
    </row>
    <row r="119" spans="1:17" ht="22.7" customHeight="1" x14ac:dyDescent="0.25">
      <c r="A119" s="7" t="s">
        <v>31</v>
      </c>
      <c r="B119" s="16"/>
      <c r="C119" s="59" t="s">
        <v>120</v>
      </c>
      <c r="D119" s="59"/>
      <c r="E119" s="59"/>
      <c r="F119" s="59"/>
      <c r="G119" s="59"/>
      <c r="H119" s="59"/>
      <c r="I119" s="59"/>
      <c r="J119" s="16"/>
    </row>
    <row r="120" spans="1:17" x14ac:dyDescent="0.25">
      <c r="A120" s="7">
        <v>9</v>
      </c>
      <c r="B120" s="15" t="s">
        <v>121</v>
      </c>
      <c r="C120" s="60" t="s">
        <v>122</v>
      </c>
      <c r="D120" s="61"/>
      <c r="E120" s="61"/>
      <c r="F120" s="17" t="s">
        <v>113</v>
      </c>
      <c r="G120" s="22">
        <v>2</v>
      </c>
      <c r="H120" s="22"/>
      <c r="I120" s="19"/>
      <c r="J120" s="20">
        <f>IF(AND(G120= "",H120= ""), 0, ROUND(ROUND(I120, 2) * ROUND(IF(H120="",G120,H120),  0), 2))</f>
        <v>0</v>
      </c>
      <c r="K120" s="7"/>
      <c r="M120" s="21">
        <v>0.2</v>
      </c>
      <c r="Q120" s="7">
        <v>71</v>
      </c>
    </row>
    <row r="121" spans="1:17" hidden="1" x14ac:dyDescent="0.25">
      <c r="A121" s="7" t="s">
        <v>36</v>
      </c>
    </row>
    <row r="122" spans="1:17" x14ac:dyDescent="0.25">
      <c r="A122" s="7">
        <v>9</v>
      </c>
      <c r="B122" s="15" t="s">
        <v>123</v>
      </c>
      <c r="C122" s="60" t="s">
        <v>124</v>
      </c>
      <c r="D122" s="61"/>
      <c r="E122" s="61"/>
      <c r="F122" s="17" t="s">
        <v>113</v>
      </c>
      <c r="G122" s="22">
        <v>2</v>
      </c>
      <c r="H122" s="22"/>
      <c r="I122" s="19"/>
      <c r="J122" s="20">
        <f>IF(AND(G122= "",H122= ""), 0, ROUND(ROUND(I122, 2) * ROUND(IF(H122="",G122,H122),  0), 2))</f>
        <v>0</v>
      </c>
      <c r="K122" s="7"/>
      <c r="M122" s="21">
        <v>0.2</v>
      </c>
      <c r="Q122" s="7">
        <v>71</v>
      </c>
    </row>
    <row r="123" spans="1:17" hidden="1" x14ac:dyDescent="0.25">
      <c r="A123" s="7" t="s">
        <v>39</v>
      </c>
    </row>
    <row r="124" spans="1:17" hidden="1" x14ac:dyDescent="0.25">
      <c r="A124" s="7" t="s">
        <v>36</v>
      </c>
    </row>
    <row r="125" spans="1:17" hidden="1" x14ac:dyDescent="0.25">
      <c r="A125" s="7" t="s">
        <v>48</v>
      </c>
    </row>
    <row r="126" spans="1:17" x14ac:dyDescent="0.25">
      <c r="A126" s="7">
        <v>8</v>
      </c>
      <c r="B126" s="15" t="s">
        <v>125</v>
      </c>
      <c r="C126" s="58" t="s">
        <v>126</v>
      </c>
      <c r="D126" s="58"/>
      <c r="E126" s="58"/>
      <c r="J126" s="7"/>
      <c r="K126" s="7"/>
    </row>
    <row r="127" spans="1:17" ht="27.2" customHeight="1" x14ac:dyDescent="0.25">
      <c r="A127" s="7">
        <v>9</v>
      </c>
      <c r="B127" s="15" t="s">
        <v>127</v>
      </c>
      <c r="C127" s="60" t="s">
        <v>128</v>
      </c>
      <c r="D127" s="61"/>
      <c r="E127" s="61"/>
      <c r="F127" s="17" t="s">
        <v>113</v>
      </c>
      <c r="G127" s="22">
        <v>1</v>
      </c>
      <c r="H127" s="22"/>
      <c r="I127" s="19"/>
      <c r="J127" s="20">
        <f>IF(AND(G127= "",H127= ""), 0, ROUND(ROUND(I127, 2) * ROUND(IF(H127="",G127,H127),  0), 2))</f>
        <v>0</v>
      </c>
      <c r="K127" s="7" t="s">
        <v>129</v>
      </c>
      <c r="L127" s="7">
        <v>1545</v>
      </c>
      <c r="M127" s="21">
        <v>0.2</v>
      </c>
      <c r="Q127" s="7">
        <v>71</v>
      </c>
    </row>
    <row r="128" spans="1:17" hidden="1" x14ac:dyDescent="0.25">
      <c r="A128" s="7" t="s">
        <v>39</v>
      </c>
    </row>
    <row r="129" spans="1:17" ht="30" customHeight="1" x14ac:dyDescent="0.25">
      <c r="A129" s="7" t="s">
        <v>84</v>
      </c>
      <c r="B129" s="16"/>
      <c r="C129" s="59" t="s">
        <v>130</v>
      </c>
      <c r="D129" s="59"/>
      <c r="E129" s="59"/>
      <c r="F129" s="59"/>
      <c r="G129" s="59"/>
      <c r="H129" s="59"/>
      <c r="I129" s="59"/>
      <c r="J129" s="16"/>
    </row>
    <row r="130" spans="1:17" hidden="1" x14ac:dyDescent="0.25">
      <c r="A130" s="7" t="s">
        <v>36</v>
      </c>
    </row>
    <row r="131" spans="1:17" ht="27.2" customHeight="1" x14ac:dyDescent="0.25">
      <c r="A131" s="7">
        <v>9</v>
      </c>
      <c r="B131" s="15" t="s">
        <v>131</v>
      </c>
      <c r="C131" s="60" t="s">
        <v>132</v>
      </c>
      <c r="D131" s="61"/>
      <c r="E131" s="61"/>
      <c r="F131" s="17" t="s">
        <v>113</v>
      </c>
      <c r="G131" s="22">
        <v>1</v>
      </c>
      <c r="H131" s="22"/>
      <c r="I131" s="19"/>
      <c r="J131" s="20">
        <f>IF(AND(G131= "",H131= ""), 0, ROUND(ROUND(I131, 2) * ROUND(IF(H131="",G131,H131),  0), 2))</f>
        <v>0</v>
      </c>
      <c r="K131" s="7" t="s">
        <v>129</v>
      </c>
      <c r="L131" s="7">
        <v>230255</v>
      </c>
      <c r="M131" s="21">
        <v>0.2</v>
      </c>
      <c r="Q131" s="7">
        <v>71</v>
      </c>
    </row>
    <row r="132" spans="1:17" hidden="1" x14ac:dyDescent="0.25">
      <c r="A132" s="7" t="s">
        <v>39</v>
      </c>
    </row>
    <row r="133" spans="1:17" ht="30" customHeight="1" x14ac:dyDescent="0.25">
      <c r="A133" s="7" t="s">
        <v>84</v>
      </c>
      <c r="B133" s="16"/>
      <c r="C133" s="59" t="s">
        <v>130</v>
      </c>
      <c r="D133" s="59"/>
      <c r="E133" s="59"/>
      <c r="F133" s="59"/>
      <c r="G133" s="59"/>
      <c r="H133" s="59"/>
      <c r="I133" s="59"/>
      <c r="J133" s="16"/>
    </row>
    <row r="134" spans="1:17" hidden="1" x14ac:dyDescent="0.25">
      <c r="A134" s="7" t="s">
        <v>36</v>
      </c>
    </row>
    <row r="135" spans="1:17" ht="27.2" customHeight="1" x14ac:dyDescent="0.25">
      <c r="A135" s="7">
        <v>9</v>
      </c>
      <c r="B135" s="15" t="s">
        <v>133</v>
      </c>
      <c r="C135" s="60" t="s">
        <v>134</v>
      </c>
      <c r="D135" s="61"/>
      <c r="E135" s="61"/>
      <c r="F135" s="17" t="s">
        <v>113</v>
      </c>
      <c r="G135" s="22">
        <v>1</v>
      </c>
      <c r="H135" s="22"/>
      <c r="I135" s="19"/>
      <c r="J135" s="20">
        <f>IF(AND(G135= "",H135= ""), 0, ROUND(ROUND(I135, 2) * ROUND(IF(H135="",G135,H135),  0), 2))</f>
        <v>0</v>
      </c>
      <c r="K135" s="7" t="s">
        <v>129</v>
      </c>
      <c r="L135" s="7">
        <v>330309</v>
      </c>
      <c r="M135" s="21">
        <v>0.2</v>
      </c>
      <c r="Q135" s="7">
        <v>71</v>
      </c>
    </row>
    <row r="136" spans="1:17" hidden="1" x14ac:dyDescent="0.25">
      <c r="A136" s="7" t="s">
        <v>39</v>
      </c>
    </row>
    <row r="137" spans="1:17" ht="30" customHeight="1" x14ac:dyDescent="0.25">
      <c r="A137" s="7" t="s">
        <v>84</v>
      </c>
      <c r="B137" s="16"/>
      <c r="C137" s="59" t="s">
        <v>130</v>
      </c>
      <c r="D137" s="59"/>
      <c r="E137" s="59"/>
      <c r="F137" s="59"/>
      <c r="G137" s="59"/>
      <c r="H137" s="59"/>
      <c r="I137" s="59"/>
      <c r="J137" s="16"/>
    </row>
    <row r="138" spans="1:17" hidden="1" x14ac:dyDescent="0.25">
      <c r="A138" s="7" t="s">
        <v>36</v>
      </c>
    </row>
    <row r="139" spans="1:17" hidden="1" x14ac:dyDescent="0.25">
      <c r="A139" s="7" t="s">
        <v>48</v>
      </c>
    </row>
    <row r="140" spans="1:17" hidden="1" x14ac:dyDescent="0.25">
      <c r="A140" s="7" t="s">
        <v>135</v>
      </c>
    </row>
    <row r="141" spans="1:17" x14ac:dyDescent="0.25">
      <c r="A141" s="7">
        <v>6</v>
      </c>
      <c r="B141" s="14" t="s">
        <v>136</v>
      </c>
      <c r="C141" s="63" t="s">
        <v>137</v>
      </c>
      <c r="D141" s="63"/>
      <c r="E141" s="63"/>
      <c r="F141" s="24"/>
      <c r="G141" s="24"/>
      <c r="H141" s="24"/>
      <c r="I141" s="24"/>
      <c r="J141" s="24"/>
      <c r="K141" s="7"/>
    </row>
    <row r="142" spans="1:17" x14ac:dyDescent="0.25">
      <c r="A142" s="7">
        <v>8</v>
      </c>
      <c r="B142" s="15" t="s">
        <v>138</v>
      </c>
      <c r="C142" s="58" t="s">
        <v>139</v>
      </c>
      <c r="D142" s="58"/>
      <c r="E142" s="58"/>
      <c r="J142" s="7"/>
      <c r="K142" s="7"/>
    </row>
    <row r="143" spans="1:17" hidden="1" x14ac:dyDescent="0.25">
      <c r="A143" s="7" t="s">
        <v>30</v>
      </c>
    </row>
    <row r="144" spans="1:17" ht="22.7" customHeight="1" x14ac:dyDescent="0.25">
      <c r="A144" s="7" t="s">
        <v>31</v>
      </c>
      <c r="B144" s="16"/>
      <c r="C144" s="59" t="s">
        <v>140</v>
      </c>
      <c r="D144" s="59"/>
      <c r="E144" s="59"/>
      <c r="F144" s="59"/>
      <c r="G144" s="59"/>
      <c r="H144" s="59"/>
      <c r="I144" s="59"/>
      <c r="J144" s="16"/>
    </row>
    <row r="145" spans="1:17" x14ac:dyDescent="0.25">
      <c r="A145" s="7">
        <v>9</v>
      </c>
      <c r="B145" s="15" t="s">
        <v>141</v>
      </c>
      <c r="C145" s="60" t="s">
        <v>142</v>
      </c>
      <c r="D145" s="61"/>
      <c r="E145" s="61"/>
      <c r="F145" s="17" t="s">
        <v>143</v>
      </c>
      <c r="G145" s="25">
        <v>62</v>
      </c>
      <c r="H145" s="25"/>
      <c r="I145" s="19"/>
      <c r="J145" s="20">
        <f>IF(AND(G145= "",H145= ""), 0, ROUND(ROUND(I145, 2) * ROUND(IF(H145="",G145,H145),  2), 2))</f>
        <v>0</v>
      </c>
      <c r="K145" s="7"/>
      <c r="M145" s="21">
        <v>0.2</v>
      </c>
      <c r="Q145" s="7">
        <v>71</v>
      </c>
    </row>
    <row r="146" spans="1:17" hidden="1" x14ac:dyDescent="0.25">
      <c r="A146" s="7" t="s">
        <v>36</v>
      </c>
    </row>
    <row r="147" spans="1:17" x14ac:dyDescent="0.25">
      <c r="A147" s="7">
        <v>9</v>
      </c>
      <c r="B147" s="15" t="s">
        <v>144</v>
      </c>
      <c r="C147" s="60" t="s">
        <v>145</v>
      </c>
      <c r="D147" s="61"/>
      <c r="E147" s="61"/>
      <c r="F147" s="17" t="s">
        <v>143</v>
      </c>
      <c r="G147" s="25">
        <v>60</v>
      </c>
      <c r="H147" s="25"/>
      <c r="I147" s="19"/>
      <c r="J147" s="20">
        <f>IF(AND(G147= "",H147= ""), 0, ROUND(ROUND(I147, 2) * ROUND(IF(H147="",G147,H147),  2), 2))</f>
        <v>0</v>
      </c>
      <c r="K147" s="7"/>
      <c r="M147" s="21">
        <v>0.2</v>
      </c>
      <c r="Q147" s="7">
        <v>71</v>
      </c>
    </row>
    <row r="148" spans="1:17" hidden="1" x14ac:dyDescent="0.25">
      <c r="A148" s="7" t="s">
        <v>39</v>
      </c>
    </row>
    <row r="149" spans="1:17" hidden="1" x14ac:dyDescent="0.25">
      <c r="A149" s="7" t="s">
        <v>36</v>
      </c>
    </row>
    <row r="150" spans="1:17" hidden="1" x14ac:dyDescent="0.25">
      <c r="A150" s="7" t="s">
        <v>48</v>
      </c>
    </row>
    <row r="151" spans="1:17" x14ac:dyDescent="0.25">
      <c r="A151" s="7">
        <v>8</v>
      </c>
      <c r="B151" s="15" t="s">
        <v>146</v>
      </c>
      <c r="C151" s="58" t="s">
        <v>147</v>
      </c>
      <c r="D151" s="58"/>
      <c r="E151" s="58"/>
      <c r="J151" s="7"/>
      <c r="K151" s="7"/>
    </row>
    <row r="152" spans="1:17" hidden="1" x14ac:dyDescent="0.25">
      <c r="A152" s="7" t="s">
        <v>30</v>
      </c>
    </row>
    <row r="153" spans="1:17" ht="22.7" customHeight="1" x14ac:dyDescent="0.25">
      <c r="A153" s="7" t="s">
        <v>31</v>
      </c>
      <c r="B153" s="16"/>
      <c r="C153" s="59" t="s">
        <v>140</v>
      </c>
      <c r="D153" s="59"/>
      <c r="E153" s="59"/>
      <c r="F153" s="59"/>
      <c r="G153" s="59"/>
      <c r="H153" s="59"/>
      <c r="I153" s="59"/>
      <c r="J153" s="16"/>
    </row>
    <row r="154" spans="1:17" x14ac:dyDescent="0.25">
      <c r="A154" s="7">
        <v>9</v>
      </c>
      <c r="B154" s="15" t="s">
        <v>148</v>
      </c>
      <c r="C154" s="60" t="s">
        <v>149</v>
      </c>
      <c r="D154" s="61"/>
      <c r="E154" s="61"/>
      <c r="F154" s="17" t="s">
        <v>143</v>
      </c>
      <c r="G154" s="25">
        <v>1012</v>
      </c>
      <c r="H154" s="25"/>
      <c r="I154" s="19"/>
      <c r="J154" s="20">
        <f>IF(AND(G154= "",H154= ""), 0, ROUND(ROUND(I154, 2) * ROUND(IF(H154="",G154,H154),  2), 2))</f>
        <v>0</v>
      </c>
      <c r="K154" s="7"/>
      <c r="M154" s="21">
        <v>0.2</v>
      </c>
      <c r="Q154" s="7">
        <v>71</v>
      </c>
    </row>
    <row r="155" spans="1:17" hidden="1" x14ac:dyDescent="0.25">
      <c r="A155" s="7" t="s">
        <v>36</v>
      </c>
    </row>
    <row r="156" spans="1:17" x14ac:dyDescent="0.25">
      <c r="A156" s="7">
        <v>9</v>
      </c>
      <c r="B156" s="15" t="s">
        <v>150</v>
      </c>
      <c r="C156" s="60" t="s">
        <v>151</v>
      </c>
      <c r="D156" s="61"/>
      <c r="E156" s="61"/>
      <c r="F156" s="17" t="s">
        <v>143</v>
      </c>
      <c r="G156" s="25">
        <v>780</v>
      </c>
      <c r="H156" s="25"/>
      <c r="I156" s="19"/>
      <c r="J156" s="20">
        <f>IF(AND(G156= "",H156= ""), 0, ROUND(ROUND(I156, 2) * ROUND(IF(H156="",G156,H156),  2), 2))</f>
        <v>0</v>
      </c>
      <c r="K156" s="7"/>
      <c r="M156" s="21">
        <v>0.2</v>
      </c>
      <c r="Q156" s="7">
        <v>71</v>
      </c>
    </row>
    <row r="157" spans="1:17" hidden="1" x14ac:dyDescent="0.25">
      <c r="A157" s="7" t="s">
        <v>39</v>
      </c>
    </row>
    <row r="158" spans="1:17" hidden="1" x14ac:dyDescent="0.25">
      <c r="A158" s="7" t="s">
        <v>36</v>
      </c>
    </row>
    <row r="159" spans="1:17" hidden="1" x14ac:dyDescent="0.25">
      <c r="A159" s="7" t="s">
        <v>48</v>
      </c>
    </row>
    <row r="160" spans="1:17" x14ac:dyDescent="0.25">
      <c r="A160" s="7">
        <v>8</v>
      </c>
      <c r="B160" s="15" t="s">
        <v>152</v>
      </c>
      <c r="C160" s="58" t="s">
        <v>153</v>
      </c>
      <c r="D160" s="58"/>
      <c r="E160" s="58"/>
      <c r="J160" s="7"/>
      <c r="K160" s="7"/>
    </row>
    <row r="161" spans="1:17" hidden="1" x14ac:dyDescent="0.25">
      <c r="A161" s="7" t="s">
        <v>30</v>
      </c>
    </row>
    <row r="162" spans="1:17" ht="20.85" customHeight="1" x14ac:dyDescent="0.25">
      <c r="A162" s="7" t="s">
        <v>31</v>
      </c>
      <c r="B162" s="16"/>
      <c r="C162" s="59" t="s">
        <v>154</v>
      </c>
      <c r="D162" s="59"/>
      <c r="E162" s="59"/>
      <c r="F162" s="59"/>
      <c r="G162" s="59"/>
      <c r="H162" s="59"/>
      <c r="I162" s="59"/>
      <c r="J162" s="16"/>
    </row>
    <row r="163" spans="1:17" x14ac:dyDescent="0.25">
      <c r="A163" s="7">
        <v>9</v>
      </c>
      <c r="B163" s="15" t="s">
        <v>155</v>
      </c>
      <c r="C163" s="60" t="s">
        <v>156</v>
      </c>
      <c r="D163" s="61"/>
      <c r="E163" s="61"/>
      <c r="F163" s="17" t="s">
        <v>143</v>
      </c>
      <c r="G163" s="25">
        <v>20</v>
      </c>
      <c r="H163" s="25"/>
      <c r="I163" s="19"/>
      <c r="J163" s="20">
        <f>IF(AND(G163= "",H163= ""), 0, ROUND(ROUND(I163, 2) * ROUND(IF(H163="",G163,H163),  2), 2))</f>
        <v>0</v>
      </c>
      <c r="K163" s="7"/>
      <c r="M163" s="21">
        <v>0.2</v>
      </c>
      <c r="Q163" s="7">
        <v>71</v>
      </c>
    </row>
    <row r="164" spans="1:17" hidden="1" x14ac:dyDescent="0.25">
      <c r="A164" s="7" t="s">
        <v>36</v>
      </c>
    </row>
    <row r="165" spans="1:17" x14ac:dyDescent="0.25">
      <c r="A165" s="7">
        <v>9</v>
      </c>
      <c r="B165" s="15" t="s">
        <v>157</v>
      </c>
      <c r="C165" s="60" t="s">
        <v>158</v>
      </c>
      <c r="D165" s="61"/>
      <c r="E165" s="61"/>
      <c r="F165" s="17" t="s">
        <v>143</v>
      </c>
      <c r="G165" s="25">
        <v>20</v>
      </c>
      <c r="H165" s="25"/>
      <c r="I165" s="19"/>
      <c r="J165" s="20">
        <f>IF(AND(G165= "",H165= ""), 0, ROUND(ROUND(I165, 2) * ROUND(IF(H165="",G165,H165),  2), 2))</f>
        <v>0</v>
      </c>
      <c r="K165" s="7"/>
      <c r="M165" s="21">
        <v>0.2</v>
      </c>
      <c r="Q165" s="7">
        <v>71</v>
      </c>
    </row>
    <row r="166" spans="1:17" hidden="1" x14ac:dyDescent="0.25">
      <c r="A166" s="7" t="s">
        <v>39</v>
      </c>
    </row>
    <row r="167" spans="1:17" hidden="1" x14ac:dyDescent="0.25">
      <c r="A167" s="7" t="s">
        <v>36</v>
      </c>
    </row>
    <row r="168" spans="1:17" hidden="1" x14ac:dyDescent="0.25">
      <c r="A168" s="7" t="s">
        <v>48</v>
      </c>
    </row>
    <row r="169" spans="1:17" x14ac:dyDescent="0.25">
      <c r="A169" s="7">
        <v>8</v>
      </c>
      <c r="B169" s="15" t="s">
        <v>159</v>
      </c>
      <c r="C169" s="58" t="s">
        <v>160</v>
      </c>
      <c r="D169" s="58"/>
      <c r="E169" s="58"/>
      <c r="J169" s="7"/>
      <c r="K169" s="7"/>
    </row>
    <row r="170" spans="1:17" hidden="1" x14ac:dyDescent="0.25">
      <c r="A170" s="7" t="s">
        <v>30</v>
      </c>
    </row>
    <row r="171" spans="1:17" x14ac:dyDescent="0.25">
      <c r="A171" s="7">
        <v>9</v>
      </c>
      <c r="B171" s="15" t="s">
        <v>161</v>
      </c>
      <c r="C171" s="60" t="s">
        <v>162</v>
      </c>
      <c r="D171" s="61"/>
      <c r="E171" s="61"/>
      <c r="F171" s="17" t="s">
        <v>113</v>
      </c>
      <c r="G171" s="22">
        <v>6</v>
      </c>
      <c r="H171" s="22"/>
      <c r="I171" s="19"/>
      <c r="J171" s="20">
        <f>IF(AND(G171= "",H171= ""), 0, ROUND(ROUND(I171, 2) * ROUND(IF(H171="",G171,H171),  0), 2))</f>
        <v>0</v>
      </c>
      <c r="K171" s="7"/>
      <c r="M171" s="21">
        <v>0.2</v>
      </c>
      <c r="Q171" s="7">
        <v>71</v>
      </c>
    </row>
    <row r="172" spans="1:17" hidden="1" x14ac:dyDescent="0.25">
      <c r="A172" s="7" t="s">
        <v>36</v>
      </c>
    </row>
    <row r="173" spans="1:17" x14ac:dyDescent="0.25">
      <c r="A173" s="7">
        <v>9</v>
      </c>
      <c r="B173" s="15" t="s">
        <v>163</v>
      </c>
      <c r="C173" s="60" t="s">
        <v>164</v>
      </c>
      <c r="D173" s="61"/>
      <c r="E173" s="61"/>
      <c r="F173" s="17" t="s">
        <v>113</v>
      </c>
      <c r="G173" s="22">
        <v>2</v>
      </c>
      <c r="H173" s="22"/>
      <c r="I173" s="19"/>
      <c r="J173" s="20">
        <f>IF(AND(G173= "",H173= ""), 0, ROUND(ROUND(I173, 2) * ROUND(IF(H173="",G173,H173),  0), 2))</f>
        <v>0</v>
      </c>
      <c r="K173" s="7"/>
      <c r="M173" s="21">
        <v>0.2</v>
      </c>
      <c r="Q173" s="7">
        <v>71</v>
      </c>
    </row>
    <row r="174" spans="1:17" hidden="1" x14ac:dyDescent="0.25">
      <c r="A174" s="7" t="s">
        <v>36</v>
      </c>
    </row>
    <row r="175" spans="1:17" x14ac:dyDescent="0.25">
      <c r="A175" s="7">
        <v>9</v>
      </c>
      <c r="B175" s="15" t="s">
        <v>165</v>
      </c>
      <c r="C175" s="60" t="s">
        <v>166</v>
      </c>
      <c r="D175" s="61"/>
      <c r="E175" s="61"/>
      <c r="F175" s="17" t="s">
        <v>113</v>
      </c>
      <c r="G175" s="22">
        <v>4</v>
      </c>
      <c r="H175" s="22"/>
      <c r="I175" s="19"/>
      <c r="J175" s="20">
        <f>IF(AND(G175= "",H175= ""), 0, ROUND(ROUND(I175, 2) * ROUND(IF(H175="",G175,H175),  0), 2))</f>
        <v>0</v>
      </c>
      <c r="K175" s="7"/>
      <c r="M175" s="21">
        <v>0.2</v>
      </c>
      <c r="Q175" s="7">
        <v>71</v>
      </c>
    </row>
    <row r="176" spans="1:17" hidden="1" x14ac:dyDescent="0.25">
      <c r="A176" s="7" t="s">
        <v>36</v>
      </c>
    </row>
    <row r="177" spans="1:17" x14ac:dyDescent="0.25">
      <c r="A177" s="7">
        <v>9</v>
      </c>
      <c r="B177" s="15" t="s">
        <v>167</v>
      </c>
      <c r="C177" s="60" t="s">
        <v>168</v>
      </c>
      <c r="D177" s="61"/>
      <c r="E177" s="61"/>
      <c r="F177" s="17" t="s">
        <v>113</v>
      </c>
      <c r="G177" s="22">
        <v>22</v>
      </c>
      <c r="H177" s="22"/>
      <c r="I177" s="19"/>
      <c r="J177" s="20">
        <f>IF(AND(G177= "",H177= ""), 0, ROUND(ROUND(I177, 2) * ROUND(IF(H177="",G177,H177),  0), 2))</f>
        <v>0</v>
      </c>
      <c r="K177" s="7"/>
      <c r="M177" s="21">
        <v>0.2</v>
      </c>
      <c r="Q177" s="7">
        <v>71</v>
      </c>
    </row>
    <row r="178" spans="1:17" hidden="1" x14ac:dyDescent="0.25">
      <c r="A178" s="7" t="s">
        <v>36</v>
      </c>
    </row>
    <row r="179" spans="1:17" x14ac:dyDescent="0.25">
      <c r="A179" s="7">
        <v>9</v>
      </c>
      <c r="B179" s="15" t="s">
        <v>169</v>
      </c>
      <c r="C179" s="60" t="s">
        <v>170</v>
      </c>
      <c r="D179" s="61"/>
      <c r="E179" s="61"/>
      <c r="F179" s="17" t="s">
        <v>113</v>
      </c>
      <c r="G179" s="22">
        <v>2</v>
      </c>
      <c r="H179" s="22"/>
      <c r="I179" s="19"/>
      <c r="J179" s="20">
        <f>IF(AND(G179= "",H179= ""), 0, ROUND(ROUND(I179, 2) * ROUND(IF(H179="",G179,H179),  0), 2))</f>
        <v>0</v>
      </c>
      <c r="K179" s="7"/>
      <c r="M179" s="21">
        <v>0.2</v>
      </c>
      <c r="Q179" s="7">
        <v>71</v>
      </c>
    </row>
    <row r="180" spans="1:17" hidden="1" x14ac:dyDescent="0.25">
      <c r="A180" s="7" t="s">
        <v>36</v>
      </c>
    </row>
    <row r="181" spans="1:17" ht="27.2" customHeight="1" x14ac:dyDescent="0.25">
      <c r="A181" s="7">
        <v>9</v>
      </c>
      <c r="B181" s="15" t="s">
        <v>171</v>
      </c>
      <c r="C181" s="60" t="s">
        <v>172</v>
      </c>
      <c r="D181" s="61"/>
      <c r="E181" s="61"/>
      <c r="F181" s="17" t="s">
        <v>113</v>
      </c>
      <c r="G181" s="22">
        <v>2</v>
      </c>
      <c r="H181" s="22"/>
      <c r="I181" s="19"/>
      <c r="J181" s="20">
        <f>IF(AND(G181= "",H181= ""), 0, ROUND(ROUND(I181, 2) * ROUND(IF(H181="",G181,H181),  0), 2))</f>
        <v>0</v>
      </c>
      <c r="K181" s="7"/>
      <c r="M181" s="21">
        <v>0.2</v>
      </c>
      <c r="Q181" s="7">
        <v>71</v>
      </c>
    </row>
    <row r="182" spans="1:17" hidden="1" x14ac:dyDescent="0.25">
      <c r="A182" s="7" t="s">
        <v>39</v>
      </c>
    </row>
    <row r="183" spans="1:17" hidden="1" x14ac:dyDescent="0.25">
      <c r="A183" s="7" t="s">
        <v>36</v>
      </c>
    </row>
    <row r="184" spans="1:17" hidden="1" x14ac:dyDescent="0.25">
      <c r="A184" s="7" t="s">
        <v>48</v>
      </c>
    </row>
    <row r="185" spans="1:17" x14ac:dyDescent="0.25">
      <c r="A185" s="7">
        <v>8</v>
      </c>
      <c r="B185" s="15" t="s">
        <v>173</v>
      </c>
      <c r="C185" s="58" t="s">
        <v>174</v>
      </c>
      <c r="D185" s="58"/>
      <c r="E185" s="58"/>
      <c r="J185" s="7"/>
      <c r="K185" s="7"/>
    </row>
    <row r="186" spans="1:17" hidden="1" x14ac:dyDescent="0.25">
      <c r="A186" s="7" t="s">
        <v>30</v>
      </c>
    </row>
    <row r="187" spans="1:17" ht="20.85" customHeight="1" x14ac:dyDescent="0.25">
      <c r="A187" s="7" t="s">
        <v>31</v>
      </c>
      <c r="B187" s="16"/>
      <c r="C187" s="59" t="s">
        <v>73</v>
      </c>
      <c r="D187" s="59"/>
      <c r="E187" s="59"/>
      <c r="F187" s="59"/>
      <c r="G187" s="59"/>
      <c r="H187" s="59"/>
      <c r="I187" s="59"/>
      <c r="J187" s="16"/>
    </row>
    <row r="188" spans="1:17" x14ac:dyDescent="0.25">
      <c r="A188" s="7">
        <v>9</v>
      </c>
      <c r="B188" s="15" t="s">
        <v>175</v>
      </c>
      <c r="C188" s="60" t="s">
        <v>176</v>
      </c>
      <c r="D188" s="61"/>
      <c r="E188" s="61"/>
      <c r="F188" s="17" t="s">
        <v>12</v>
      </c>
      <c r="G188" s="22">
        <v>10</v>
      </c>
      <c r="H188" s="22"/>
      <c r="I188" s="19"/>
      <c r="J188" s="20">
        <f>IF(AND(G188= "",H188= ""), 0, ROUND(ROUND(I188, 2) * ROUND(IF(H188="",G188,H188),  0), 2))</f>
        <v>0</v>
      </c>
      <c r="K188" s="7"/>
      <c r="M188" s="21">
        <v>0.2</v>
      </c>
      <c r="Q188" s="7">
        <v>71</v>
      </c>
    </row>
    <row r="189" spans="1:17" hidden="1" x14ac:dyDescent="0.25">
      <c r="A189" s="7" t="s">
        <v>36</v>
      </c>
    </row>
    <row r="190" spans="1:17" x14ac:dyDescent="0.25">
      <c r="A190" s="7">
        <v>9</v>
      </c>
      <c r="B190" s="15" t="s">
        <v>177</v>
      </c>
      <c r="C190" s="60" t="s">
        <v>178</v>
      </c>
      <c r="D190" s="61"/>
      <c r="E190" s="61"/>
      <c r="F190" s="17" t="s">
        <v>12</v>
      </c>
      <c r="G190" s="22">
        <v>6</v>
      </c>
      <c r="H190" s="22"/>
      <c r="I190" s="19"/>
      <c r="J190" s="20">
        <f>IF(AND(G190= "",H190= ""), 0, ROUND(ROUND(I190, 2) * ROUND(IF(H190="",G190,H190),  0), 2))</f>
        <v>0</v>
      </c>
      <c r="K190" s="7"/>
      <c r="M190" s="21">
        <v>0.2</v>
      </c>
      <c r="Q190" s="7">
        <v>71</v>
      </c>
    </row>
    <row r="191" spans="1:17" hidden="1" x14ac:dyDescent="0.25">
      <c r="A191" s="7" t="s">
        <v>39</v>
      </c>
    </row>
    <row r="192" spans="1:17" hidden="1" x14ac:dyDescent="0.25">
      <c r="A192" s="7" t="s">
        <v>36</v>
      </c>
    </row>
    <row r="193" spans="1:17" hidden="1" x14ac:dyDescent="0.25">
      <c r="A193" s="7" t="s">
        <v>48</v>
      </c>
    </row>
    <row r="194" spans="1:17" x14ac:dyDescent="0.25">
      <c r="A194" s="7">
        <v>8</v>
      </c>
      <c r="B194" s="15" t="s">
        <v>179</v>
      </c>
      <c r="C194" s="58" t="s">
        <v>180</v>
      </c>
      <c r="D194" s="58"/>
      <c r="E194" s="58"/>
      <c r="J194" s="7"/>
      <c r="K194" s="7"/>
    </row>
    <row r="195" spans="1:17" hidden="1" x14ac:dyDescent="0.25">
      <c r="A195" s="7" t="s">
        <v>30</v>
      </c>
    </row>
    <row r="196" spans="1:17" x14ac:dyDescent="0.25">
      <c r="A196" s="7">
        <v>9</v>
      </c>
      <c r="B196" s="15" t="s">
        <v>181</v>
      </c>
      <c r="C196" s="60" t="s">
        <v>182</v>
      </c>
      <c r="D196" s="61"/>
      <c r="E196" s="61"/>
      <c r="F196" s="17" t="s">
        <v>113</v>
      </c>
      <c r="G196" s="22">
        <v>1</v>
      </c>
      <c r="H196" s="22"/>
      <c r="I196" s="19"/>
      <c r="J196" s="20">
        <f>IF(AND(G196= "",H196= ""), 0, ROUND(ROUND(I196, 2) * ROUND(IF(H196="",G196,H196),  0), 2))</f>
        <v>0</v>
      </c>
      <c r="K196" s="7"/>
      <c r="M196" s="21">
        <v>0.2</v>
      </c>
      <c r="Q196" s="7">
        <v>71</v>
      </c>
    </row>
    <row r="197" spans="1:17" hidden="1" x14ac:dyDescent="0.25">
      <c r="A197" s="7" t="s">
        <v>36</v>
      </c>
    </row>
    <row r="198" spans="1:17" x14ac:dyDescent="0.25">
      <c r="A198" s="7">
        <v>9</v>
      </c>
      <c r="B198" s="15" t="s">
        <v>183</v>
      </c>
      <c r="C198" s="60" t="s">
        <v>184</v>
      </c>
      <c r="D198" s="61"/>
      <c r="E198" s="61"/>
      <c r="F198" s="17" t="s">
        <v>113</v>
      </c>
      <c r="G198" s="22">
        <v>1</v>
      </c>
      <c r="H198" s="22"/>
      <c r="I198" s="19"/>
      <c r="J198" s="20">
        <f>IF(AND(G198= "",H198= ""), 0, ROUND(ROUND(I198, 2) * ROUND(IF(H198="",G198,H198),  0), 2))</f>
        <v>0</v>
      </c>
      <c r="K198" s="7"/>
      <c r="M198" s="21">
        <v>0.2</v>
      </c>
      <c r="Q198" s="7">
        <v>71</v>
      </c>
    </row>
    <row r="199" spans="1:17" hidden="1" x14ac:dyDescent="0.25">
      <c r="A199" s="7" t="s">
        <v>36</v>
      </c>
    </row>
    <row r="200" spans="1:17" hidden="1" x14ac:dyDescent="0.25">
      <c r="A200" s="7" t="s">
        <v>48</v>
      </c>
    </row>
    <row r="201" spans="1:17" hidden="1" x14ac:dyDescent="0.25">
      <c r="A201" s="7" t="s">
        <v>185</v>
      </c>
    </row>
    <row r="202" spans="1:17" x14ac:dyDescent="0.25">
      <c r="A202" s="7" t="s">
        <v>25</v>
      </c>
      <c r="C202" s="61"/>
      <c r="D202" s="61"/>
      <c r="E202" s="61"/>
    </row>
    <row r="203" spans="1:17" x14ac:dyDescent="0.25">
      <c r="C203" s="66" t="s">
        <v>24</v>
      </c>
      <c r="D203" s="67"/>
      <c r="E203" s="67"/>
      <c r="F203" s="64"/>
      <c r="G203" s="64"/>
      <c r="H203" s="64"/>
      <c r="I203" s="64"/>
      <c r="J203" s="65"/>
    </row>
    <row r="204" spans="1:17" x14ac:dyDescent="0.25">
      <c r="C204" s="69"/>
      <c r="D204" s="42"/>
      <c r="E204" s="42"/>
      <c r="F204" s="42"/>
      <c r="G204" s="42"/>
      <c r="H204" s="42"/>
      <c r="I204" s="42"/>
      <c r="J204" s="68"/>
    </row>
    <row r="205" spans="1:17" x14ac:dyDescent="0.25">
      <c r="C205" s="72" t="s">
        <v>186</v>
      </c>
      <c r="D205" s="62"/>
      <c r="E205" s="62"/>
      <c r="F205" s="70">
        <f>SUMIF(K8:K202, IF(K7="","",K7), J8:J202)</f>
        <v>0</v>
      </c>
      <c r="G205" s="70"/>
      <c r="H205" s="70"/>
      <c r="I205" s="70"/>
      <c r="J205" s="71"/>
    </row>
    <row r="206" spans="1:17" ht="16.899999999999999" customHeight="1" x14ac:dyDescent="0.25">
      <c r="C206" s="72" t="s">
        <v>187</v>
      </c>
      <c r="D206" s="62"/>
      <c r="E206" s="62"/>
      <c r="F206" s="70">
        <f>ROUND(SUMIF(K8:K202, IF(K7="","",K7), J8:J202) * 0.2, 2)</f>
        <v>0</v>
      </c>
      <c r="G206" s="70"/>
      <c r="H206" s="70"/>
      <c r="I206" s="70"/>
      <c r="J206" s="71"/>
    </row>
    <row r="207" spans="1:17" x14ac:dyDescent="0.25">
      <c r="C207" s="75" t="s">
        <v>188</v>
      </c>
      <c r="D207" s="76"/>
      <c r="E207" s="76"/>
      <c r="F207" s="73">
        <f>SUM(F205:F206)</f>
        <v>0</v>
      </c>
      <c r="G207" s="73"/>
      <c r="H207" s="73"/>
      <c r="I207" s="73"/>
      <c r="J207" s="74"/>
    </row>
    <row r="208" spans="1:17" ht="37.15" customHeight="1" x14ac:dyDescent="0.25">
      <c r="C208" s="77" t="s">
        <v>189</v>
      </c>
      <c r="D208" s="77"/>
      <c r="E208" s="77"/>
      <c r="F208" s="77"/>
      <c r="G208" s="77"/>
      <c r="H208" s="77"/>
      <c r="I208" s="77"/>
      <c r="J208" s="77"/>
    </row>
    <row r="210" spans="1:10" ht="15.75" x14ac:dyDescent="0.25">
      <c r="C210" s="77" t="s">
        <v>190</v>
      </c>
      <c r="D210" s="77"/>
      <c r="E210" s="77"/>
      <c r="F210" s="77"/>
      <c r="G210" s="77"/>
      <c r="H210" s="77"/>
      <c r="I210" s="77"/>
      <c r="J210" s="77"/>
    </row>
    <row r="211" spans="1:10" ht="16.899999999999999" customHeight="1" x14ac:dyDescent="0.25">
      <c r="C211" s="79" t="s">
        <v>191</v>
      </c>
      <c r="D211" s="80"/>
      <c r="E211" s="80"/>
      <c r="F211" s="78">
        <f>SUMIF(K13:K198, "", J13:J198)</f>
        <v>0</v>
      </c>
      <c r="G211" s="78"/>
      <c r="H211" s="78"/>
      <c r="I211" s="78"/>
      <c r="J211" s="78"/>
    </row>
    <row r="212" spans="1:10" x14ac:dyDescent="0.25">
      <c r="C212" s="81" t="s">
        <v>192</v>
      </c>
      <c r="D212" s="82"/>
      <c r="E212" s="82"/>
      <c r="F212" s="26"/>
      <c r="G212" s="26"/>
      <c r="H212" s="26"/>
      <c r="I212" s="26"/>
      <c r="J212" s="27"/>
    </row>
    <row r="213" spans="1:10" x14ac:dyDescent="0.25">
      <c r="C213" s="83"/>
      <c r="D213" s="84"/>
      <c r="E213" s="84"/>
      <c r="F213" s="84"/>
      <c r="G213" s="84"/>
      <c r="H213" s="84"/>
      <c r="I213" s="84"/>
      <c r="J213" s="85"/>
    </row>
    <row r="214" spans="1:10" x14ac:dyDescent="0.25">
      <c r="A214" s="28"/>
      <c r="C214" s="86" t="s">
        <v>186</v>
      </c>
      <c r="D214" s="42"/>
      <c r="E214" s="42"/>
      <c r="F214" s="87">
        <f>SUMIF(K5:K208, IF(K4="","",K4), J5:J208)</f>
        <v>0</v>
      </c>
      <c r="G214" s="88"/>
      <c r="H214" s="88"/>
      <c r="I214" s="88"/>
      <c r="J214" s="89"/>
    </row>
    <row r="215" spans="1:10" x14ac:dyDescent="0.25">
      <c r="A215" s="28"/>
      <c r="C215" s="86" t="s">
        <v>187</v>
      </c>
      <c r="D215" s="42"/>
      <c r="E215" s="42"/>
      <c r="F215" s="87">
        <f>ROUND(SUMIF(K5:K208, IF(K4="","",K4), J5:J208) * 0.2, 2)</f>
        <v>0</v>
      </c>
      <c r="G215" s="88"/>
      <c r="H215" s="88"/>
      <c r="I215" s="88"/>
      <c r="J215" s="89"/>
    </row>
    <row r="216" spans="1:10" x14ac:dyDescent="0.25">
      <c r="C216" s="90" t="s">
        <v>188</v>
      </c>
      <c r="D216" s="91"/>
      <c r="E216" s="91"/>
      <c r="F216" s="92">
        <f>SUM(F214:F215)</f>
        <v>0</v>
      </c>
      <c r="G216" s="93"/>
      <c r="H216" s="93"/>
      <c r="I216" s="93"/>
      <c r="J216" s="94"/>
    </row>
    <row r="217" spans="1:10" x14ac:dyDescent="0.25">
      <c r="C217" s="95"/>
      <c r="D217" s="61"/>
      <c r="E217" s="61"/>
      <c r="F217" s="61"/>
      <c r="G217" s="61"/>
      <c r="H217" s="61"/>
      <c r="I217" s="61"/>
      <c r="J217" s="61"/>
    </row>
    <row r="218" spans="1:10" x14ac:dyDescent="0.25">
      <c r="C218" s="58" t="s">
        <v>193</v>
      </c>
      <c r="D218" s="61"/>
      <c r="E218" s="61"/>
      <c r="F218" s="61"/>
      <c r="G218" s="61"/>
      <c r="H218" s="61"/>
      <c r="I218" s="61"/>
      <c r="J218" s="61"/>
    </row>
    <row r="219" spans="1:10" x14ac:dyDescent="0.25">
      <c r="C219" s="91" t="str">
        <f>IF(Paramètres!AA2&lt;&gt;"",Paramètres!AA2,"")</f>
        <v xml:space="preserve">Zéro euro </v>
      </c>
      <c r="D219" s="91"/>
      <c r="E219" s="91"/>
      <c r="F219" s="91"/>
      <c r="G219" s="91"/>
      <c r="H219" s="91"/>
      <c r="I219" s="91"/>
      <c r="J219" s="91"/>
    </row>
    <row r="220" spans="1:10" x14ac:dyDescent="0.25">
      <c r="C220" s="91"/>
      <c r="D220" s="91"/>
      <c r="E220" s="91"/>
      <c r="F220" s="91"/>
      <c r="G220" s="91"/>
      <c r="H220" s="91"/>
      <c r="I220" s="91"/>
      <c r="J220" s="91"/>
    </row>
    <row r="221" spans="1:10" ht="56.65" customHeight="1" x14ac:dyDescent="0.25">
      <c r="F221" s="96" t="s">
        <v>194</v>
      </c>
      <c r="G221" s="96"/>
      <c r="H221" s="96"/>
      <c r="I221" s="96"/>
      <c r="J221" s="96"/>
    </row>
    <row r="223" spans="1:10" ht="85.15" customHeight="1" x14ac:dyDescent="0.25">
      <c r="C223" s="97" t="s">
        <v>195</v>
      </c>
      <c r="D223" s="97"/>
      <c r="F223" s="97" t="s">
        <v>196</v>
      </c>
      <c r="G223" s="97"/>
      <c r="H223" s="97"/>
      <c r="I223" s="97"/>
      <c r="J223" s="97"/>
    </row>
    <row r="224" spans="1:10" x14ac:dyDescent="0.25">
      <c r="C224" s="98" t="s">
        <v>197</v>
      </c>
      <c r="D224" s="98"/>
      <c r="E224" s="98"/>
      <c r="F224" s="98"/>
      <c r="G224" s="98"/>
      <c r="H224" s="98"/>
      <c r="I224" s="98"/>
      <c r="J224" s="98"/>
    </row>
  </sheetData>
  <sheetProtection password="E95E" sheet="1" objects="1" selectLockedCells="1"/>
  <mergeCells count="120">
    <mergeCell ref="C224:J224"/>
    <mergeCell ref="C216:E216"/>
    <mergeCell ref="F216:J216"/>
    <mergeCell ref="C217:J217"/>
    <mergeCell ref="C218:J218"/>
    <mergeCell ref="C219:J219"/>
    <mergeCell ref="C220:J220"/>
    <mergeCell ref="F221:J221"/>
    <mergeCell ref="C223:D223"/>
    <mergeCell ref="F223:J223"/>
    <mergeCell ref="C208:J208"/>
    <mergeCell ref="C210:J210"/>
    <mergeCell ref="F211:J211"/>
    <mergeCell ref="C211:E211"/>
    <mergeCell ref="C212:E212"/>
    <mergeCell ref="C213:J213"/>
    <mergeCell ref="C214:E214"/>
    <mergeCell ref="F214:J214"/>
    <mergeCell ref="C215:E215"/>
    <mergeCell ref="F215:J215"/>
    <mergeCell ref="F203:J203"/>
    <mergeCell ref="C203:E203"/>
    <mergeCell ref="F204:J204"/>
    <mergeCell ref="C204:E204"/>
    <mergeCell ref="F205:J205"/>
    <mergeCell ref="C205:E205"/>
    <mergeCell ref="F206:J206"/>
    <mergeCell ref="C206:E206"/>
    <mergeCell ref="F207:J207"/>
    <mergeCell ref="C207:E207"/>
    <mergeCell ref="C181:E181"/>
    <mergeCell ref="C185:E185"/>
    <mergeCell ref="C187:I187"/>
    <mergeCell ref="C188:E188"/>
    <mergeCell ref="C190:E190"/>
    <mergeCell ref="C194:E194"/>
    <mergeCell ref="C196:E196"/>
    <mergeCell ref="C198:E198"/>
    <mergeCell ref="C202:E202"/>
    <mergeCell ref="C162:I162"/>
    <mergeCell ref="C163:E163"/>
    <mergeCell ref="C165:E165"/>
    <mergeCell ref="C169:E169"/>
    <mergeCell ref="C171:E171"/>
    <mergeCell ref="C173:E173"/>
    <mergeCell ref="C175:E175"/>
    <mergeCell ref="C177:E177"/>
    <mergeCell ref="C179:E179"/>
    <mergeCell ref="C142:E142"/>
    <mergeCell ref="C144:I144"/>
    <mergeCell ref="C145:E145"/>
    <mergeCell ref="C147:E147"/>
    <mergeCell ref="C151:E151"/>
    <mergeCell ref="C153:I153"/>
    <mergeCell ref="C154:E154"/>
    <mergeCell ref="C156:E156"/>
    <mergeCell ref="C160:E160"/>
    <mergeCell ref="C122:E122"/>
    <mergeCell ref="C126:E126"/>
    <mergeCell ref="C127:E127"/>
    <mergeCell ref="C129:I129"/>
    <mergeCell ref="C131:E131"/>
    <mergeCell ref="C133:I133"/>
    <mergeCell ref="C135:E135"/>
    <mergeCell ref="C137:I137"/>
    <mergeCell ref="C141:E141"/>
    <mergeCell ref="C103:I103"/>
    <mergeCell ref="C107:E107"/>
    <mergeCell ref="C109:E109"/>
    <mergeCell ref="C111:I111"/>
    <mergeCell ref="C113:E113"/>
    <mergeCell ref="C115:I115"/>
    <mergeCell ref="C117:E117"/>
    <mergeCell ref="C119:I119"/>
    <mergeCell ref="C120:E120"/>
    <mergeCell ref="C85:I85"/>
    <mergeCell ref="C88:E88"/>
    <mergeCell ref="C90:I90"/>
    <mergeCell ref="C91:E91"/>
    <mergeCell ref="C93:E93"/>
    <mergeCell ref="C96:E96"/>
    <mergeCell ref="C98:E98"/>
    <mergeCell ref="C99:I99"/>
    <mergeCell ref="C102:E102"/>
    <mergeCell ref="C66:E66"/>
    <mergeCell ref="C70:E70"/>
    <mergeCell ref="C72:E72"/>
    <mergeCell ref="C74:I74"/>
    <mergeCell ref="C76:E76"/>
    <mergeCell ref="C78:I78"/>
    <mergeCell ref="C80:E80"/>
    <mergeCell ref="C81:I81"/>
    <mergeCell ref="C83:E83"/>
    <mergeCell ref="C46:E46"/>
    <mergeCell ref="C48:E48"/>
    <mergeCell ref="C50:E50"/>
    <mergeCell ref="C52:E52"/>
    <mergeCell ref="C56:E56"/>
    <mergeCell ref="C58:I58"/>
    <mergeCell ref="C59:E59"/>
    <mergeCell ref="C61:E61"/>
    <mergeCell ref="C64:E64"/>
    <mergeCell ref="C25:E25"/>
    <mergeCell ref="C30:E30"/>
    <mergeCell ref="C32:I32"/>
    <mergeCell ref="C33:E33"/>
    <mergeCell ref="C35:E35"/>
    <mergeCell ref="C39:E39"/>
    <mergeCell ref="C41:I41"/>
    <mergeCell ref="C42:E42"/>
    <mergeCell ref="C44:E44"/>
    <mergeCell ref="C4:E4"/>
    <mergeCell ref="C7:E7"/>
    <mergeCell ref="C10:E10"/>
    <mergeCell ref="C12:I12"/>
    <mergeCell ref="C13:E13"/>
    <mergeCell ref="C15:E15"/>
    <mergeCell ref="C19:E19"/>
    <mergeCell ref="C21:E21"/>
    <mergeCell ref="C23:E2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Cité Deslichels - Aménagement des niveaux 3 et 4</oddHeader>
    <oddFooter>&amp;RPage &amp;P/&amp;N</oddFooter>
  </headerFooter>
  <legacyDrawing r:id="rId1"/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3" t="s">
        <v>198</v>
      </c>
      <c r="AA1" s="7">
        <f>IF(DPGF!F216&lt;&gt;"",DPGF!F216,"0")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30" t="s">
        <v>199</v>
      </c>
      <c r="B3" s="29" t="s">
        <v>200</v>
      </c>
      <c r="C3" s="99" t="s">
        <v>225</v>
      </c>
      <c r="D3" s="99"/>
      <c r="E3" s="99"/>
      <c r="F3" s="99"/>
      <c r="G3" s="99"/>
      <c r="H3" s="99"/>
      <c r="I3" s="99"/>
      <c r="J3" s="99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30" t="s">
        <v>201</v>
      </c>
      <c r="B5" s="29" t="s">
        <v>202</v>
      </c>
      <c r="C5" s="99" t="s">
        <v>226</v>
      </c>
      <c r="D5" s="99"/>
      <c r="E5" s="99"/>
      <c r="F5" s="99"/>
      <c r="G5" s="99"/>
      <c r="H5" s="99"/>
      <c r="I5" s="99"/>
      <c r="J5" s="99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30" t="s">
        <v>211</v>
      </c>
      <c r="B7" s="29" t="s">
        <v>212</v>
      </c>
      <c r="C7" s="31" t="s">
        <v>227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30" t="s">
        <v>213</v>
      </c>
      <c r="B9" s="29" t="s">
        <v>214</v>
      </c>
      <c r="C9" s="31" t="s">
        <v>23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30" t="s">
        <v>203</v>
      </c>
      <c r="B11" s="29" t="s">
        <v>204</v>
      </c>
      <c r="C11" s="99" t="s">
        <v>24</v>
      </c>
      <c r="D11" s="99"/>
      <c r="E11" s="99"/>
      <c r="F11" s="99"/>
      <c r="G11" s="99"/>
      <c r="H11" s="99"/>
      <c r="I11" s="99"/>
      <c r="J11" s="99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30" t="s">
        <v>215</v>
      </c>
      <c r="B13" s="29" t="s">
        <v>216</v>
      </c>
      <c r="C13" s="31" t="s">
        <v>228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30" t="s">
        <v>217</v>
      </c>
      <c r="B15" s="29" t="s">
        <v>218</v>
      </c>
      <c r="C15" s="31" t="s">
        <v>229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30" t="s">
        <v>219</v>
      </c>
      <c r="B17" s="29" t="s">
        <v>220</v>
      </c>
      <c r="C17" s="31" t="s">
        <v>230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2">
        <v>0.2</v>
      </c>
      <c r="E19" s="33" t="s">
        <v>221</v>
      </c>
      <c r="AA19" s="7">
        <f>INT((AA5-AA18*100)/10)</f>
        <v>0</v>
      </c>
    </row>
    <row r="20" spans="1:27" ht="12.75" customHeight="1" x14ac:dyDescent="0.25">
      <c r="C20" s="34">
        <v>5.5E-2</v>
      </c>
      <c r="E20" s="33" t="s">
        <v>222</v>
      </c>
      <c r="AA20" s="7">
        <f>AA5-AA18*100-AA19*10</f>
        <v>0</v>
      </c>
    </row>
    <row r="21" spans="1:27" ht="12.75" customHeight="1" x14ac:dyDescent="0.25">
      <c r="C21" s="34">
        <v>0</v>
      </c>
      <c r="E21" s="33" t="s">
        <v>223</v>
      </c>
      <c r="AA21" s="7">
        <f>INT(AA6/10)</f>
        <v>0</v>
      </c>
    </row>
    <row r="22" spans="1:27" ht="12.75" customHeight="1" x14ac:dyDescent="0.25">
      <c r="C22" s="35">
        <v>0</v>
      </c>
      <c r="E22" s="33" t="s">
        <v>224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30" t="s">
        <v>205</v>
      </c>
      <c r="B24" s="29" t="s">
        <v>206</v>
      </c>
      <c r="C24" s="99" t="s">
        <v>231</v>
      </c>
      <c r="D24" s="99"/>
      <c r="E24" s="99"/>
      <c r="F24" s="99"/>
      <c r="G24" s="99"/>
      <c r="H24" s="99"/>
      <c r="I24" s="99"/>
      <c r="J24" s="99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30" t="s">
        <v>207</v>
      </c>
      <c r="B26" s="29" t="s">
        <v>208</v>
      </c>
      <c r="C26" s="99" t="s">
        <v>232</v>
      </c>
      <c r="D26" s="99"/>
      <c r="E26" s="99"/>
      <c r="F26" s="99"/>
      <c r="G26" s="99"/>
      <c r="H26" s="99"/>
      <c r="I26" s="99"/>
      <c r="J26" s="99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30" t="s">
        <v>209</v>
      </c>
      <c r="B28" s="29" t="s">
        <v>210</v>
      </c>
      <c r="C28" s="99"/>
      <c r="D28" s="99"/>
      <c r="E28" s="99"/>
      <c r="F28" s="99"/>
      <c r="G28" s="99"/>
      <c r="H28" s="99"/>
      <c r="I28" s="99"/>
      <c r="J28" s="99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233</v>
      </c>
      <c r="B1" s="7" t="s">
        <v>234</v>
      </c>
    </row>
    <row r="2" spans="1:3" x14ac:dyDescent="0.25">
      <c r="A2" s="7" t="s">
        <v>235</v>
      </c>
      <c r="B2" s="7" t="s">
        <v>225</v>
      </c>
    </row>
    <row r="3" spans="1:3" x14ac:dyDescent="0.25">
      <c r="A3" s="7" t="s">
        <v>236</v>
      </c>
      <c r="B3" s="7">
        <v>1</v>
      </c>
    </row>
    <row r="4" spans="1:3" x14ac:dyDescent="0.25">
      <c r="A4" s="7" t="s">
        <v>237</v>
      </c>
      <c r="B4" s="7">
        <v>0</v>
      </c>
    </row>
    <row r="5" spans="1:3" x14ac:dyDescent="0.25">
      <c r="A5" s="7" t="s">
        <v>238</v>
      </c>
      <c r="B5" s="7">
        <v>0</v>
      </c>
    </row>
    <row r="6" spans="1:3" x14ac:dyDescent="0.25">
      <c r="A6" s="7" t="s">
        <v>239</v>
      </c>
      <c r="B6" s="7">
        <v>1</v>
      </c>
    </row>
    <row r="7" spans="1:3" x14ac:dyDescent="0.25">
      <c r="A7" s="7" t="s">
        <v>240</v>
      </c>
      <c r="B7" s="7">
        <v>1</v>
      </c>
    </row>
    <row r="8" spans="1:3" x14ac:dyDescent="0.25">
      <c r="A8" s="7" t="s">
        <v>241</v>
      </c>
      <c r="B8" s="7">
        <v>0</v>
      </c>
    </row>
    <row r="9" spans="1:3" x14ac:dyDescent="0.25">
      <c r="A9" s="7" t="s">
        <v>242</v>
      </c>
      <c r="B9" s="7">
        <v>0</v>
      </c>
    </row>
    <row r="10" spans="1:3" x14ac:dyDescent="0.25">
      <c r="A10" s="7" t="s">
        <v>243</v>
      </c>
      <c r="C10" s="7" t="s">
        <v>244</v>
      </c>
    </row>
    <row r="11" spans="1:3" x14ac:dyDescent="0.25">
      <c r="A11" s="7" t="s">
        <v>245</v>
      </c>
      <c r="B11" s="7">
        <v>0</v>
      </c>
    </row>
    <row r="12" spans="1:3" x14ac:dyDescent="0.25">
      <c r="A12" s="7" t="s">
        <v>246</v>
      </c>
      <c r="B12" s="7" t="s">
        <v>247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0" t="s">
        <v>248</v>
      </c>
      <c r="C2" s="100"/>
      <c r="D2" s="100"/>
      <c r="E2" s="100"/>
      <c r="F2" s="100"/>
      <c r="G2" s="100"/>
      <c r="H2" s="100"/>
      <c r="I2" s="100"/>
      <c r="J2" s="100"/>
    </row>
    <row r="4" spans="1:10" ht="12.75" customHeight="1" x14ac:dyDescent="0.25">
      <c r="A4" s="30" t="s">
        <v>199</v>
      </c>
      <c r="B4" s="29" t="s">
        <v>249</v>
      </c>
      <c r="C4" s="101"/>
      <c r="D4" s="101"/>
      <c r="E4" s="101"/>
      <c r="F4" s="101"/>
      <c r="G4" s="101"/>
      <c r="H4" s="101"/>
      <c r="I4" s="101"/>
      <c r="J4" s="101"/>
    </row>
    <row r="6" spans="1:10" ht="12.75" customHeight="1" x14ac:dyDescent="0.25">
      <c r="A6" s="30" t="s">
        <v>201</v>
      </c>
      <c r="B6" s="29" t="s">
        <v>250</v>
      </c>
      <c r="C6" s="101"/>
      <c r="D6" s="101"/>
      <c r="E6" s="101"/>
      <c r="F6" s="101"/>
      <c r="G6" s="101"/>
      <c r="H6" s="101"/>
      <c r="I6" s="101"/>
      <c r="J6" s="101"/>
    </row>
    <row r="8" spans="1:10" ht="12.75" customHeight="1" x14ac:dyDescent="0.25">
      <c r="A8" s="30" t="s">
        <v>211</v>
      </c>
      <c r="B8" s="29" t="s">
        <v>251</v>
      </c>
      <c r="C8" s="101"/>
      <c r="D8" s="101"/>
      <c r="E8" s="101"/>
      <c r="F8" s="101"/>
      <c r="G8" s="101"/>
      <c r="H8" s="101"/>
      <c r="I8" s="101"/>
      <c r="J8" s="101"/>
    </row>
    <row r="10" spans="1:10" ht="12.75" customHeight="1" x14ac:dyDescent="0.25">
      <c r="A10" s="30" t="s">
        <v>213</v>
      </c>
      <c r="B10" s="29" t="s">
        <v>252</v>
      </c>
      <c r="C10" s="102"/>
      <c r="D10" s="102"/>
      <c r="E10" s="102"/>
      <c r="F10" s="102"/>
      <c r="G10" s="102"/>
      <c r="H10" s="102"/>
      <c r="I10" s="102"/>
      <c r="J10" s="102"/>
    </row>
    <row r="12" spans="1:10" ht="12.75" customHeight="1" x14ac:dyDescent="0.25">
      <c r="A12" s="30" t="s">
        <v>203</v>
      </c>
      <c r="B12" s="29" t="s">
        <v>253</v>
      </c>
      <c r="C12" s="101"/>
      <c r="D12" s="101"/>
      <c r="E12" s="101"/>
      <c r="F12" s="101"/>
      <c r="G12" s="101"/>
      <c r="H12" s="101"/>
      <c r="I12" s="101"/>
      <c r="J12" s="101"/>
    </row>
    <row r="14" spans="1:10" ht="12.75" customHeight="1" x14ac:dyDescent="0.25">
      <c r="A14" s="30" t="s">
        <v>215</v>
      </c>
      <c r="B14" s="29" t="s">
        <v>254</v>
      </c>
      <c r="C14" s="101"/>
      <c r="D14" s="101"/>
      <c r="E14" s="101"/>
      <c r="F14" s="101"/>
      <c r="G14" s="101"/>
      <c r="H14" s="101"/>
      <c r="I14" s="101"/>
      <c r="J14" s="101"/>
    </row>
    <row r="16" spans="1:10" ht="12.75" customHeight="1" x14ac:dyDescent="0.25">
      <c r="A16" s="30" t="s">
        <v>217</v>
      </c>
      <c r="B16" s="29" t="s">
        <v>255</v>
      </c>
      <c r="C16" s="101"/>
      <c r="D16" s="101"/>
      <c r="E16" s="101"/>
      <c r="F16" s="101"/>
      <c r="G16" s="101"/>
      <c r="H16" s="101"/>
      <c r="I16" s="101"/>
      <c r="J16" s="101"/>
    </row>
    <row r="18" spans="1:10" ht="12.75" customHeight="1" x14ac:dyDescent="0.25">
      <c r="A18" s="30" t="s">
        <v>219</v>
      </c>
      <c r="B18" s="29" t="s">
        <v>256</v>
      </c>
      <c r="C18" s="103"/>
      <c r="D18" s="103"/>
      <c r="E18" s="103"/>
      <c r="F18" s="103"/>
      <c r="G18" s="103"/>
      <c r="H18" s="103"/>
      <c r="I18" s="103"/>
      <c r="J18" s="103"/>
    </row>
    <row r="20" spans="1:10" ht="12.75" customHeight="1" x14ac:dyDescent="0.25">
      <c r="A20" s="30" t="s">
        <v>257</v>
      </c>
      <c r="B20" s="29" t="s">
        <v>258</v>
      </c>
      <c r="C20" s="103"/>
      <c r="D20" s="103"/>
      <c r="E20" s="103"/>
      <c r="F20" s="103"/>
      <c r="G20" s="103"/>
      <c r="H20" s="103"/>
      <c r="I20" s="103"/>
      <c r="J20" s="103"/>
    </row>
    <row r="22" spans="1:10" ht="12.75" customHeight="1" x14ac:dyDescent="0.25">
      <c r="A22" s="30" t="s">
        <v>205</v>
      </c>
      <c r="B22" s="29" t="s">
        <v>259</v>
      </c>
      <c r="C22" s="103"/>
      <c r="D22" s="103"/>
      <c r="E22" s="103"/>
      <c r="F22" s="103"/>
      <c r="G22" s="103"/>
      <c r="H22" s="103"/>
      <c r="I22" s="103"/>
      <c r="J22" s="103"/>
    </row>
    <row r="24" spans="1:10" ht="12.75" customHeight="1" x14ac:dyDescent="0.25">
      <c r="A24" s="30" t="s">
        <v>207</v>
      </c>
      <c r="B24" s="29" t="s">
        <v>260</v>
      </c>
      <c r="C24" s="101"/>
      <c r="D24" s="101"/>
      <c r="E24" s="101"/>
      <c r="F24" s="101"/>
      <c r="G24" s="101"/>
      <c r="H24" s="101"/>
      <c r="I24" s="101"/>
      <c r="J24" s="101"/>
    </row>
    <row r="28" spans="1:10" ht="60" customHeight="1" x14ac:dyDescent="0.25">
      <c r="A28" s="30" t="s">
        <v>209</v>
      </c>
      <c r="B28" s="29" t="s">
        <v>261</v>
      </c>
      <c r="C28" s="101"/>
      <c r="D28" s="101"/>
      <c r="E28" s="101"/>
      <c r="F28" s="101"/>
      <c r="G28" s="101"/>
      <c r="H28" s="101"/>
      <c r="I28" s="101"/>
      <c r="J28" s="101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04" t="s">
        <v>262</v>
      </c>
      <c r="C2" s="104"/>
      <c r="D2" s="104"/>
      <c r="E2" s="104"/>
      <c r="F2" s="104"/>
    </row>
    <row r="4" spans="2:6" ht="12.75" customHeight="1" x14ac:dyDescent="0.25">
      <c r="B4" s="36" t="s">
        <v>263</v>
      </c>
      <c r="C4" s="36" t="s">
        <v>35</v>
      </c>
      <c r="D4" s="36" t="s">
        <v>264</v>
      </c>
      <c r="E4" s="36" t="s">
        <v>265</v>
      </c>
      <c r="F4" s="36" t="s">
        <v>266</v>
      </c>
    </row>
    <row r="6" spans="2:6" ht="12.75" customHeight="1" x14ac:dyDescent="0.25">
      <c r="B6" s="37"/>
      <c r="C6" s="38"/>
      <c r="D6" s="39"/>
      <c r="E6" s="40"/>
      <c r="F6" s="41" t="str">
        <f>IF(AND(E6= "",D6= ""), "", ROUND(ROUND(E6, 2) * ROUND(D6, 3), 2))</f>
        <v/>
      </c>
    </row>
    <row r="8" spans="2:6" ht="12.75" customHeight="1" x14ac:dyDescent="0.25">
      <c r="B8" s="37"/>
      <c r="C8" s="38"/>
      <c r="D8" s="39"/>
      <c r="E8" s="40"/>
      <c r="F8" s="41" t="str">
        <f>IF(AND(E8= "",D8= ""), "", ROUND(ROUND(E8, 2) * ROUND(D8, 3), 2))</f>
        <v/>
      </c>
    </row>
    <row r="10" spans="2:6" ht="12.75" customHeight="1" x14ac:dyDescent="0.25">
      <c r="B10" s="37"/>
      <c r="C10" s="38"/>
      <c r="D10" s="39"/>
      <c r="E10" s="40"/>
      <c r="F10" s="41" t="str">
        <f>IF(AND(E10= "",D10= ""), "", ROUND(ROUND(E10, 2) * ROUND(D10, 3), 2))</f>
        <v/>
      </c>
    </row>
    <row r="12" spans="2:6" ht="12.75" customHeight="1" x14ac:dyDescent="0.25">
      <c r="B12" s="37"/>
      <c r="C12" s="38"/>
      <c r="D12" s="39"/>
      <c r="E12" s="40"/>
      <c r="F12" s="41" t="str">
        <f>IF(AND(E12= "",D12= ""), "", ROUND(ROUND(E12, 2) * ROUND(D12, 3), 2))</f>
        <v/>
      </c>
    </row>
    <row r="14" spans="2:6" ht="12.75" customHeight="1" x14ac:dyDescent="0.25">
      <c r="B14" s="37"/>
      <c r="C14" s="38"/>
      <c r="D14" s="39"/>
      <c r="E14" s="40"/>
      <c r="F14" s="41" t="str">
        <f>IF(AND(E14= "",D14= ""), "", ROUND(ROUND(E14, 2) * ROUND(D14, 3), 2))</f>
        <v/>
      </c>
    </row>
    <row r="16" spans="2:6" ht="12.75" customHeight="1" x14ac:dyDescent="0.25">
      <c r="B16" s="37"/>
      <c r="C16" s="38"/>
      <c r="D16" s="39"/>
      <c r="E16" s="40"/>
      <c r="F16" s="41" t="str">
        <f>IF(AND(E16= "",D16= ""), "", ROUND(ROUND(E16, 2) * ROUND(D16, 3), 2))</f>
        <v/>
      </c>
    </row>
    <row r="18" spans="2:6" ht="12.75" customHeight="1" x14ac:dyDescent="0.25">
      <c r="B18" s="37"/>
      <c r="C18" s="38"/>
      <c r="D18" s="39"/>
      <c r="E18" s="40"/>
      <c r="F18" s="41" t="str">
        <f>IF(AND(E18= "",D18= ""), "", ROUND(ROUND(E18, 2) * ROUND(D18, 3), 2))</f>
        <v/>
      </c>
    </row>
    <row r="20" spans="2:6" ht="12.75" customHeight="1" x14ac:dyDescent="0.25">
      <c r="B20" s="37"/>
      <c r="C20" s="38"/>
      <c r="D20" s="39"/>
      <c r="E20" s="40"/>
      <c r="F20" s="41" t="str">
        <f>IF(AND(E20= "",D20= ""), "", ROUND(ROUND(E20, 2) * ROUND(D20, 3), 2))</f>
        <v/>
      </c>
    </row>
    <row r="22" spans="2:6" ht="12.75" customHeight="1" x14ac:dyDescent="0.25">
      <c r="B22" s="37"/>
      <c r="C22" s="38"/>
      <c r="D22" s="39"/>
      <c r="E22" s="40"/>
      <c r="F22" s="41" t="str">
        <f>IF(AND(E22= "",D22= ""), "", ROUND(ROUND(E22, 2) * ROUND(D22, 3), 2))</f>
        <v/>
      </c>
    </row>
    <row r="24" spans="2:6" ht="12.75" customHeight="1" x14ac:dyDescent="0.25">
      <c r="B24" s="37"/>
      <c r="C24" s="38"/>
      <c r="D24" s="39"/>
      <c r="E24" s="40"/>
      <c r="F24" s="41" t="str">
        <f>IF(AND(E24= "",D24= ""), "", ROUND(ROUND(E24, 2) * ROUND(D24, 3), 2))</f>
        <v/>
      </c>
    </row>
    <row r="26" spans="2:6" ht="12.75" customHeight="1" x14ac:dyDescent="0.25">
      <c r="B26" s="37"/>
      <c r="C26" s="38"/>
      <c r="D26" s="39"/>
      <c r="E26" s="40"/>
      <c r="F26" s="41" t="str">
        <f>IF(AND(E26= "",D26= ""), "", ROUND(ROUND(E26, 2) * ROUND(D26, 3), 2))</f>
        <v/>
      </c>
    </row>
    <row r="28" spans="2:6" ht="12.75" customHeight="1" x14ac:dyDescent="0.25">
      <c r="B28" s="37"/>
      <c r="C28" s="38"/>
      <c r="D28" s="39"/>
      <c r="E28" s="40"/>
      <c r="F28" s="41" t="str">
        <f>IF(AND(E28= "",D28= ""), "", ROUND(ROUND(E28, 2) * ROUND(D28, 3), 2))</f>
        <v/>
      </c>
    </row>
    <row r="30" spans="2:6" ht="12.75" customHeight="1" x14ac:dyDescent="0.25">
      <c r="B30" s="37"/>
      <c r="C30" s="38"/>
      <c r="D30" s="39"/>
      <c r="E30" s="40"/>
      <c r="F30" s="41" t="str">
        <f>IF(AND(E30= "",D30= ""), "", ROUND(ROUND(E30, 2) * ROUND(D30, 3), 2))</f>
        <v/>
      </c>
    </row>
    <row r="32" spans="2:6" ht="12.75" customHeight="1" x14ac:dyDescent="0.25">
      <c r="B32" s="37"/>
      <c r="C32" s="38"/>
      <c r="D32" s="39"/>
      <c r="E32" s="40"/>
      <c r="F32" s="41" t="str">
        <f>IF(AND(E32= "",D32= ""), "", ROUND(ROUND(E32, 2) * ROUND(D32, 3), 2))</f>
        <v/>
      </c>
    </row>
    <row r="34" spans="2:6" ht="12.75" customHeight="1" x14ac:dyDescent="0.25">
      <c r="B34" s="37"/>
      <c r="C34" s="38"/>
      <c r="D34" s="39"/>
      <c r="E34" s="40"/>
      <c r="F34" s="41" t="str">
        <f>IF(AND(E34= "",D34= ""), "", ROUND(ROUND(E34, 2) * ROUND(D34, 3), 2))</f>
        <v/>
      </c>
    </row>
    <row r="36" spans="2:6" ht="12.75" customHeight="1" x14ac:dyDescent="0.25">
      <c r="B36" s="37"/>
      <c r="C36" s="38"/>
      <c r="D36" s="39"/>
      <c r="E36" s="40"/>
      <c r="F36" s="41" t="str">
        <f>IF(AND(E36= "",D36= ""), "", ROUND(ROUND(E36, 2) * ROUND(D36, 3), 2))</f>
        <v/>
      </c>
    </row>
    <row r="38" spans="2:6" ht="12.75" customHeight="1" x14ac:dyDescent="0.25">
      <c r="B38" s="37"/>
      <c r="C38" s="38"/>
      <c r="D38" s="39"/>
      <c r="E38" s="40"/>
      <c r="F38" s="41" t="str">
        <f>IF(AND(E38= "",D38= ""), "", ROUND(ROUND(E38, 2) * ROUND(D38, 3), 2))</f>
        <v/>
      </c>
    </row>
    <row r="40" spans="2:6" ht="12.75" customHeight="1" x14ac:dyDescent="0.25">
      <c r="B40" s="37"/>
      <c r="C40" s="38"/>
      <c r="D40" s="39"/>
      <c r="E40" s="40"/>
      <c r="F40" s="41" t="str">
        <f>IF(AND(E40= "",D40= ""), "", ROUND(ROUND(E40, 2) * ROUND(D40, 3), 2))</f>
        <v/>
      </c>
    </row>
    <row r="42" spans="2:6" ht="12.75" customHeight="1" x14ac:dyDescent="0.25">
      <c r="B42" s="37"/>
      <c r="C42" s="38"/>
      <c r="D42" s="39"/>
      <c r="E42" s="40"/>
      <c r="F42" s="41" t="str">
        <f>IF(AND(E42= "",D42= ""), "", ROUND(ROUND(E42, 2) * ROUND(D42, 3), 2))</f>
        <v/>
      </c>
    </row>
    <row r="44" spans="2:6" ht="12.75" customHeight="1" x14ac:dyDescent="0.25">
      <c r="B44" s="37"/>
      <c r="C44" s="38"/>
      <c r="D44" s="39"/>
      <c r="E44" s="40"/>
      <c r="F44" s="41" t="str">
        <f>IF(AND(E44= "",D44= ""), "", ROUND(ROUND(E44, 2) * ROUND(D44, 3), 2))</f>
        <v/>
      </c>
    </row>
    <row r="46" spans="2:6" ht="12.75" customHeight="1" x14ac:dyDescent="0.25">
      <c r="B46" s="37"/>
      <c r="C46" s="38"/>
      <c r="D46" s="39"/>
      <c r="E46" s="40"/>
      <c r="F46" s="41" t="str">
        <f>IF(AND(E46= "",D46= ""), "", ROUND(ROUND(E46, 2) * ROUND(D46, 3), 2))</f>
        <v/>
      </c>
    </row>
    <row r="48" spans="2:6" ht="12.75" customHeight="1" x14ac:dyDescent="0.25">
      <c r="B48" s="37"/>
      <c r="C48" s="38"/>
      <c r="D48" s="39"/>
      <c r="E48" s="40"/>
      <c r="F48" s="41" t="str">
        <f>IF(AND(E48= "",D48= ""), "", ROUND(ROUND(E48, 2) * ROUND(D48, 3), 2))</f>
        <v/>
      </c>
    </row>
    <row r="50" spans="2:6" ht="12.75" customHeight="1" x14ac:dyDescent="0.25">
      <c r="B50" s="37"/>
      <c r="C50" s="38"/>
      <c r="D50" s="39"/>
      <c r="E50" s="40"/>
      <c r="F50" s="41" t="str">
        <f>IF(AND(E50= "",D50= ""), "", ROUND(ROUND(E50, 2) * ROUND(D50, 3), 2))</f>
        <v/>
      </c>
    </row>
    <row r="52" spans="2:6" ht="12.75" customHeight="1" x14ac:dyDescent="0.25">
      <c r="B52" s="37"/>
      <c r="C52" s="38"/>
      <c r="D52" s="39"/>
      <c r="E52" s="40"/>
      <c r="F52" s="41" t="str">
        <f>IF(AND(E52= "",D52= ""), "", ROUND(ROUND(E52, 2) * ROUND(D52, 3), 2))</f>
        <v/>
      </c>
    </row>
    <row r="54" spans="2:6" ht="12.75" customHeight="1" x14ac:dyDescent="0.25">
      <c r="B54" s="37"/>
      <c r="C54" s="38"/>
      <c r="D54" s="39"/>
      <c r="E54" s="40"/>
      <c r="F54" s="41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GICQUEL Yann</dc:creator>
  <cp:lastModifiedBy>Yann GICQUEL</cp:lastModifiedBy>
  <dcterms:created xsi:type="dcterms:W3CDTF">2025-01-22T18:02:05Z</dcterms:created>
  <dcterms:modified xsi:type="dcterms:W3CDTF">2025-01-22T18:12:31Z</dcterms:modified>
</cp:coreProperties>
</file>